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I10" i="4"/>
  <c r="AT8" i="4"/>
  <c r="AL8" i="4"/>
  <c r="W8" i="4"/>
  <c r="P8" i="4"/>
  <c r="B6" i="4"/>
  <c r="C10" i="5" l="1"/>
  <c r="D10" i="5"/>
  <c r="E10" i="5"/>
  <c r="B10" i="5"/>
</calcChain>
</file>

<file path=xl/sharedStrings.xml><?xml version="1.0" encoding="utf-8"?>
<sst xmlns="http://schemas.openxmlformats.org/spreadsheetml/2006/main" count="261" uniqueCount="122">
  <si>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</si>
  <si>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</si>
  <si>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</si>
  <si>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</si>
  <si>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</si>
  <si>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</si>
  <si>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</si>
  <si>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</si>
  <si>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</si>
  <si>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</si>
  <si>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</si>
  <si>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</si>
  <si>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</si>
  <si>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</si>
  <si>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</si>
  <si>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</si>
  <si>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</si>
  <si>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</si>
  <si>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</si>
  <si>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</si>
  <si>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</si>
  <si>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</si>
  <si>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</si>
  <si>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</si>
  <si>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</si>
  <si>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</si>
  <si>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</si>
  <si>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</si>
  <si>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</si>
  <si>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</si>
  <si>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</si>
  <si>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</si>
  <si>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</si>
  <si>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</si>
  <si>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</si>
  <si>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</si>
  <si>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</si>
  <si>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</si>
  <si>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</si>
  <si>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</si>
  <si>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</si>
  <si>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</si>
  <si>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</si>
  <si>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</si>
  <si>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</si>
  <si>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</si>
  <si>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</si>
  <si>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</si>
  <si>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</si>
  <si>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</si>
  <si>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</si>
  <si>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</si>
  <si>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</si>
  <si>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</si>
  <si>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</si>
  <si>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</si>
  <si>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</si>
  <si>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</si>
  <si>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</si>
  <si>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</si>
  <si>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</si>
  <si>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</si>
  <si>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</si>
  <si>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</si>
  <si>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</si>
  <si>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</si>
  <si>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</si>
  <si>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</si>
  <si>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</si>
  <si>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</si>
  <si>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</si>
  <si>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</si>
  <si>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</si>
  <si>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</si>
  <si>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</si>
  <si>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</si>
  <si>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</si>
  <si>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</si>
  <si>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</si>
  <si>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</si>
  <si>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</si>
  <si>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</si>
  <si>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</si>
  <si>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</si>
  <si>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</si>
  <si>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</si>
  <si>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</si>
  <si>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</si>
  <si>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</si>
  <si>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</si>
  <si>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</si>
  <si>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</si>
  <si>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</si>
  <si>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</si>
  <si>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</si>
  <si>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</si>
  <si>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</si>
  <si>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</si>
  <si>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</si>
  <si>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</si>
  <si>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</si>
  <si>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</si>
  <si>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</si>
  <si>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</si>
  <si>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</si>
  <si>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</si>
  <si>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</si>
  <si>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相模原市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</si>
  <si>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</si>
  <si>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</si>
  <si>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</si>
  <si>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</si>
  <si>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</si>
  <si>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</si>
  <si>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</si>
  <si>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</si>
  <si>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</si>
  <si>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</si>
  <si>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</si>
  <si>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公共下水道事業は、急激な人口増加に伴う市民生活の改善、浸水被害の解消等を図るため、昭和４２年度より事業に着手しました。現在では、山間部における下水道未普及地域を残しほぼ整備が完了し、維持管理の時代を迎えています。
　本市は全て流域関連公共下水道のため、スケールメリットが働き汚水処理原価が全国平均より低い額となっています。そのため、下水道使用料が20㎥あたり1999円／月（税込み）と全国平均よりも低いにもかかわらず、経常収支比率がほぼ100%となり収支が均衡しています。企業債の残高もほぼ全国平均となっており、これまで計画的に下水道施設整備が行われてきたと判断することができ、健全な経営状況となっています。
　今後は、下水道施設の老朽化に対し、平成３２年度までに経営戦略を策定し予防保全型の維持管理をしていけるよう、検討を進めていきます。</t>
    <rPh sb="327" eb="329">
      <t>ヘイセイ</t>
    </rPh>
    <rPh sb="331" eb="332">
      <t>ネン</t>
    </rPh>
    <rPh sb="332" eb="333">
      <t>ド</t>
    </rPh>
    <rPh sb="338" eb="340">
      <t>センリャク</t>
    </rPh>
    <phoneticPr fontId="4"/>
  </si>
  <si>
    <t>　平成２７、２８年度に、下水道の管路施設について、敷設からの経過年数が長い等、リスクの高いものから順次テレビカメラによる調査を実施しました。調査結果等から、管路施設の健全度を判定し、今後の修繕及び改築更新計画を策定する予定です。</t>
    <rPh sb="74" eb="75">
      <t>トウ</t>
    </rPh>
    <phoneticPr fontId="4"/>
  </si>
  <si>
    <t>　近年頻発している集中豪雨や局地的大雨に備え、雨水排水のための施設整備は継続的に行う必要があるものの、汚水排水のための整備はほぼ終わり、今後は老朽化対策として下水道施設の維持管理・更新を計画的に行っていく必要があります。
　そのためにも、経営戦略の策定が急がれているところであり、平成３２年度までに計画策定に向けて管路施設の健全度の調査や財政シミュレーション等を進めてまいります。</t>
    <rPh sb="121" eb="123">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</si>
</sst>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55784576"/>
        <c:axId val="557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55784576"/>
        <c:axId val="55786496"/>
      </c:lineChart>
      <c:dateAx>
        <c:axId val="55784576"/>
        <c:scaling>
          <c:orientation val="minMax"/>
        </c:scaling>
        <c:delete val="1"/>
        <c:axPos val="b"/>
        <c:numFmt formatCode="ge" sourceLinked="1"/>
        <c:majorTickMark val="none"/>
        <c:minorTickMark val="none"/>
        <c:tickLblPos val="none"/>
        <c:crossAx val="55786496"/>
        <c:crosses val="autoZero"/>
        <c:auto val="1"/>
        <c:lblOffset val="100"/>
        <c:baseTimeUnit val="years"/>
      </c:dateAx>
      <c:valAx>
        <c:axId val="557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2317056"/>
        <c:axId val="1423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142317056"/>
        <c:axId val="142318976"/>
      </c:lineChart>
      <c:dateAx>
        <c:axId val="142317056"/>
        <c:scaling>
          <c:orientation val="minMax"/>
        </c:scaling>
        <c:delete val="1"/>
        <c:axPos val="b"/>
        <c:numFmt formatCode="ge" sourceLinked="1"/>
        <c:majorTickMark val="none"/>
        <c:minorTickMark val="none"/>
        <c:tickLblPos val="none"/>
        <c:crossAx val="142318976"/>
        <c:crosses val="autoZero"/>
        <c:auto val="1"/>
        <c:lblOffset val="100"/>
        <c:baseTimeUnit val="years"/>
      </c:dateAx>
      <c:valAx>
        <c:axId val="1423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98.76</c:v>
                </c:pt>
                <c:pt idx="2">
                  <c:v>98.87</c:v>
                </c:pt>
                <c:pt idx="3">
                  <c:v>98.73</c:v>
                </c:pt>
                <c:pt idx="4">
                  <c:v>99</c:v>
                </c:pt>
              </c:numCache>
            </c:numRef>
          </c:val>
        </c:ser>
        <c:dLbls>
          <c:showLegendKey val="0"/>
          <c:showVal val="0"/>
          <c:showCatName val="0"/>
          <c:showSerName val="0"/>
          <c:showPercent val="0"/>
          <c:showBubbleSize val="0"/>
        </c:dLbls>
        <c:gapWidth val="150"/>
        <c:axId val="142619776"/>
        <c:axId val="1426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142619776"/>
        <c:axId val="142621696"/>
      </c:lineChart>
      <c:dateAx>
        <c:axId val="142619776"/>
        <c:scaling>
          <c:orientation val="minMax"/>
        </c:scaling>
        <c:delete val="1"/>
        <c:axPos val="b"/>
        <c:numFmt formatCode="ge" sourceLinked="1"/>
        <c:majorTickMark val="none"/>
        <c:minorTickMark val="none"/>
        <c:tickLblPos val="none"/>
        <c:crossAx val="142621696"/>
        <c:crosses val="autoZero"/>
        <c:auto val="1"/>
        <c:lblOffset val="100"/>
        <c:baseTimeUnit val="years"/>
      </c:dateAx>
      <c:valAx>
        <c:axId val="1426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100.99</c:v>
                </c:pt>
                <c:pt idx="2">
                  <c:v>100.85</c:v>
                </c:pt>
                <c:pt idx="3">
                  <c:v>102.44</c:v>
                </c:pt>
                <c:pt idx="4">
                  <c:v>104.62</c:v>
                </c:pt>
              </c:numCache>
            </c:numRef>
          </c:val>
        </c:ser>
        <c:dLbls>
          <c:showLegendKey val="0"/>
          <c:showVal val="0"/>
          <c:showCatName val="0"/>
          <c:showSerName val="0"/>
          <c:showPercent val="0"/>
          <c:showBubbleSize val="0"/>
        </c:dLbls>
        <c:gapWidth val="150"/>
        <c:axId val="55821056"/>
        <c:axId val="558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55821056"/>
        <c:axId val="55822976"/>
      </c:lineChart>
      <c:dateAx>
        <c:axId val="55821056"/>
        <c:scaling>
          <c:orientation val="minMax"/>
        </c:scaling>
        <c:delete val="1"/>
        <c:axPos val="b"/>
        <c:numFmt formatCode="ge" sourceLinked="1"/>
        <c:majorTickMark val="none"/>
        <c:minorTickMark val="none"/>
        <c:tickLblPos val="none"/>
        <c:crossAx val="55822976"/>
        <c:crosses val="autoZero"/>
        <c:auto val="1"/>
        <c:lblOffset val="100"/>
        <c:baseTimeUnit val="years"/>
      </c:dateAx>
      <c:valAx>
        <c:axId val="558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3.12</c:v>
                </c:pt>
                <c:pt idx="2">
                  <c:v>6.13</c:v>
                </c:pt>
                <c:pt idx="3">
                  <c:v>9.08</c:v>
                </c:pt>
                <c:pt idx="4">
                  <c:v>11.97</c:v>
                </c:pt>
              </c:numCache>
            </c:numRef>
          </c:val>
        </c:ser>
        <c:dLbls>
          <c:showLegendKey val="0"/>
          <c:showVal val="0"/>
          <c:showCatName val="0"/>
          <c:showSerName val="0"/>
          <c:showPercent val="0"/>
          <c:showBubbleSize val="0"/>
        </c:dLbls>
        <c:gapWidth val="150"/>
        <c:axId val="131961216"/>
        <c:axId val="1319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131961216"/>
        <c:axId val="131963136"/>
      </c:lineChart>
      <c:dateAx>
        <c:axId val="131961216"/>
        <c:scaling>
          <c:orientation val="minMax"/>
        </c:scaling>
        <c:delete val="1"/>
        <c:axPos val="b"/>
        <c:numFmt formatCode="ge" sourceLinked="1"/>
        <c:majorTickMark val="none"/>
        <c:minorTickMark val="none"/>
        <c:tickLblPos val="none"/>
        <c:crossAx val="131963136"/>
        <c:crosses val="autoZero"/>
        <c:auto val="1"/>
        <c:lblOffset val="100"/>
        <c:baseTimeUnit val="years"/>
      </c:dateAx>
      <c:valAx>
        <c:axId val="1319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40382208"/>
        <c:axId val="1403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140382208"/>
        <c:axId val="140384128"/>
      </c:lineChart>
      <c:dateAx>
        <c:axId val="140382208"/>
        <c:scaling>
          <c:orientation val="minMax"/>
        </c:scaling>
        <c:delete val="1"/>
        <c:axPos val="b"/>
        <c:numFmt formatCode="ge" sourceLinked="1"/>
        <c:majorTickMark val="none"/>
        <c:minorTickMark val="none"/>
        <c:tickLblPos val="none"/>
        <c:crossAx val="140384128"/>
        <c:crosses val="autoZero"/>
        <c:auto val="1"/>
        <c:lblOffset val="100"/>
        <c:baseTimeUnit val="years"/>
      </c:dateAx>
      <c:valAx>
        <c:axId val="1403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3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40428800"/>
        <c:axId val="1404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140428800"/>
        <c:axId val="140430720"/>
      </c:lineChart>
      <c:dateAx>
        <c:axId val="140428800"/>
        <c:scaling>
          <c:orientation val="minMax"/>
        </c:scaling>
        <c:delete val="1"/>
        <c:axPos val="b"/>
        <c:numFmt formatCode="ge" sourceLinked="1"/>
        <c:majorTickMark val="none"/>
        <c:minorTickMark val="none"/>
        <c:tickLblPos val="none"/>
        <c:crossAx val="140430720"/>
        <c:crosses val="autoZero"/>
        <c:auto val="1"/>
        <c:lblOffset val="100"/>
        <c:baseTimeUnit val="years"/>
      </c:dateAx>
      <c:valAx>
        <c:axId val="1404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32.68</c:v>
                </c:pt>
                <c:pt idx="2">
                  <c:v>35.75</c:v>
                </c:pt>
                <c:pt idx="3">
                  <c:v>28.15</c:v>
                </c:pt>
                <c:pt idx="4">
                  <c:v>33.39</c:v>
                </c:pt>
              </c:numCache>
            </c:numRef>
          </c:val>
        </c:ser>
        <c:dLbls>
          <c:showLegendKey val="0"/>
          <c:showVal val="0"/>
          <c:showCatName val="0"/>
          <c:showSerName val="0"/>
          <c:showPercent val="0"/>
          <c:showBubbleSize val="0"/>
        </c:dLbls>
        <c:gapWidth val="150"/>
        <c:axId val="140862976"/>
        <c:axId val="1408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140862976"/>
        <c:axId val="140864896"/>
      </c:lineChart>
      <c:dateAx>
        <c:axId val="140862976"/>
        <c:scaling>
          <c:orientation val="minMax"/>
        </c:scaling>
        <c:delete val="1"/>
        <c:axPos val="b"/>
        <c:numFmt formatCode="ge" sourceLinked="1"/>
        <c:majorTickMark val="none"/>
        <c:minorTickMark val="none"/>
        <c:tickLblPos val="none"/>
        <c:crossAx val="140864896"/>
        <c:crosses val="autoZero"/>
        <c:auto val="1"/>
        <c:lblOffset val="100"/>
        <c:baseTimeUnit val="years"/>
      </c:dateAx>
      <c:valAx>
        <c:axId val="1408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695.6</c:v>
                </c:pt>
                <c:pt idx="2">
                  <c:v>686.69</c:v>
                </c:pt>
                <c:pt idx="3">
                  <c:v>632.02</c:v>
                </c:pt>
                <c:pt idx="4">
                  <c:v>594.07000000000005</c:v>
                </c:pt>
              </c:numCache>
            </c:numRef>
          </c:val>
        </c:ser>
        <c:dLbls>
          <c:showLegendKey val="0"/>
          <c:showVal val="0"/>
          <c:showCatName val="0"/>
          <c:showSerName val="0"/>
          <c:showPercent val="0"/>
          <c:showBubbleSize val="0"/>
        </c:dLbls>
        <c:gapWidth val="150"/>
        <c:axId val="140899456"/>
        <c:axId val="1409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140899456"/>
        <c:axId val="140901376"/>
      </c:lineChart>
      <c:dateAx>
        <c:axId val="140899456"/>
        <c:scaling>
          <c:orientation val="minMax"/>
        </c:scaling>
        <c:delete val="1"/>
        <c:axPos val="b"/>
        <c:numFmt formatCode="ge" sourceLinked="1"/>
        <c:majorTickMark val="none"/>
        <c:minorTickMark val="none"/>
        <c:tickLblPos val="none"/>
        <c:crossAx val="140901376"/>
        <c:crosses val="autoZero"/>
        <c:auto val="1"/>
        <c:lblOffset val="100"/>
        <c:baseTimeUnit val="years"/>
      </c:dateAx>
      <c:valAx>
        <c:axId val="1409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87.78</c:v>
                </c:pt>
                <c:pt idx="2">
                  <c:v>111.86</c:v>
                </c:pt>
                <c:pt idx="3">
                  <c:v>100.19</c:v>
                </c:pt>
                <c:pt idx="4">
                  <c:v>103.22</c:v>
                </c:pt>
              </c:numCache>
            </c:numRef>
          </c:val>
        </c:ser>
        <c:dLbls>
          <c:showLegendKey val="0"/>
          <c:showVal val="0"/>
          <c:showCatName val="0"/>
          <c:showSerName val="0"/>
          <c:showPercent val="0"/>
          <c:showBubbleSize val="0"/>
        </c:dLbls>
        <c:gapWidth val="150"/>
        <c:axId val="141452032"/>
        <c:axId val="1414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141452032"/>
        <c:axId val="141453952"/>
      </c:lineChart>
      <c:dateAx>
        <c:axId val="141452032"/>
        <c:scaling>
          <c:orientation val="minMax"/>
        </c:scaling>
        <c:delete val="1"/>
        <c:axPos val="b"/>
        <c:numFmt formatCode="ge" sourceLinked="1"/>
        <c:majorTickMark val="none"/>
        <c:minorTickMark val="none"/>
        <c:tickLblPos val="none"/>
        <c:crossAx val="141453952"/>
        <c:crosses val="autoZero"/>
        <c:auto val="1"/>
        <c:lblOffset val="100"/>
        <c:baseTimeUnit val="years"/>
      </c:dateAx>
      <c:valAx>
        <c:axId val="1414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132.94</c:v>
                </c:pt>
                <c:pt idx="2">
                  <c:v>104.78</c:v>
                </c:pt>
                <c:pt idx="3">
                  <c:v>117.67</c:v>
                </c:pt>
                <c:pt idx="4">
                  <c:v>114.35</c:v>
                </c:pt>
              </c:numCache>
            </c:numRef>
          </c:val>
        </c:ser>
        <c:dLbls>
          <c:showLegendKey val="0"/>
          <c:showVal val="0"/>
          <c:showCatName val="0"/>
          <c:showSerName val="0"/>
          <c:showPercent val="0"/>
          <c:showBubbleSize val="0"/>
        </c:dLbls>
        <c:gapWidth val="150"/>
        <c:axId val="141485952"/>
        <c:axId val="1422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141485952"/>
        <c:axId val="142282752"/>
      </c:lineChart>
      <c:dateAx>
        <c:axId val="141485952"/>
        <c:scaling>
          <c:orientation val="minMax"/>
        </c:scaling>
        <c:delete val="1"/>
        <c:axPos val="b"/>
        <c:numFmt formatCode="ge" sourceLinked="1"/>
        <c:majorTickMark val="none"/>
        <c:minorTickMark val="none"/>
        <c:tickLblPos val="none"/>
        <c:crossAx val="142282752"/>
        <c:crosses val="autoZero"/>
        <c:auto val="1"/>
        <c:lblOffset val="100"/>
        <c:baseTimeUnit val="years"/>
      </c:dateAx>
      <c:valAx>
        <c:axId val="1422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2"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神奈川県　相模原市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
        <v>118</v>
      </c>
      <c r="AE8" s="50"/>
      <c r="AF8" s="50"/>
      <c r="AG8" s="50"/>
      <c r="AH8" s="50"/>
      <c r="AI8" s="50"/>
      <c r="AJ8" s="50"/>
      <c r="AK8" s="4"/>
      <c r="AL8" s="51">
        <f>データ!S6</f>
        <v>716981</v>
      </c>
      <c r="AM8" s="51"/>
      <c r="AN8" s="51"/>
      <c r="AO8" s="51"/>
      <c r="AP8" s="51"/>
      <c r="AQ8" s="51"/>
      <c r="AR8" s="51"/>
      <c r="AS8" s="51"/>
      <c r="AT8" s="46">
        <f>データ!T6</f>
        <v>328.66</v>
      </c>
      <c r="AU8" s="46"/>
      <c r="AV8" s="46"/>
      <c r="AW8" s="46"/>
      <c r="AX8" s="46"/>
      <c r="AY8" s="46"/>
      <c r="AZ8" s="46"/>
      <c r="BA8" s="46"/>
      <c r="BB8" s="46">
        <f>データ!U6</f>
        <v>2181.5300000000002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64.09</v>
      </c>
      <c r="J10" s="46"/>
      <c r="K10" s="46"/>
      <c r="L10" s="46"/>
      <c r="M10" s="46"/>
      <c r="N10" s="46"/>
      <c r="O10" s="46"/>
      <c r="P10" s="46">
        <f>データ!P6</f>
        <v>96.45</v>
      </c>
      <c r="Q10" s="46"/>
      <c r="R10" s="46"/>
      <c r="S10" s="46"/>
      <c r="T10" s="46"/>
      <c r="U10" s="46"/>
      <c r="V10" s="46"/>
      <c r="W10" s="46">
        <f>データ!Q6</f>
        <v>89.4</v>
      </c>
      <c r="X10" s="46"/>
      <c r="Y10" s="46"/>
      <c r="Z10" s="46"/>
      <c r="AA10" s="46"/>
      <c r="AB10" s="46"/>
      <c r="AC10" s="46"/>
      <c r="AD10" s="51">
        <f>データ!R6</f>
        <v>1999</v>
      </c>
      <c r="AE10" s="51"/>
      <c r="AF10" s="51"/>
      <c r="AG10" s="51"/>
      <c r="AH10" s="51"/>
      <c r="AI10" s="51"/>
      <c r="AJ10" s="51"/>
      <c r="AK10" s="2"/>
      <c r="AL10" s="51">
        <f>データ!V6</f>
        <v>691056</v>
      </c>
      <c r="AM10" s="51"/>
      <c r="AN10" s="51"/>
      <c r="AO10" s="51"/>
      <c r="AP10" s="51"/>
      <c r="AQ10" s="51"/>
      <c r="AR10" s="51"/>
      <c r="AS10" s="51"/>
      <c r="AT10" s="46">
        <f>データ!W6</f>
        <v>75.91</v>
      </c>
      <c r="AU10" s="46"/>
      <c r="AV10" s="46"/>
      <c r="AW10" s="46"/>
      <c r="AX10" s="46"/>
      <c r="AY10" s="46"/>
      <c r="AZ10" s="46"/>
      <c r="BA10" s="46"/>
      <c r="BB10" s="46">
        <f>データ!X6</f>
        <v>9103.6200000000008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c r="A6" s="29" t="s">
        <v>106</v>
      </c>
      <c r="B6" s="34">
        <f>B7</f>
        <v>2016</v>
      </c>
      <c r="C6" s="34">
        <f t="shared" ref="C6:X6" si="3">C7</f>
        <v>141500</v>
      </c>
      <c r="D6" s="34">
        <f t="shared" si="3"/>
        <v>46</v>
      </c>
      <c r="E6" s="34">
        <f t="shared" si="3"/>
        <v>17</v>
      </c>
      <c r="F6" s="34">
        <f t="shared" si="3"/>
        <v>1</v>
      </c>
      <c r="G6" s="34">
        <f t="shared" si="3"/>
        <v>0</v>
      </c>
      <c r="H6" s="34" t="str">
        <f t="shared" si="3"/>
        <v>神奈川県　相模原市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64.09</v>
      </c>
      <c r="P6" s="35">
        <f t="shared" si="3"/>
        <v>96.45</v>
      </c>
      <c r="Q6" s="35">
        <f t="shared" si="3"/>
        <v>89.4</v>
      </c>
      <c r="R6" s="35">
        <f t="shared" si="3"/>
        <v>1999</v>
      </c>
      <c r="S6" s="35">
        <f t="shared" si="3"/>
        <v>716981</v>
      </c>
      <c r="T6" s="35">
        <f t="shared" si="3"/>
        <v>328.66</v>
      </c>
      <c r="U6" s="35">
        <f t="shared" si="3"/>
        <v>2181.5300000000002</v>
      </c>
      <c r="V6" s="35">
        <f t="shared" si="3"/>
        <v>691056</v>
      </c>
      <c r="W6" s="35">
        <f t="shared" si="3"/>
        <v>75.91</v>
      </c>
      <c r="X6" s="35">
        <f t="shared" si="3"/>
        <v>9103.6200000000008</v>
      </c>
      <c r="Y6" s="36" t="str">
        <f>IF(Y7="",NA(),Y7)</f>
        <v>-</v>
      </c>
      <c r="Z6" s="36">
        <f t="shared" ref="Z6:AH6" si="4">IF(Z7="",NA(),Z7)</f>
        <v>100.99</v>
      </c>
      <c r="AA6" s="36">
        <f t="shared" si="4"/>
        <v>100.85</v>
      </c>
      <c r="AB6" s="36">
        <f t="shared" si="4"/>
        <v>102.44</v>
      </c>
      <c r="AC6" s="36">
        <f t="shared" si="4"/>
        <v>104.62</v>
      </c>
      <c r="AD6" s="36" t="str">
        <f t="shared" si="4"/>
        <v>-</v>
      </c>
      <c r="AE6" s="36">
        <f t="shared" si="4"/>
        <v>106.98</v>
      </c>
      <c r="AF6" s="36">
        <f t="shared" si="4"/>
        <v>108.24</v>
      </c>
      <c r="AG6" s="36">
        <f t="shared" si="4"/>
        <v>108.59</v>
      </c>
      <c r="AH6" s="36">
        <f t="shared" si="4"/>
        <v>109.1</v>
      </c>
      <c r="AI6" s="35" t="str">
        <f>IF(AI7="","",IF(AI7="-","【-】","【"&amp;SUBSTITUTE(TEXT(AI7,"#,##0.00"),"-","△")&amp;"】"))</f>
        <v>【108.57】</v>
      </c>
      <c r="AJ6" s="36" t="str">
        <f>IF(AJ7="",NA(),AJ7)</f>
        <v>-</v>
      </c>
      <c r="AK6" s="35">
        <f t="shared" ref="AK6:AS6" si="5">IF(AK7="",NA(),AK7)</f>
        <v>0</v>
      </c>
      <c r="AL6" s="35">
        <f t="shared" si="5"/>
        <v>0</v>
      </c>
      <c r="AM6" s="35">
        <f t="shared" si="5"/>
        <v>0</v>
      </c>
      <c r="AN6" s="35">
        <f t="shared" si="5"/>
        <v>0</v>
      </c>
      <c r="AO6" s="36" t="str">
        <f t="shared" si="5"/>
        <v>-</v>
      </c>
      <c r="AP6" s="36">
        <f t="shared" si="5"/>
        <v>4.09</v>
      </c>
      <c r="AQ6" s="36">
        <f t="shared" si="5"/>
        <v>0.61</v>
      </c>
      <c r="AR6" s="36">
        <f t="shared" si="5"/>
        <v>0.54</v>
      </c>
      <c r="AS6" s="36">
        <f t="shared" si="5"/>
        <v>0.36</v>
      </c>
      <c r="AT6" s="35" t="str">
        <f>IF(AT7="","",IF(AT7="-","【-】","【"&amp;SUBSTITUTE(TEXT(AT7,"#,##0.00"),"-","△")&amp;"】"))</f>
        <v>【4.38】</v>
      </c>
      <c r="AU6" s="36" t="str">
        <f>IF(AU7="",NA(),AU7)</f>
        <v>-</v>
      </c>
      <c r="AV6" s="36">
        <f t="shared" ref="AV6:BD6" si="6">IF(AV7="",NA(),AV7)</f>
        <v>32.68</v>
      </c>
      <c r="AW6" s="36">
        <f t="shared" si="6"/>
        <v>35.75</v>
      </c>
      <c r="AX6" s="36">
        <f t="shared" si="6"/>
        <v>28.15</v>
      </c>
      <c r="AY6" s="36">
        <f t="shared" si="6"/>
        <v>33.39</v>
      </c>
      <c r="AZ6" s="36" t="str">
        <f t="shared" si="6"/>
        <v>-</v>
      </c>
      <c r="BA6" s="36">
        <f t="shared" si="6"/>
        <v>187.05</v>
      </c>
      <c r="BB6" s="36">
        <f t="shared" si="6"/>
        <v>55.68</v>
      </c>
      <c r="BC6" s="36">
        <f t="shared" si="6"/>
        <v>56.18</v>
      </c>
      <c r="BD6" s="36">
        <f t="shared" si="6"/>
        <v>59.45</v>
      </c>
      <c r="BE6" s="35" t="str">
        <f>IF(BE7="","",IF(BE7="-","【-】","【"&amp;SUBSTITUTE(TEXT(BE7,"#,##0.00"),"-","△")&amp;"】"))</f>
        <v>【59.95】</v>
      </c>
      <c r="BF6" s="36" t="str">
        <f>IF(BF7="",NA(),BF7)</f>
        <v>-</v>
      </c>
      <c r="BG6" s="36">
        <f t="shared" ref="BG6:BO6" si="7">IF(BG7="",NA(),BG7)</f>
        <v>695.6</v>
      </c>
      <c r="BH6" s="36">
        <f t="shared" si="7"/>
        <v>686.69</v>
      </c>
      <c r="BI6" s="36">
        <f t="shared" si="7"/>
        <v>632.02</v>
      </c>
      <c r="BJ6" s="36">
        <f t="shared" si="7"/>
        <v>594.07000000000005</v>
      </c>
      <c r="BK6" s="36" t="str">
        <f t="shared" si="7"/>
        <v>-</v>
      </c>
      <c r="BL6" s="36">
        <f t="shared" si="7"/>
        <v>644.47</v>
      </c>
      <c r="BM6" s="36">
        <f t="shared" si="7"/>
        <v>627.59</v>
      </c>
      <c r="BN6" s="36">
        <f t="shared" si="7"/>
        <v>594.09</v>
      </c>
      <c r="BO6" s="36">
        <f t="shared" si="7"/>
        <v>576.02</v>
      </c>
      <c r="BP6" s="35" t="str">
        <f>IF(BP7="","",IF(BP7="-","【-】","【"&amp;SUBSTITUTE(TEXT(BP7,"#,##0.00"),"-","△")&amp;"】"))</f>
        <v>【728.30】</v>
      </c>
      <c r="BQ6" s="36" t="str">
        <f>IF(BQ7="",NA(),BQ7)</f>
        <v>-</v>
      </c>
      <c r="BR6" s="36">
        <f t="shared" ref="BR6:BZ6" si="8">IF(BR7="",NA(),BR7)</f>
        <v>87.78</v>
      </c>
      <c r="BS6" s="36">
        <f t="shared" si="8"/>
        <v>111.86</v>
      </c>
      <c r="BT6" s="36">
        <f t="shared" si="8"/>
        <v>100.19</v>
      </c>
      <c r="BU6" s="36">
        <f t="shared" si="8"/>
        <v>103.22</v>
      </c>
      <c r="BV6" s="36" t="str">
        <f t="shared" si="8"/>
        <v>-</v>
      </c>
      <c r="BW6" s="36">
        <f t="shared" si="8"/>
        <v>109.25</v>
      </c>
      <c r="BX6" s="36">
        <f t="shared" si="8"/>
        <v>113.93</v>
      </c>
      <c r="BY6" s="36">
        <f t="shared" si="8"/>
        <v>114.03</v>
      </c>
      <c r="BZ6" s="36">
        <f t="shared" si="8"/>
        <v>113.34</v>
      </c>
      <c r="CA6" s="35" t="str">
        <f>IF(CA7="","",IF(CA7="-","【-】","【"&amp;SUBSTITUTE(TEXT(CA7,"#,##0.00"),"-","△")&amp;"】"))</f>
        <v>【100.04】</v>
      </c>
      <c r="CB6" s="36" t="str">
        <f>IF(CB7="",NA(),CB7)</f>
        <v>-</v>
      </c>
      <c r="CC6" s="36">
        <f t="shared" ref="CC6:CK6" si="9">IF(CC7="",NA(),CC7)</f>
        <v>132.94</v>
      </c>
      <c r="CD6" s="36">
        <f t="shared" si="9"/>
        <v>104.78</v>
      </c>
      <c r="CE6" s="36">
        <f t="shared" si="9"/>
        <v>117.67</v>
      </c>
      <c r="CF6" s="36">
        <f t="shared" si="9"/>
        <v>114.35</v>
      </c>
      <c r="CG6" s="36" t="str">
        <f t="shared" si="9"/>
        <v>-</v>
      </c>
      <c r="CH6" s="36">
        <f t="shared" si="9"/>
        <v>121.96</v>
      </c>
      <c r="CI6" s="36">
        <f t="shared" si="9"/>
        <v>116.77</v>
      </c>
      <c r="CJ6" s="36">
        <f t="shared" si="9"/>
        <v>116.93</v>
      </c>
      <c r="CK6" s="36">
        <f t="shared" si="9"/>
        <v>117.4</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f t="shared" si="10"/>
        <v>59.8</v>
      </c>
      <c r="CT6" s="36">
        <f t="shared" si="10"/>
        <v>59.58</v>
      </c>
      <c r="CU6" s="36">
        <f t="shared" si="10"/>
        <v>58.79</v>
      </c>
      <c r="CV6" s="36">
        <f t="shared" si="10"/>
        <v>59.16</v>
      </c>
      <c r="CW6" s="35" t="str">
        <f>IF(CW7="","",IF(CW7="-","【-】","【"&amp;SUBSTITUTE(TEXT(CW7,"#,##0.00"),"-","△")&amp;"】"))</f>
        <v>【60.09】</v>
      </c>
      <c r="CX6" s="36" t="str">
        <f>IF(CX7="",NA(),CX7)</f>
        <v>-</v>
      </c>
      <c r="CY6" s="36">
        <f t="shared" ref="CY6:DG6" si="11">IF(CY7="",NA(),CY7)</f>
        <v>98.76</v>
      </c>
      <c r="CZ6" s="36">
        <f t="shared" si="11"/>
        <v>98.87</v>
      </c>
      <c r="DA6" s="36">
        <f t="shared" si="11"/>
        <v>98.73</v>
      </c>
      <c r="DB6" s="36">
        <f t="shared" si="11"/>
        <v>99</v>
      </c>
      <c r="DC6" s="36" t="str">
        <f t="shared" si="11"/>
        <v>-</v>
      </c>
      <c r="DD6" s="36">
        <f t="shared" si="11"/>
        <v>98.64</v>
      </c>
      <c r="DE6" s="36">
        <f t="shared" si="11"/>
        <v>98.71</v>
      </c>
      <c r="DF6" s="36">
        <f t="shared" si="11"/>
        <v>98.76</v>
      </c>
      <c r="DG6" s="36">
        <f t="shared" si="11"/>
        <v>98.86</v>
      </c>
      <c r="DH6" s="35" t="str">
        <f>IF(DH7="","",IF(DH7="-","【-】","【"&amp;SUBSTITUTE(TEXT(DH7,"#,##0.00"),"-","△")&amp;"】"))</f>
        <v>【94.90】</v>
      </c>
      <c r="DI6" s="36" t="str">
        <f>IF(DI7="",NA(),DI7)</f>
        <v>-</v>
      </c>
      <c r="DJ6" s="36">
        <f t="shared" ref="DJ6:DR6" si="12">IF(DJ7="",NA(),DJ7)</f>
        <v>3.12</v>
      </c>
      <c r="DK6" s="36">
        <f t="shared" si="12"/>
        <v>6.13</v>
      </c>
      <c r="DL6" s="36">
        <f t="shared" si="12"/>
        <v>9.08</v>
      </c>
      <c r="DM6" s="36">
        <f t="shared" si="12"/>
        <v>11.97</v>
      </c>
      <c r="DN6" s="36" t="str">
        <f t="shared" si="12"/>
        <v>-</v>
      </c>
      <c r="DO6" s="36">
        <f t="shared" si="12"/>
        <v>31.06</v>
      </c>
      <c r="DP6" s="36">
        <f t="shared" si="12"/>
        <v>42</v>
      </c>
      <c r="DQ6" s="36">
        <f t="shared" si="12"/>
        <v>43.2</v>
      </c>
      <c r="DR6" s="36">
        <f t="shared" si="12"/>
        <v>44.55</v>
      </c>
      <c r="DS6" s="35" t="str">
        <f>IF(DS7="","",IF(DS7="-","【-】","【"&amp;SUBSTITUTE(TEXT(DS7,"#,##0.00"),"-","△")&amp;"】"))</f>
        <v>【37.36】</v>
      </c>
      <c r="DT6" s="36" t="str">
        <f>IF(DT7="",NA(),DT7)</f>
        <v>-</v>
      </c>
      <c r="DU6" s="35">
        <f t="shared" ref="DU6:EC6" si="13">IF(DU7="",NA(),DU7)</f>
        <v>0</v>
      </c>
      <c r="DV6" s="35">
        <f t="shared" si="13"/>
        <v>0</v>
      </c>
      <c r="DW6" s="35">
        <f t="shared" si="13"/>
        <v>0</v>
      </c>
      <c r="DX6" s="35">
        <f t="shared" si="13"/>
        <v>0</v>
      </c>
      <c r="DY6" s="36" t="str">
        <f t="shared" si="13"/>
        <v>-</v>
      </c>
      <c r="DZ6" s="36">
        <f t="shared" si="13"/>
        <v>6.43</v>
      </c>
      <c r="EA6" s="36">
        <f t="shared" si="13"/>
        <v>6.95</v>
      </c>
      <c r="EB6" s="36">
        <f t="shared" si="13"/>
        <v>7.39</v>
      </c>
      <c r="EC6" s="36">
        <f t="shared" si="13"/>
        <v>8.25</v>
      </c>
      <c r="ED6" s="35" t="str">
        <f>IF(ED7="","",IF(ED7="-","【-】","【"&amp;SUBSTITUTE(TEXT(ED7,"#,##0.00"),"-","△")&amp;"】"))</f>
        <v>【4.96】</v>
      </c>
      <c r="EE6" s="36" t="str">
        <f>IF(EE7="",NA(),EE7)</f>
        <v>-</v>
      </c>
      <c r="EF6" s="35">
        <f t="shared" ref="EF6:EN6" si="14">IF(EF7="",NA(),EF7)</f>
        <v>0</v>
      </c>
      <c r="EG6" s="35">
        <f t="shared" si="14"/>
        <v>0</v>
      </c>
      <c r="EH6" s="35">
        <f t="shared" si="14"/>
        <v>0</v>
      </c>
      <c r="EI6" s="35">
        <f t="shared" si="14"/>
        <v>0</v>
      </c>
      <c r="EJ6" s="36" t="str">
        <f t="shared" si="14"/>
        <v>-</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141500</v>
      </c>
      <c r="D7" s="38">
        <v>46</v>
      </c>
      <c r="E7" s="38">
        <v>17</v>
      </c>
      <c r="F7" s="38">
        <v>1</v>
      </c>
      <c r="G7" s="38">
        <v>0</v>
      </c>
      <c r="H7" s="38" t="s">
        <v>107</v>
      </c>
      <c r="I7" s="38" t="s">
        <v>108</v>
      </c>
      <c r="J7" s="38" t="s">
        <v>109</v>
      </c>
      <c r="K7" s="38" t="s">
        <v>110</v>
      </c>
      <c r="L7" s="38" t="s">
        <v>111</v>
      </c>
      <c r="M7" s="38"/>
      <c r="N7" s="39" t="s">
        <v>112</v>
      </c>
      <c r="O7" s="39">
        <v>64.09</v>
      </c>
      <c r="P7" s="39">
        <v>96.45</v>
      </c>
      <c r="Q7" s="39">
        <v>89.4</v>
      </c>
      <c r="R7" s="39">
        <v>1999</v>
      </c>
      <c r="S7" s="39">
        <v>716981</v>
      </c>
      <c r="T7" s="39">
        <v>328.66</v>
      </c>
      <c r="U7" s="39">
        <v>2181.5300000000002</v>
      </c>
      <c r="V7" s="39">
        <v>691056</v>
      </c>
      <c r="W7" s="39">
        <v>75.91</v>
      </c>
      <c r="X7" s="39">
        <v>9103.6200000000008</v>
      </c>
      <c r="Y7" s="39" t="s">
        <v>112</v>
      </c>
      <c r="Z7" s="39">
        <v>100.99</v>
      </c>
      <c r="AA7" s="39">
        <v>100.85</v>
      </c>
      <c r="AB7" s="39">
        <v>102.44</v>
      </c>
      <c r="AC7" s="39">
        <v>104.62</v>
      </c>
      <c r="AD7" s="39" t="s">
        <v>112</v>
      </c>
      <c r="AE7" s="39">
        <v>106.98</v>
      </c>
      <c r="AF7" s="39">
        <v>108.24</v>
      </c>
      <c r="AG7" s="39">
        <v>108.59</v>
      </c>
      <c r="AH7" s="39">
        <v>109.1</v>
      </c>
      <c r="AI7" s="39">
        <v>108.57</v>
      </c>
      <c r="AJ7" s="39" t="s">
        <v>112</v>
      </c>
      <c r="AK7" s="39">
        <v>0</v>
      </c>
      <c r="AL7" s="39">
        <v>0</v>
      </c>
      <c r="AM7" s="39">
        <v>0</v>
      </c>
      <c r="AN7" s="39">
        <v>0</v>
      </c>
      <c r="AO7" s="39" t="s">
        <v>112</v>
      </c>
      <c r="AP7" s="39">
        <v>4.09</v>
      </c>
      <c r="AQ7" s="39">
        <v>0.61</v>
      </c>
      <c r="AR7" s="39">
        <v>0.54</v>
      </c>
      <c r="AS7" s="39">
        <v>0.36</v>
      </c>
      <c r="AT7" s="39">
        <v>4.38</v>
      </c>
      <c r="AU7" s="39" t="s">
        <v>112</v>
      </c>
      <c r="AV7" s="39">
        <v>32.68</v>
      </c>
      <c r="AW7" s="39">
        <v>35.75</v>
      </c>
      <c r="AX7" s="39">
        <v>28.15</v>
      </c>
      <c r="AY7" s="39">
        <v>33.39</v>
      </c>
      <c r="AZ7" s="39" t="s">
        <v>112</v>
      </c>
      <c r="BA7" s="39">
        <v>187.05</v>
      </c>
      <c r="BB7" s="39">
        <v>55.68</v>
      </c>
      <c r="BC7" s="39">
        <v>56.18</v>
      </c>
      <c r="BD7" s="39">
        <v>59.45</v>
      </c>
      <c r="BE7" s="39">
        <v>59.95</v>
      </c>
      <c r="BF7" s="39" t="s">
        <v>112</v>
      </c>
      <c r="BG7" s="39">
        <v>695.6</v>
      </c>
      <c r="BH7" s="39">
        <v>686.69</v>
      </c>
      <c r="BI7" s="39">
        <v>632.02</v>
      </c>
      <c r="BJ7" s="39">
        <v>594.07000000000005</v>
      </c>
      <c r="BK7" s="39" t="s">
        <v>112</v>
      </c>
      <c r="BL7" s="39">
        <v>644.47</v>
      </c>
      <c r="BM7" s="39">
        <v>627.59</v>
      </c>
      <c r="BN7" s="39">
        <v>594.09</v>
      </c>
      <c r="BO7" s="39">
        <v>576.02</v>
      </c>
      <c r="BP7" s="39">
        <v>728.3</v>
      </c>
      <c r="BQ7" s="39" t="s">
        <v>112</v>
      </c>
      <c r="BR7" s="39">
        <v>87.78</v>
      </c>
      <c r="BS7" s="39">
        <v>111.86</v>
      </c>
      <c r="BT7" s="39">
        <v>100.19</v>
      </c>
      <c r="BU7" s="39">
        <v>103.22</v>
      </c>
      <c r="BV7" s="39" t="s">
        <v>112</v>
      </c>
      <c r="BW7" s="39">
        <v>109.25</v>
      </c>
      <c r="BX7" s="39">
        <v>113.93</v>
      </c>
      <c r="BY7" s="39">
        <v>114.03</v>
      </c>
      <c r="BZ7" s="39">
        <v>113.34</v>
      </c>
      <c r="CA7" s="39">
        <v>100.04</v>
      </c>
      <c r="CB7" s="39" t="s">
        <v>112</v>
      </c>
      <c r="CC7" s="39">
        <v>132.94</v>
      </c>
      <c r="CD7" s="39">
        <v>104.78</v>
      </c>
      <c r="CE7" s="39">
        <v>117.67</v>
      </c>
      <c r="CF7" s="39">
        <v>114.35</v>
      </c>
      <c r="CG7" s="39" t="s">
        <v>112</v>
      </c>
      <c r="CH7" s="39">
        <v>121.96</v>
      </c>
      <c r="CI7" s="39">
        <v>116.77</v>
      </c>
      <c r="CJ7" s="39">
        <v>116.93</v>
      </c>
      <c r="CK7" s="39">
        <v>117.4</v>
      </c>
      <c r="CL7" s="39">
        <v>137.82</v>
      </c>
      <c r="CM7" s="39" t="s">
        <v>112</v>
      </c>
      <c r="CN7" s="39" t="s">
        <v>112</v>
      </c>
      <c r="CO7" s="39" t="s">
        <v>112</v>
      </c>
      <c r="CP7" s="39" t="s">
        <v>112</v>
      </c>
      <c r="CQ7" s="39" t="s">
        <v>112</v>
      </c>
      <c r="CR7" s="39" t="s">
        <v>112</v>
      </c>
      <c r="CS7" s="39">
        <v>59.8</v>
      </c>
      <c r="CT7" s="39">
        <v>59.58</v>
      </c>
      <c r="CU7" s="39">
        <v>58.79</v>
      </c>
      <c r="CV7" s="39">
        <v>59.16</v>
      </c>
      <c r="CW7" s="39">
        <v>60.09</v>
      </c>
      <c r="CX7" s="39" t="s">
        <v>112</v>
      </c>
      <c r="CY7" s="39">
        <v>98.76</v>
      </c>
      <c r="CZ7" s="39">
        <v>98.87</v>
      </c>
      <c r="DA7" s="39">
        <v>98.73</v>
      </c>
      <c r="DB7" s="39">
        <v>99</v>
      </c>
      <c r="DC7" s="39" t="s">
        <v>112</v>
      </c>
      <c r="DD7" s="39">
        <v>98.64</v>
      </c>
      <c r="DE7" s="39">
        <v>98.71</v>
      </c>
      <c r="DF7" s="39">
        <v>98.76</v>
      </c>
      <c r="DG7" s="39">
        <v>98.86</v>
      </c>
      <c r="DH7" s="39">
        <v>94.9</v>
      </c>
      <c r="DI7" s="39" t="s">
        <v>112</v>
      </c>
      <c r="DJ7" s="39">
        <v>3.12</v>
      </c>
      <c r="DK7" s="39">
        <v>6.13</v>
      </c>
      <c r="DL7" s="39">
        <v>9.08</v>
      </c>
      <c r="DM7" s="39">
        <v>11.97</v>
      </c>
      <c r="DN7" s="39" t="s">
        <v>112</v>
      </c>
      <c r="DO7" s="39">
        <v>31.06</v>
      </c>
      <c r="DP7" s="39">
        <v>42</v>
      </c>
      <c r="DQ7" s="39">
        <v>43.2</v>
      </c>
      <c r="DR7" s="39">
        <v>44.55</v>
      </c>
      <c r="DS7" s="39">
        <v>37.36</v>
      </c>
      <c r="DT7" s="39" t="s">
        <v>112</v>
      </c>
      <c r="DU7" s="39">
        <v>0</v>
      </c>
      <c r="DV7" s="39">
        <v>0</v>
      </c>
      <c r="DW7" s="39">
        <v>0</v>
      </c>
      <c r="DX7" s="39">
        <v>0</v>
      </c>
      <c r="DY7" s="39" t="s">
        <v>112</v>
      </c>
      <c r="DZ7" s="39">
        <v>6.43</v>
      </c>
      <c r="EA7" s="39">
        <v>6.95</v>
      </c>
      <c r="EB7" s="39">
        <v>7.39</v>
      </c>
      <c r="EC7" s="39">
        <v>8.25</v>
      </c>
      <c r="ED7" s="39">
        <v>4.96</v>
      </c>
      <c r="EE7" s="39" t="s">
        <v>112</v>
      </c>
      <c r="EF7" s="39">
        <v>0</v>
      </c>
      <c r="EG7" s="39">
        <v>0</v>
      </c>
      <c r="EH7" s="39">
        <v>0</v>
      </c>
      <c r="EI7" s="39">
        <v>0</v>
      </c>
      <c r="EJ7" s="39" t="s">
        <v>112</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2018-02-16T03:48:18Z</cp:lastPrinted>
  <dcterms:created xsi:type="dcterms:W3CDTF">2017-12-25T01:50:41Z</dcterms:created>
  <dcterms:modified xsi:type="dcterms:W3CDTF">2018-02-16T03:48:42Z</dcterms:modified>
  <cp:category/>
</cp:coreProperties>
</file>