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6" i="4"/>
  <c r="L86" i="4"/>
  <c r="K86" i="4"/>
  <c r="I86" i="4"/>
  <c r="H86" i="4"/>
  <c r="G86" i="4"/>
  <c r="BB10" i="4"/>
  <c r="AT10" i="4"/>
  <c r="AD10" i="4"/>
  <c r="P10" i="4"/>
  <c r="B10" i="4"/>
  <c r="BB8" i="4"/>
  <c r="AT8" i="4"/>
  <c r="W8" i="4"/>
  <c r="P8" i="4"/>
  <c r="I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<sst xmlns="http://schemas.openxmlformats.org/spreadsheetml/2006/main" count="257" uniqueCount="123">
  <si>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</si>
  <si>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</si>
  <si>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</si>
  <si>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</si>
  <si>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</si>
  <si>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</si>
  <si>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</si>
  <si>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</si>
  <si>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</si>
  <si>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</si>
  <si>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</si>
  <si>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</si>
  <si>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</si>
  <si>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</si>
  <si>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</si>
  <si>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</si>
  <si>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</si>
  <si>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</si>
  <si>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</si>
  <si>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</si>
  <si>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</si>
  <si>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</si>
  <si>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</si>
  <si>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</si>
  <si>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</si>
  <si>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</si>
  <si>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</si>
  <si>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</si>
  <si>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</si>
  <si>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</si>
  <si>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</si>
  <si>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</si>
  <si>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</si>
  <si>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</si>
  <si>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</si>
  <si>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</si>
  <si>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</si>
  <si>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</si>
  <si>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</si>
  <si>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</si>
  <si>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</si>
  <si>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</si>
  <si>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</si>
  <si>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</si>
  <si>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</si>
  <si>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</si>
  <si>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</si>
  <si>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</si>
  <si>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</si>
  <si>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</si>
  <si>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</si>
  <si>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</si>
  <si>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</si>
  <si>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</si>
  <si>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</si>
  <si>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</si>
  <si>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</si>
  <si>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</si>
  <si>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</si>
  <si>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</si>
  <si>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</si>
  <si>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</si>
  <si>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</si>
  <si>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</si>
  <si>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</si>
  <si>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</si>
  <si>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</si>
  <si>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</si>
  <si>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</si>
  <si>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</si>
  <si>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</si>
  <si>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</si>
  <si>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</si>
  <si>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</si>
  <si>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</si>
  <si>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</si>
  <si>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</si>
  <si>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</si>
  <si>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</si>
  <si>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</si>
  <si>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</si>
  <si>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</si>
  <si>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</si>
  <si>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</si>
  <si>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</si>
  <si>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</si>
  <si>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</si>
  <si>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</si>
  <si>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</si>
  <si>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</si>
  <si>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</si>
  <si>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</si>
  <si>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</si>
  <si>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</si>
  <si>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</si>
  <si>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</si>
  <si>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</si>
  <si>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</si>
  <si>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</si>
  <si>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</si>
  <si>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</si>
  <si>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</si>
  <si>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</si>
  <si>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</si>
  <si>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</si>
  <si>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</si>
  <si>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</si>
  <si>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</si>
  <si>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</si>
  <si>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</si>
  <si>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</si>
  <si>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</si>
  <si>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</si>
  <si>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</si>
  <si>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</si>
  <si>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</si>
  <si>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</si>
  <si>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</si>
  <si>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</si>
  <si>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</si>
  <si>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本市の農業集落処理施設事業は、ダム集水域における水源環境の保全を目的として、平成８年度より供用開始しました。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phoneticPr fontId="4"/>
  </si>
  <si>
    <t>　本事業における老朽化対策は、処理場設備が比較的小規模であることから、観察型での維持管理としています。大規模な改築更新の時期については、供用開始から50年後を予定しています。</t>
    <phoneticPr fontId="4"/>
  </si>
  <si>
    <t>　平成２７年度に処理場設備の高度化（窒素・リンの除去機能追加）が完了し、より環境負荷の低い処理場設備となりました。
　本事業はダム集水域における水源環境の保全を目的としていますが、本事業の収支が下水道事業会計の負担にならないよう、接続率の向上への取組みを進めてまいります。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</si>
</sst>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42702080"/>
        <c:axId val="142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42702080"/>
        <c:axId val="142802944"/>
      </c:lineChart>
      <c:dateAx>
        <c:axId val="142702080"/>
        <c:scaling>
          <c:orientation val="minMax"/>
        </c:scaling>
        <c:delete val="1"/>
        <c:axPos val="b"/>
        <c:numFmt formatCode="ge" sourceLinked="1"/>
        <c:majorTickMark val="none"/>
        <c:minorTickMark val="none"/>
        <c:tickLblPos val="none"/>
        <c:crossAx val="142802944"/>
        <c:crosses val="autoZero"/>
        <c:auto val="1"/>
        <c:lblOffset val="100"/>
        <c:baseTimeUnit val="years"/>
      </c:dateAx>
      <c:valAx>
        <c:axId val="142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56.69</c:v>
                </c:pt>
                <c:pt idx="2">
                  <c:v>47.13</c:v>
                </c:pt>
                <c:pt idx="3">
                  <c:v>56.92</c:v>
                </c:pt>
                <c:pt idx="4">
                  <c:v>72.31</c:v>
                </c:pt>
              </c:numCache>
            </c:numRef>
          </c:val>
        </c:ser>
        <c:dLbls>
          <c:showLegendKey val="0"/>
          <c:showVal val="0"/>
          <c:showCatName val="0"/>
          <c:showSerName val="0"/>
          <c:showPercent val="0"/>
          <c:showBubbleSize val="0"/>
        </c:dLbls>
        <c:gapWidth val="150"/>
        <c:axId val="55772288"/>
        <c:axId val="557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55772288"/>
        <c:axId val="55774208"/>
      </c:lineChart>
      <c:dateAx>
        <c:axId val="55772288"/>
        <c:scaling>
          <c:orientation val="minMax"/>
        </c:scaling>
        <c:delete val="1"/>
        <c:axPos val="b"/>
        <c:numFmt formatCode="ge" sourceLinked="1"/>
        <c:majorTickMark val="none"/>
        <c:minorTickMark val="none"/>
        <c:tickLblPos val="none"/>
        <c:crossAx val="55774208"/>
        <c:crosses val="autoZero"/>
        <c:auto val="1"/>
        <c:lblOffset val="100"/>
        <c:baseTimeUnit val="years"/>
      </c:dateAx>
      <c:valAx>
        <c:axId val="557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93.93</c:v>
                </c:pt>
                <c:pt idx="2">
                  <c:v>91.94</c:v>
                </c:pt>
                <c:pt idx="3">
                  <c:v>94.01</c:v>
                </c:pt>
                <c:pt idx="4">
                  <c:v>96.17</c:v>
                </c:pt>
              </c:numCache>
            </c:numRef>
          </c:val>
        </c:ser>
        <c:dLbls>
          <c:showLegendKey val="0"/>
          <c:showVal val="0"/>
          <c:showCatName val="0"/>
          <c:showSerName val="0"/>
          <c:showPercent val="0"/>
          <c:showBubbleSize val="0"/>
        </c:dLbls>
        <c:gapWidth val="150"/>
        <c:axId val="55788288"/>
        <c:axId val="557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55788288"/>
        <c:axId val="55790208"/>
      </c:lineChart>
      <c:dateAx>
        <c:axId val="55788288"/>
        <c:scaling>
          <c:orientation val="minMax"/>
        </c:scaling>
        <c:delete val="1"/>
        <c:axPos val="b"/>
        <c:numFmt formatCode="ge" sourceLinked="1"/>
        <c:majorTickMark val="none"/>
        <c:minorTickMark val="none"/>
        <c:tickLblPos val="none"/>
        <c:crossAx val="55790208"/>
        <c:crosses val="autoZero"/>
        <c:auto val="1"/>
        <c:lblOffset val="100"/>
        <c:baseTimeUnit val="years"/>
      </c:dateAx>
      <c:valAx>
        <c:axId val="557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83.43</c:v>
                </c:pt>
                <c:pt idx="2">
                  <c:v>77.56</c:v>
                </c:pt>
                <c:pt idx="3">
                  <c:v>80.900000000000006</c:v>
                </c:pt>
                <c:pt idx="4">
                  <c:v>78.959999999999994</c:v>
                </c:pt>
              </c:numCache>
            </c:numRef>
          </c:val>
        </c:ser>
        <c:dLbls>
          <c:showLegendKey val="0"/>
          <c:showVal val="0"/>
          <c:showCatName val="0"/>
          <c:showSerName val="0"/>
          <c:showPercent val="0"/>
          <c:showBubbleSize val="0"/>
        </c:dLbls>
        <c:gapWidth val="150"/>
        <c:axId val="143322496"/>
        <c:axId val="1433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43322496"/>
        <c:axId val="143398400"/>
      </c:lineChart>
      <c:dateAx>
        <c:axId val="143322496"/>
        <c:scaling>
          <c:orientation val="minMax"/>
        </c:scaling>
        <c:delete val="1"/>
        <c:axPos val="b"/>
        <c:numFmt formatCode="ge" sourceLinked="1"/>
        <c:majorTickMark val="none"/>
        <c:minorTickMark val="none"/>
        <c:tickLblPos val="none"/>
        <c:crossAx val="143398400"/>
        <c:crosses val="autoZero"/>
        <c:auto val="1"/>
        <c:lblOffset val="100"/>
        <c:baseTimeUnit val="years"/>
      </c:dateAx>
      <c:valAx>
        <c:axId val="1433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3.98</c:v>
                </c:pt>
                <c:pt idx="2">
                  <c:v>7.93</c:v>
                </c:pt>
                <c:pt idx="3">
                  <c:v>9.2200000000000006</c:v>
                </c:pt>
                <c:pt idx="4">
                  <c:v>12.99</c:v>
                </c:pt>
              </c:numCache>
            </c:numRef>
          </c:val>
        </c:ser>
        <c:dLbls>
          <c:showLegendKey val="0"/>
          <c:showVal val="0"/>
          <c:showCatName val="0"/>
          <c:showSerName val="0"/>
          <c:showPercent val="0"/>
          <c:showBubbleSize val="0"/>
        </c:dLbls>
        <c:gapWidth val="150"/>
        <c:axId val="144909440"/>
        <c:axId val="1449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44909440"/>
        <c:axId val="144911360"/>
      </c:lineChart>
      <c:dateAx>
        <c:axId val="144909440"/>
        <c:scaling>
          <c:orientation val="minMax"/>
        </c:scaling>
        <c:delete val="1"/>
        <c:axPos val="b"/>
        <c:numFmt formatCode="ge" sourceLinked="1"/>
        <c:majorTickMark val="none"/>
        <c:minorTickMark val="none"/>
        <c:tickLblPos val="none"/>
        <c:crossAx val="144911360"/>
        <c:crosses val="autoZero"/>
        <c:auto val="1"/>
        <c:lblOffset val="100"/>
        <c:baseTimeUnit val="years"/>
      </c:dateAx>
      <c:valAx>
        <c:axId val="1449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47747328"/>
        <c:axId val="247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47747328"/>
        <c:axId val="247749248"/>
      </c:lineChart>
      <c:dateAx>
        <c:axId val="247747328"/>
        <c:scaling>
          <c:orientation val="minMax"/>
        </c:scaling>
        <c:delete val="1"/>
        <c:axPos val="b"/>
        <c:numFmt formatCode="ge" sourceLinked="1"/>
        <c:majorTickMark val="none"/>
        <c:minorTickMark val="none"/>
        <c:tickLblPos val="none"/>
        <c:crossAx val="247749248"/>
        <c:crosses val="autoZero"/>
        <c:auto val="1"/>
        <c:lblOffset val="100"/>
        <c:baseTimeUnit val="years"/>
      </c:dateAx>
      <c:valAx>
        <c:axId val="247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154.31</c:v>
                </c:pt>
                <c:pt idx="2">
                  <c:v>514.4</c:v>
                </c:pt>
                <c:pt idx="3">
                  <c:v>833.09</c:v>
                </c:pt>
                <c:pt idx="4">
                  <c:v>1160.23</c:v>
                </c:pt>
              </c:numCache>
            </c:numRef>
          </c:val>
        </c:ser>
        <c:dLbls>
          <c:showLegendKey val="0"/>
          <c:showVal val="0"/>
          <c:showCatName val="0"/>
          <c:showSerName val="0"/>
          <c:showPercent val="0"/>
          <c:showBubbleSize val="0"/>
        </c:dLbls>
        <c:gapWidth val="150"/>
        <c:axId val="255525248"/>
        <c:axId val="255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55525248"/>
        <c:axId val="255527168"/>
      </c:lineChart>
      <c:dateAx>
        <c:axId val="255525248"/>
        <c:scaling>
          <c:orientation val="minMax"/>
        </c:scaling>
        <c:delete val="1"/>
        <c:axPos val="b"/>
        <c:numFmt formatCode="ge" sourceLinked="1"/>
        <c:majorTickMark val="none"/>
        <c:minorTickMark val="none"/>
        <c:tickLblPos val="none"/>
        <c:crossAx val="255527168"/>
        <c:crosses val="autoZero"/>
        <c:auto val="1"/>
        <c:lblOffset val="100"/>
        <c:baseTimeUnit val="years"/>
      </c:dateAx>
      <c:valAx>
        <c:axId val="255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51.23</c:v>
                </c:pt>
                <c:pt idx="2">
                  <c:v>-87.85</c:v>
                </c:pt>
                <c:pt idx="3">
                  <c:v>-1.81</c:v>
                </c:pt>
                <c:pt idx="4">
                  <c:v>-138.49</c:v>
                </c:pt>
              </c:numCache>
            </c:numRef>
          </c:val>
        </c:ser>
        <c:dLbls>
          <c:showLegendKey val="0"/>
          <c:showVal val="0"/>
          <c:showCatName val="0"/>
          <c:showSerName val="0"/>
          <c:showPercent val="0"/>
          <c:showBubbleSize val="0"/>
        </c:dLbls>
        <c:gapWidth val="150"/>
        <c:axId val="259078784"/>
        <c:axId val="2632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59078784"/>
        <c:axId val="263254784"/>
      </c:lineChart>
      <c:dateAx>
        <c:axId val="259078784"/>
        <c:scaling>
          <c:orientation val="minMax"/>
        </c:scaling>
        <c:delete val="1"/>
        <c:axPos val="b"/>
        <c:numFmt formatCode="ge" sourceLinked="1"/>
        <c:majorTickMark val="none"/>
        <c:minorTickMark val="none"/>
        <c:tickLblPos val="none"/>
        <c:crossAx val="263254784"/>
        <c:crosses val="autoZero"/>
        <c:auto val="1"/>
        <c:lblOffset val="100"/>
        <c:baseTimeUnit val="years"/>
      </c:dateAx>
      <c:valAx>
        <c:axId val="2632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857.23</c:v>
                </c:pt>
                <c:pt idx="2" formatCode="#,##0.00;&quot;△&quot;#,##0.00">
                  <c:v>0</c:v>
                </c:pt>
                <c:pt idx="3">
                  <c:v>325.31</c:v>
                </c:pt>
                <c:pt idx="4">
                  <c:v>330.35</c:v>
                </c:pt>
              </c:numCache>
            </c:numRef>
          </c:val>
        </c:ser>
        <c:dLbls>
          <c:showLegendKey val="0"/>
          <c:showVal val="0"/>
          <c:showCatName val="0"/>
          <c:showSerName val="0"/>
          <c:showPercent val="0"/>
          <c:showBubbleSize val="0"/>
        </c:dLbls>
        <c:gapWidth val="150"/>
        <c:axId val="55685120"/>
        <c:axId val="55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5685120"/>
        <c:axId val="55686656"/>
      </c:lineChart>
      <c:dateAx>
        <c:axId val="55685120"/>
        <c:scaling>
          <c:orientation val="minMax"/>
        </c:scaling>
        <c:delete val="1"/>
        <c:axPos val="b"/>
        <c:numFmt formatCode="ge" sourceLinked="1"/>
        <c:majorTickMark val="none"/>
        <c:minorTickMark val="none"/>
        <c:tickLblPos val="none"/>
        <c:crossAx val="55686656"/>
        <c:crosses val="autoZero"/>
        <c:auto val="1"/>
        <c:lblOffset val="100"/>
        <c:baseTimeUnit val="years"/>
      </c:dateAx>
      <c:valAx>
        <c:axId val="55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39.32</c:v>
                </c:pt>
                <c:pt idx="2">
                  <c:v>24.93</c:v>
                </c:pt>
                <c:pt idx="3">
                  <c:v>10.48</c:v>
                </c:pt>
                <c:pt idx="4">
                  <c:v>22.17</c:v>
                </c:pt>
              </c:numCache>
            </c:numRef>
          </c:val>
        </c:ser>
        <c:dLbls>
          <c:showLegendKey val="0"/>
          <c:showVal val="0"/>
          <c:showCatName val="0"/>
          <c:showSerName val="0"/>
          <c:showPercent val="0"/>
          <c:showBubbleSize val="0"/>
        </c:dLbls>
        <c:gapWidth val="150"/>
        <c:axId val="55704192"/>
        <c:axId val="557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5704192"/>
        <c:axId val="55706368"/>
      </c:lineChart>
      <c:dateAx>
        <c:axId val="55704192"/>
        <c:scaling>
          <c:orientation val="minMax"/>
        </c:scaling>
        <c:delete val="1"/>
        <c:axPos val="b"/>
        <c:numFmt formatCode="ge" sourceLinked="1"/>
        <c:majorTickMark val="none"/>
        <c:minorTickMark val="none"/>
        <c:tickLblPos val="none"/>
        <c:crossAx val="55706368"/>
        <c:crosses val="autoZero"/>
        <c:auto val="1"/>
        <c:lblOffset val="100"/>
        <c:baseTimeUnit val="years"/>
      </c:dateAx>
      <c:valAx>
        <c:axId val="557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314.24</c:v>
                </c:pt>
                <c:pt idx="2">
                  <c:v>434.11</c:v>
                </c:pt>
                <c:pt idx="3">
                  <c:v>1041</c:v>
                </c:pt>
                <c:pt idx="4">
                  <c:v>491.07</c:v>
                </c:pt>
              </c:numCache>
            </c:numRef>
          </c:val>
        </c:ser>
        <c:dLbls>
          <c:showLegendKey val="0"/>
          <c:showVal val="0"/>
          <c:showCatName val="0"/>
          <c:showSerName val="0"/>
          <c:showPercent val="0"/>
          <c:showBubbleSize val="0"/>
        </c:dLbls>
        <c:gapWidth val="150"/>
        <c:axId val="55723520"/>
        <c:axId val="557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55723520"/>
        <c:axId val="55725440"/>
      </c:lineChart>
      <c:dateAx>
        <c:axId val="55723520"/>
        <c:scaling>
          <c:orientation val="minMax"/>
        </c:scaling>
        <c:delete val="1"/>
        <c:axPos val="b"/>
        <c:numFmt formatCode="ge" sourceLinked="1"/>
        <c:majorTickMark val="none"/>
        <c:minorTickMark val="none"/>
        <c:tickLblPos val="none"/>
        <c:crossAx val="55725440"/>
        <c:crosses val="autoZero"/>
        <c:auto val="1"/>
        <c:lblOffset val="100"/>
        <c:baseTimeUnit val="years"/>
      </c:dateAx>
      <c:valAx>
        <c:axId val="557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61" zoomScaleNormal="100" workbookViewId="0">
      <selection activeCell="BF62" sqref="BF6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神奈川県　相模原市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70">
        <f>データ!S6</f>
        <v>716981</v>
      </c>
      <c r="AM8" s="70"/>
      <c r="AN8" s="70"/>
      <c r="AO8" s="70"/>
      <c r="AP8" s="70"/>
      <c r="AQ8" s="70"/>
      <c r="AR8" s="70"/>
      <c r="AS8" s="70"/>
      <c r="AT8" s="69">
        <f>データ!T6</f>
        <v>328.66</v>
      </c>
      <c r="AU8" s="69"/>
      <c r="AV8" s="69"/>
      <c r="AW8" s="69"/>
      <c r="AX8" s="69"/>
      <c r="AY8" s="69"/>
      <c r="AZ8" s="69"/>
      <c r="BA8" s="69"/>
      <c r="BB8" s="69">
        <f>データ!U6</f>
        <v>2181.5300000000002</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f>データ!O6</f>
        <v>78.81</v>
      </c>
      <c r="J10" s="69"/>
      <c r="K10" s="69"/>
      <c r="L10" s="69"/>
      <c r="M10" s="69"/>
      <c r="N10" s="69"/>
      <c r="O10" s="69"/>
      <c r="P10" s="69">
        <f>データ!P6</f>
        <v>0.04</v>
      </c>
      <c r="Q10" s="69"/>
      <c r="R10" s="69"/>
      <c r="S10" s="69"/>
      <c r="T10" s="69"/>
      <c r="U10" s="69"/>
      <c r="V10" s="69"/>
      <c r="W10" s="69">
        <f>データ!Q6</f>
        <v>100</v>
      </c>
      <c r="X10" s="69"/>
      <c r="Y10" s="69"/>
      <c r="Z10" s="69"/>
      <c r="AA10" s="69"/>
      <c r="AB10" s="69"/>
      <c r="AC10" s="69"/>
      <c r="AD10" s="70">
        <f>データ!R6</f>
        <v>1999</v>
      </c>
      <c r="AE10" s="70"/>
      <c r="AF10" s="70"/>
      <c r="AG10" s="70"/>
      <c r="AH10" s="70"/>
      <c r="AI10" s="70"/>
      <c r="AJ10" s="70"/>
      <c r="AK10" s="2"/>
      <c r="AL10" s="70">
        <f>データ!V6</f>
        <v>261</v>
      </c>
      <c r="AM10" s="70"/>
      <c r="AN10" s="70"/>
      <c r="AO10" s="70"/>
      <c r="AP10" s="70"/>
      <c r="AQ10" s="70"/>
      <c r="AR10" s="70"/>
      <c r="AS10" s="70"/>
      <c r="AT10" s="69">
        <f>データ!W6</f>
        <v>0.08</v>
      </c>
      <c r="AU10" s="69"/>
      <c r="AV10" s="69"/>
      <c r="AW10" s="69"/>
      <c r="AX10" s="69"/>
      <c r="AY10" s="69"/>
      <c r="AZ10" s="69"/>
      <c r="BA10" s="69"/>
      <c r="BB10" s="69">
        <f>データ!X6</f>
        <v>3262.5</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141500</v>
      </c>
      <c r="D6" s="34">
        <f t="shared" si="3"/>
        <v>46</v>
      </c>
      <c r="E6" s="34">
        <f t="shared" si="3"/>
        <v>17</v>
      </c>
      <c r="F6" s="34">
        <f t="shared" si="3"/>
        <v>5</v>
      </c>
      <c r="G6" s="34">
        <f t="shared" si="3"/>
        <v>0</v>
      </c>
      <c r="H6" s="34" t="str">
        <f t="shared" si="3"/>
        <v>神奈川県　相模原市</v>
      </c>
      <c r="I6" s="34" t="str">
        <f t="shared" si="3"/>
        <v>法適用</v>
      </c>
      <c r="J6" s="34" t="str">
        <f t="shared" si="3"/>
        <v>下水道事業</v>
      </c>
      <c r="K6" s="34" t="str">
        <f t="shared" si="3"/>
        <v>農業集落排水</v>
      </c>
      <c r="L6" s="34" t="str">
        <f t="shared" si="3"/>
        <v>F2</v>
      </c>
      <c r="M6" s="34">
        <f t="shared" si="3"/>
        <v>0</v>
      </c>
      <c r="N6" s="35" t="str">
        <f t="shared" si="3"/>
        <v>-</v>
      </c>
      <c r="O6" s="35">
        <f t="shared" si="3"/>
        <v>78.81</v>
      </c>
      <c r="P6" s="35">
        <f t="shared" si="3"/>
        <v>0.04</v>
      </c>
      <c r="Q6" s="35">
        <f t="shared" si="3"/>
        <v>100</v>
      </c>
      <c r="R6" s="35">
        <f t="shared" si="3"/>
        <v>1999</v>
      </c>
      <c r="S6" s="35">
        <f t="shared" si="3"/>
        <v>716981</v>
      </c>
      <c r="T6" s="35">
        <f t="shared" si="3"/>
        <v>328.66</v>
      </c>
      <c r="U6" s="35">
        <f t="shared" si="3"/>
        <v>2181.5300000000002</v>
      </c>
      <c r="V6" s="35">
        <f t="shared" si="3"/>
        <v>261</v>
      </c>
      <c r="W6" s="35">
        <f t="shared" si="3"/>
        <v>0.08</v>
      </c>
      <c r="X6" s="35">
        <f t="shared" si="3"/>
        <v>3262.5</v>
      </c>
      <c r="Y6" s="36" t="str">
        <f>IF(Y7="",NA(),Y7)</f>
        <v>-</v>
      </c>
      <c r="Z6" s="36">
        <f t="shared" ref="Z6:AH6" si="4">IF(Z7="",NA(),Z7)</f>
        <v>83.43</v>
      </c>
      <c r="AA6" s="36">
        <f t="shared" si="4"/>
        <v>77.56</v>
      </c>
      <c r="AB6" s="36">
        <f t="shared" si="4"/>
        <v>80.900000000000006</v>
      </c>
      <c r="AC6" s="36">
        <f t="shared" si="4"/>
        <v>78.959999999999994</v>
      </c>
      <c r="AD6" s="36" t="str">
        <f t="shared" si="4"/>
        <v>-</v>
      </c>
      <c r="AE6" s="36">
        <f t="shared" si="4"/>
        <v>93.62</v>
      </c>
      <c r="AF6" s="36">
        <f t="shared" si="4"/>
        <v>97.53</v>
      </c>
      <c r="AG6" s="36">
        <f t="shared" si="4"/>
        <v>99.64</v>
      </c>
      <c r="AH6" s="36">
        <f t="shared" si="4"/>
        <v>99.66</v>
      </c>
      <c r="AI6" s="35" t="str">
        <f>IF(AI7="","",IF(AI7="-","【-】","【"&amp;SUBSTITUTE(TEXT(AI7,"#,##0.00"),"-","△")&amp;"】"))</f>
        <v>【99.11】</v>
      </c>
      <c r="AJ6" s="36" t="str">
        <f>IF(AJ7="",NA(),AJ7)</f>
        <v>-</v>
      </c>
      <c r="AK6" s="36">
        <f t="shared" ref="AK6:AS6" si="5">IF(AK7="",NA(),AK7)</f>
        <v>154.31</v>
      </c>
      <c r="AL6" s="36">
        <f t="shared" si="5"/>
        <v>514.4</v>
      </c>
      <c r="AM6" s="36">
        <f t="shared" si="5"/>
        <v>833.09</v>
      </c>
      <c r="AN6" s="36">
        <f t="shared" si="5"/>
        <v>1160.23</v>
      </c>
      <c r="AO6" s="36" t="str">
        <f t="shared" si="5"/>
        <v>-</v>
      </c>
      <c r="AP6" s="36">
        <f t="shared" si="5"/>
        <v>280.08</v>
      </c>
      <c r="AQ6" s="36">
        <f t="shared" si="5"/>
        <v>223.09</v>
      </c>
      <c r="AR6" s="36">
        <f t="shared" si="5"/>
        <v>214.61</v>
      </c>
      <c r="AS6" s="36">
        <f t="shared" si="5"/>
        <v>225.39</v>
      </c>
      <c r="AT6" s="35" t="str">
        <f>IF(AT7="","",IF(AT7="-","【-】","【"&amp;SUBSTITUTE(TEXT(AT7,"#,##0.00"),"-","△")&amp;"】"))</f>
        <v>【206.58】</v>
      </c>
      <c r="AU6" s="36" t="str">
        <f>IF(AU7="",NA(),AU7)</f>
        <v>-</v>
      </c>
      <c r="AV6" s="36">
        <f t="shared" ref="AV6:BD6" si="6">IF(AV7="",NA(),AV7)</f>
        <v>51.23</v>
      </c>
      <c r="AW6" s="36">
        <f t="shared" si="6"/>
        <v>-87.85</v>
      </c>
      <c r="AX6" s="36">
        <f t="shared" si="6"/>
        <v>-1.81</v>
      </c>
      <c r="AY6" s="36">
        <f t="shared" si="6"/>
        <v>-138.49</v>
      </c>
      <c r="AZ6" s="36" t="str">
        <f t="shared" si="6"/>
        <v>-</v>
      </c>
      <c r="BA6" s="36">
        <f t="shared" si="6"/>
        <v>124.2</v>
      </c>
      <c r="BB6" s="36">
        <f t="shared" si="6"/>
        <v>33.03</v>
      </c>
      <c r="BC6" s="36">
        <f t="shared" si="6"/>
        <v>29.45</v>
      </c>
      <c r="BD6" s="36">
        <f t="shared" si="6"/>
        <v>31.84</v>
      </c>
      <c r="BE6" s="35" t="str">
        <f>IF(BE7="","",IF(BE7="-","【-】","【"&amp;SUBSTITUTE(TEXT(BE7,"#,##0.00"),"-","△")&amp;"】"))</f>
        <v>【34.54】</v>
      </c>
      <c r="BF6" s="36" t="str">
        <f>IF(BF7="",NA(),BF7)</f>
        <v>-</v>
      </c>
      <c r="BG6" s="36">
        <f t="shared" ref="BG6:BO6" si="7">IF(BG7="",NA(),BG7)</f>
        <v>857.23</v>
      </c>
      <c r="BH6" s="35">
        <f t="shared" si="7"/>
        <v>0</v>
      </c>
      <c r="BI6" s="36">
        <f t="shared" si="7"/>
        <v>325.31</v>
      </c>
      <c r="BJ6" s="36">
        <f t="shared" si="7"/>
        <v>330.35</v>
      </c>
      <c r="BK6" s="36" t="str">
        <f t="shared" si="7"/>
        <v>-</v>
      </c>
      <c r="BL6" s="36">
        <f t="shared" si="7"/>
        <v>1126.77</v>
      </c>
      <c r="BM6" s="36">
        <f t="shared" si="7"/>
        <v>1044.8</v>
      </c>
      <c r="BN6" s="36">
        <f t="shared" si="7"/>
        <v>1081.8</v>
      </c>
      <c r="BO6" s="36">
        <f t="shared" si="7"/>
        <v>974.93</v>
      </c>
      <c r="BP6" s="35" t="str">
        <f>IF(BP7="","",IF(BP7="-","【-】","【"&amp;SUBSTITUTE(TEXT(BP7,"#,##0.00"),"-","△")&amp;"】"))</f>
        <v>【914.53】</v>
      </c>
      <c r="BQ6" s="36" t="str">
        <f>IF(BQ7="",NA(),BQ7)</f>
        <v>-</v>
      </c>
      <c r="BR6" s="36">
        <f t="shared" ref="BR6:BZ6" si="8">IF(BR7="",NA(),BR7)</f>
        <v>39.32</v>
      </c>
      <c r="BS6" s="36">
        <f t="shared" si="8"/>
        <v>24.93</v>
      </c>
      <c r="BT6" s="36">
        <f t="shared" si="8"/>
        <v>10.48</v>
      </c>
      <c r="BU6" s="36">
        <f t="shared" si="8"/>
        <v>22.17</v>
      </c>
      <c r="BV6" s="36" t="str">
        <f t="shared" si="8"/>
        <v>-</v>
      </c>
      <c r="BW6" s="36">
        <f t="shared" si="8"/>
        <v>50.9</v>
      </c>
      <c r="BX6" s="36">
        <f t="shared" si="8"/>
        <v>50.82</v>
      </c>
      <c r="BY6" s="36">
        <f t="shared" si="8"/>
        <v>52.19</v>
      </c>
      <c r="BZ6" s="36">
        <f t="shared" si="8"/>
        <v>55.32</v>
      </c>
      <c r="CA6" s="35" t="str">
        <f>IF(CA7="","",IF(CA7="-","【-】","【"&amp;SUBSTITUTE(TEXT(CA7,"#,##0.00"),"-","△")&amp;"】"))</f>
        <v>【55.73】</v>
      </c>
      <c r="CB6" s="36" t="str">
        <f>IF(CB7="",NA(),CB7)</f>
        <v>-</v>
      </c>
      <c r="CC6" s="36">
        <f t="shared" ref="CC6:CK6" si="9">IF(CC7="",NA(),CC7)</f>
        <v>314.24</v>
      </c>
      <c r="CD6" s="36">
        <f t="shared" si="9"/>
        <v>434.11</v>
      </c>
      <c r="CE6" s="36">
        <f t="shared" si="9"/>
        <v>1041</v>
      </c>
      <c r="CF6" s="36">
        <f t="shared" si="9"/>
        <v>491.07</v>
      </c>
      <c r="CG6" s="36" t="str">
        <f t="shared" si="9"/>
        <v>-</v>
      </c>
      <c r="CH6" s="36">
        <f t="shared" si="9"/>
        <v>293.27</v>
      </c>
      <c r="CI6" s="36">
        <f t="shared" si="9"/>
        <v>300.52</v>
      </c>
      <c r="CJ6" s="36">
        <f t="shared" si="9"/>
        <v>296.14</v>
      </c>
      <c r="CK6" s="36">
        <f t="shared" si="9"/>
        <v>283.17</v>
      </c>
      <c r="CL6" s="35" t="str">
        <f>IF(CL7="","",IF(CL7="-","【-】","【"&amp;SUBSTITUTE(TEXT(CL7,"#,##0.00"),"-","△")&amp;"】"))</f>
        <v>【276.78】</v>
      </c>
      <c r="CM6" s="36" t="str">
        <f>IF(CM7="",NA(),CM7)</f>
        <v>-</v>
      </c>
      <c r="CN6" s="36">
        <f t="shared" ref="CN6:CV6" si="10">IF(CN7="",NA(),CN7)</f>
        <v>56.69</v>
      </c>
      <c r="CO6" s="36">
        <f t="shared" si="10"/>
        <v>47.13</v>
      </c>
      <c r="CP6" s="36">
        <f t="shared" si="10"/>
        <v>56.92</v>
      </c>
      <c r="CQ6" s="36">
        <f t="shared" si="10"/>
        <v>72.31</v>
      </c>
      <c r="CR6" s="36" t="str">
        <f t="shared" si="10"/>
        <v>-</v>
      </c>
      <c r="CS6" s="36">
        <f t="shared" si="10"/>
        <v>53.78</v>
      </c>
      <c r="CT6" s="36">
        <f t="shared" si="10"/>
        <v>53.24</v>
      </c>
      <c r="CU6" s="36">
        <f t="shared" si="10"/>
        <v>52.31</v>
      </c>
      <c r="CV6" s="36">
        <f t="shared" si="10"/>
        <v>60.65</v>
      </c>
      <c r="CW6" s="35" t="str">
        <f>IF(CW7="","",IF(CW7="-","【-】","【"&amp;SUBSTITUTE(TEXT(CW7,"#,##0.00"),"-","△")&amp;"】"))</f>
        <v>【59.15】</v>
      </c>
      <c r="CX6" s="36" t="str">
        <f>IF(CX7="",NA(),CX7)</f>
        <v>-</v>
      </c>
      <c r="CY6" s="36">
        <f t="shared" ref="CY6:DG6" si="11">IF(CY7="",NA(),CY7)</f>
        <v>93.93</v>
      </c>
      <c r="CZ6" s="36">
        <f t="shared" si="11"/>
        <v>91.94</v>
      </c>
      <c r="DA6" s="36">
        <f t="shared" si="11"/>
        <v>94.01</v>
      </c>
      <c r="DB6" s="36">
        <f t="shared" si="11"/>
        <v>96.17</v>
      </c>
      <c r="DC6" s="36" t="str">
        <f t="shared" si="11"/>
        <v>-</v>
      </c>
      <c r="DD6" s="36">
        <f t="shared" si="11"/>
        <v>84.06</v>
      </c>
      <c r="DE6" s="36">
        <f t="shared" si="11"/>
        <v>84.07</v>
      </c>
      <c r="DF6" s="36">
        <f t="shared" si="11"/>
        <v>84.32</v>
      </c>
      <c r="DG6" s="36">
        <f t="shared" si="11"/>
        <v>84.58</v>
      </c>
      <c r="DH6" s="35" t="str">
        <f>IF(DH7="","",IF(DH7="-","【-】","【"&amp;SUBSTITUTE(TEXT(DH7,"#,##0.00"),"-","△")&amp;"】"))</f>
        <v>【85.01】</v>
      </c>
      <c r="DI6" s="36" t="str">
        <f>IF(DI7="",NA(),DI7)</f>
        <v>-</v>
      </c>
      <c r="DJ6" s="36">
        <f t="shared" ref="DJ6:DR6" si="12">IF(DJ7="",NA(),DJ7)</f>
        <v>3.98</v>
      </c>
      <c r="DK6" s="36">
        <f t="shared" si="12"/>
        <v>7.93</v>
      </c>
      <c r="DL6" s="36">
        <f t="shared" si="12"/>
        <v>9.2200000000000006</v>
      </c>
      <c r="DM6" s="36">
        <f t="shared" si="12"/>
        <v>12.99</v>
      </c>
      <c r="DN6" s="36" t="str">
        <f t="shared" si="12"/>
        <v>-</v>
      </c>
      <c r="DO6" s="36">
        <f t="shared" si="12"/>
        <v>10.11</v>
      </c>
      <c r="DP6" s="36">
        <f t="shared" si="12"/>
        <v>20.68</v>
      </c>
      <c r="DQ6" s="36">
        <f t="shared" si="12"/>
        <v>22.41</v>
      </c>
      <c r="DR6" s="36">
        <f t="shared" si="12"/>
        <v>22.9</v>
      </c>
      <c r="DS6" s="35" t="str">
        <f>IF(DS7="","",IF(DS7="-","【-】","【"&amp;SUBSTITUTE(TEXT(DS7,"#,##0.00"),"-","△")&amp;"】"))</f>
        <v>【22.37】</v>
      </c>
      <c r="DT6" s="36" t="str">
        <f>IF(DT7="",NA(),DT7)</f>
        <v>-</v>
      </c>
      <c r="DU6" s="35">
        <f t="shared" ref="DU6:EC6" si="13">IF(DU7="",NA(),DU7)</f>
        <v>0</v>
      </c>
      <c r="DV6" s="35">
        <f t="shared" si="13"/>
        <v>0</v>
      </c>
      <c r="DW6" s="35">
        <f t="shared" si="13"/>
        <v>0</v>
      </c>
      <c r="DX6" s="35">
        <f t="shared" si="13"/>
        <v>0</v>
      </c>
      <c r="DY6" s="36" t="str">
        <f t="shared" si="13"/>
        <v>-</v>
      </c>
      <c r="DZ6" s="36">
        <f t="shared" si="13"/>
        <v>0.08</v>
      </c>
      <c r="EA6" s="36">
        <f t="shared" si="13"/>
        <v>0.08</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141500</v>
      </c>
      <c r="D7" s="38">
        <v>46</v>
      </c>
      <c r="E7" s="38">
        <v>17</v>
      </c>
      <c r="F7" s="38">
        <v>5</v>
      </c>
      <c r="G7" s="38">
        <v>0</v>
      </c>
      <c r="H7" s="38" t="s">
        <v>108</v>
      </c>
      <c r="I7" s="38" t="s">
        <v>109</v>
      </c>
      <c r="J7" s="38" t="s">
        <v>110</v>
      </c>
      <c r="K7" s="38" t="s">
        <v>111</v>
      </c>
      <c r="L7" s="38" t="s">
        <v>112</v>
      </c>
      <c r="M7" s="38"/>
      <c r="N7" s="39" t="s">
        <v>113</v>
      </c>
      <c r="O7" s="39">
        <v>78.81</v>
      </c>
      <c r="P7" s="39">
        <v>0.04</v>
      </c>
      <c r="Q7" s="39">
        <v>100</v>
      </c>
      <c r="R7" s="39">
        <v>1999</v>
      </c>
      <c r="S7" s="39">
        <v>716981</v>
      </c>
      <c r="T7" s="39">
        <v>328.66</v>
      </c>
      <c r="U7" s="39">
        <v>2181.5300000000002</v>
      </c>
      <c r="V7" s="39">
        <v>261</v>
      </c>
      <c r="W7" s="39">
        <v>0.08</v>
      </c>
      <c r="X7" s="39">
        <v>3262.5</v>
      </c>
      <c r="Y7" s="39" t="s">
        <v>113</v>
      </c>
      <c r="Z7" s="39">
        <v>83.43</v>
      </c>
      <c r="AA7" s="39">
        <v>77.56</v>
      </c>
      <c r="AB7" s="39">
        <v>80.900000000000006</v>
      </c>
      <c r="AC7" s="39">
        <v>78.959999999999994</v>
      </c>
      <c r="AD7" s="39" t="s">
        <v>113</v>
      </c>
      <c r="AE7" s="39">
        <v>93.62</v>
      </c>
      <c r="AF7" s="39">
        <v>97.53</v>
      </c>
      <c r="AG7" s="39">
        <v>99.64</v>
      </c>
      <c r="AH7" s="39">
        <v>99.66</v>
      </c>
      <c r="AI7" s="39">
        <v>99.11</v>
      </c>
      <c r="AJ7" s="39" t="s">
        <v>113</v>
      </c>
      <c r="AK7" s="39">
        <v>154.31</v>
      </c>
      <c r="AL7" s="39">
        <v>514.4</v>
      </c>
      <c r="AM7" s="39">
        <v>833.09</v>
      </c>
      <c r="AN7" s="39">
        <v>1160.23</v>
      </c>
      <c r="AO7" s="39" t="s">
        <v>113</v>
      </c>
      <c r="AP7" s="39">
        <v>280.08</v>
      </c>
      <c r="AQ7" s="39">
        <v>223.09</v>
      </c>
      <c r="AR7" s="39">
        <v>214.61</v>
      </c>
      <c r="AS7" s="39">
        <v>225.39</v>
      </c>
      <c r="AT7" s="39">
        <v>206.58</v>
      </c>
      <c r="AU7" s="39" t="s">
        <v>113</v>
      </c>
      <c r="AV7" s="39">
        <v>51.23</v>
      </c>
      <c r="AW7" s="39">
        <v>-87.85</v>
      </c>
      <c r="AX7" s="39">
        <v>-1.81</v>
      </c>
      <c r="AY7" s="39">
        <v>-138.49</v>
      </c>
      <c r="AZ7" s="39" t="s">
        <v>113</v>
      </c>
      <c r="BA7" s="39">
        <v>124.2</v>
      </c>
      <c r="BB7" s="39">
        <v>33.03</v>
      </c>
      <c r="BC7" s="39">
        <v>29.45</v>
      </c>
      <c r="BD7" s="39">
        <v>31.84</v>
      </c>
      <c r="BE7" s="39">
        <v>34.54</v>
      </c>
      <c r="BF7" s="39" t="s">
        <v>113</v>
      </c>
      <c r="BG7" s="39">
        <v>857.23</v>
      </c>
      <c r="BH7" s="39">
        <v>0</v>
      </c>
      <c r="BI7" s="39">
        <v>325.31</v>
      </c>
      <c r="BJ7" s="39">
        <v>330.35</v>
      </c>
      <c r="BK7" s="39" t="s">
        <v>113</v>
      </c>
      <c r="BL7" s="39">
        <v>1126.77</v>
      </c>
      <c r="BM7" s="39">
        <v>1044.8</v>
      </c>
      <c r="BN7" s="39">
        <v>1081.8</v>
      </c>
      <c r="BO7" s="39">
        <v>974.93</v>
      </c>
      <c r="BP7" s="39">
        <v>914.53</v>
      </c>
      <c r="BQ7" s="39" t="s">
        <v>113</v>
      </c>
      <c r="BR7" s="39">
        <v>39.32</v>
      </c>
      <c r="BS7" s="39">
        <v>24.93</v>
      </c>
      <c r="BT7" s="39">
        <v>10.48</v>
      </c>
      <c r="BU7" s="39">
        <v>22.17</v>
      </c>
      <c r="BV7" s="39" t="s">
        <v>113</v>
      </c>
      <c r="BW7" s="39">
        <v>50.9</v>
      </c>
      <c r="BX7" s="39">
        <v>50.82</v>
      </c>
      <c r="BY7" s="39">
        <v>52.19</v>
      </c>
      <c r="BZ7" s="39">
        <v>55.32</v>
      </c>
      <c r="CA7" s="39">
        <v>55.73</v>
      </c>
      <c r="CB7" s="39" t="s">
        <v>113</v>
      </c>
      <c r="CC7" s="39">
        <v>314.24</v>
      </c>
      <c r="CD7" s="39">
        <v>434.11</v>
      </c>
      <c r="CE7" s="39">
        <v>1041</v>
      </c>
      <c r="CF7" s="39">
        <v>491.07</v>
      </c>
      <c r="CG7" s="39" t="s">
        <v>113</v>
      </c>
      <c r="CH7" s="39">
        <v>293.27</v>
      </c>
      <c r="CI7" s="39">
        <v>300.52</v>
      </c>
      <c r="CJ7" s="39">
        <v>296.14</v>
      </c>
      <c r="CK7" s="39">
        <v>283.17</v>
      </c>
      <c r="CL7" s="39">
        <v>276.77999999999997</v>
      </c>
      <c r="CM7" s="39" t="s">
        <v>113</v>
      </c>
      <c r="CN7" s="39">
        <v>56.69</v>
      </c>
      <c r="CO7" s="39">
        <v>47.13</v>
      </c>
      <c r="CP7" s="39">
        <v>56.92</v>
      </c>
      <c r="CQ7" s="39">
        <v>72.31</v>
      </c>
      <c r="CR7" s="39" t="s">
        <v>113</v>
      </c>
      <c r="CS7" s="39">
        <v>53.78</v>
      </c>
      <c r="CT7" s="39">
        <v>53.24</v>
      </c>
      <c r="CU7" s="39">
        <v>52.31</v>
      </c>
      <c r="CV7" s="39">
        <v>60.65</v>
      </c>
      <c r="CW7" s="39">
        <v>59.15</v>
      </c>
      <c r="CX7" s="39" t="s">
        <v>113</v>
      </c>
      <c r="CY7" s="39">
        <v>93.93</v>
      </c>
      <c r="CZ7" s="39">
        <v>91.94</v>
      </c>
      <c r="DA7" s="39">
        <v>94.01</v>
      </c>
      <c r="DB7" s="39">
        <v>96.17</v>
      </c>
      <c r="DC7" s="39" t="s">
        <v>113</v>
      </c>
      <c r="DD7" s="39">
        <v>84.06</v>
      </c>
      <c r="DE7" s="39">
        <v>84.07</v>
      </c>
      <c r="DF7" s="39">
        <v>84.32</v>
      </c>
      <c r="DG7" s="39">
        <v>84.58</v>
      </c>
      <c r="DH7" s="39">
        <v>85.01</v>
      </c>
      <c r="DI7" s="39" t="s">
        <v>113</v>
      </c>
      <c r="DJ7" s="39">
        <v>3.98</v>
      </c>
      <c r="DK7" s="39">
        <v>7.93</v>
      </c>
      <c r="DL7" s="39">
        <v>9.2200000000000006</v>
      </c>
      <c r="DM7" s="39">
        <v>12.99</v>
      </c>
      <c r="DN7" s="39" t="s">
        <v>113</v>
      </c>
      <c r="DO7" s="39">
        <v>10.11</v>
      </c>
      <c r="DP7" s="39">
        <v>20.68</v>
      </c>
      <c r="DQ7" s="39">
        <v>22.41</v>
      </c>
      <c r="DR7" s="39">
        <v>22.9</v>
      </c>
      <c r="DS7" s="39">
        <v>22.37</v>
      </c>
      <c r="DT7" s="39" t="s">
        <v>113</v>
      </c>
      <c r="DU7" s="39">
        <v>0</v>
      </c>
      <c r="DV7" s="39">
        <v>0</v>
      </c>
      <c r="DW7" s="39">
        <v>0</v>
      </c>
      <c r="DX7" s="39">
        <v>0</v>
      </c>
      <c r="DY7" s="39" t="s">
        <v>113</v>
      </c>
      <c r="DZ7" s="39">
        <v>0.08</v>
      </c>
      <c r="EA7" s="39">
        <v>0.08</v>
      </c>
      <c r="EB7" s="39">
        <v>0</v>
      </c>
      <c r="EC7" s="39">
        <v>0</v>
      </c>
      <c r="ED7" s="39">
        <v>0</v>
      </c>
      <c r="EE7" s="39" t="s">
        <v>113</v>
      </c>
      <c r="EF7" s="39">
        <v>0</v>
      </c>
      <c r="EG7" s="39">
        <v>0</v>
      </c>
      <c r="EH7" s="39">
        <v>0</v>
      </c>
      <c r="EI7" s="39">
        <v>0</v>
      </c>
      <c r="EJ7" s="39" t="s">
        <v>113</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2018-02-16T03:50:35Z</cp:lastPrinted>
  <dcterms:created xsi:type="dcterms:W3CDTF">2017-12-25T01:57:52Z</dcterms:created>
  <dcterms:modified xsi:type="dcterms:W3CDTF">2018-02-16T03:50:37Z</dcterms:modified>
  <cp:category/>
</cp:coreProperties>
</file>