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030_資料・マニュアル類\020_財政経理班\★財政班\☆決算統計\R4決算統計\経営比較分析表\04_回答\"/>
    </mc:Choice>
  </mc:AlternateContent>
  <workbookProtection workbookAlgorithmName="SHA-512" workbookHashValue="qr1YQ2Ao00/P1lNvs+cb5NgDVlLKFaY97kq5nbM4OA/ItHfVmx0WU2ijjoz3Ty0am4bLl3e1OCbSxB81HT/jMQ==" workbookSaltValue="mLeb6rhY4pcNpnjMWNZLsw==" workbookSpinCount="100000" lockStructure="1"/>
  <bookViews>
    <workbookView xWindow="0" yWindow="0" windowWidth="28800" windowHeight="118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<sst xmlns="http://schemas.openxmlformats.org/spreadsheetml/2006/main" count="236" uniqueCount="116">
  <si>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</si>
  <si>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</si>
  <si>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</si>
  <si>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</si>
  <si>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</si>
  <si>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</si>
  <si>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</si>
  <si>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</si>
  <si>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</si>
  <si>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</si>
  <si>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</si>
  <si>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</si>
  <si>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</si>
  <si>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</si>
  <si>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</si>
  <si>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</si>
  <si>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</si>
  <si>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</si>
  <si>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</si>
  <si>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</si>
  <si>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</si>
  <si>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</si>
  <si>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</si>
  <si>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</si>
  <si>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</si>
  <si>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</si>
  <si>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</si>
  <si>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</si>
  <si>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</si>
  <si>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</si>
  <si>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</si>
  <si>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</si>
  <si>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</si>
  <si>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</si>
  <si>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</si>
  <si>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</si>
  <si>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</si>
  <si>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</si>
  <si>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</si>
  <si>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</si>
  <si>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</si>
  <si>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</si>
  <si>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</si>
  <si>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</si>
  <si>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</si>
  <si>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</si>
  <si>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</si>
  <si>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</si>
  <si>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</si>
  <si>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</si>
  <si>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</si>
  <si>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</si>
  <si>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</si>
  <si>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</si>
  <si>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</si>
  <si>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</si>
  <si>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</si>
  <si>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</si>
  <si>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</si>
  <si>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</si>
  <si>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</si>
  <si>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</si>
  <si>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</si>
  <si>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</si>
  <si>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</si>
  <si>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</si>
  <si>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</si>
  <si>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</si>
  <si>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</si>
  <si>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</si>
  <si>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</si>
  <si>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</si>
  <si>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</si>
  <si>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</si>
  <si>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</si>
  <si>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</si>
  <si>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</si>
  <si>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</si>
  <si>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</si>
  <si>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</si>
  <si>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</si>
  <si>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</si>
  <si>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</si>
  <si>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</si>
  <si>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</si>
  <si>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</si>
  <si>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</si>
  <si>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</si>
  <si>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</si>
  <si>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</si>
  <si>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</si>
  <si>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</si>
  <si>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</si>
  <si>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</si>
  <si>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</si>
  <si>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</si>
  <si>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</si>
  <si>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</si>
  <si>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</si>
  <si>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</si>
  <si>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</si>
  <si>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</si>
  <si>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</si>
  <si>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</si>
  <si>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</si>
  <si>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</si>
  <si>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</si>
  <si>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</si>
  <si>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</si>
  <si>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</si>
  <si>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</si>
  <si>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</si>
  <si>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</si>
  <si>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①有形固定資産減価償却率及び②管渠老朽化率は、有形固定資産のうち標準耐用年数に近い資産が少ないことから低い水準となっているが、類似団体と同様に増加傾向にある。
　③管渠改善率は、類似団体平均と比較すると低率となっているが、今後、標準耐用年数を経過する施設が増加していくことから、ストックマネジメントに基づき、中長期的に予測しながら計画的かつ効率的に点検調査及び改築等を実施する必要がある。</t>
    <rPh sb="151" eb="152">
      <t>モト</t>
    </rPh>
    <rPh sb="155" eb="159">
      <t>チュウチョウキテキ</t>
    </rPh>
    <rPh sb="160" eb="162">
      <t>ヨソク</t>
    </rPh>
    <rPh sb="166" eb="169">
      <t>ケイカクテキ</t>
    </rPh>
    <rPh sb="171" eb="174">
      <t>コウリツテキ</t>
    </rPh>
    <rPh sb="175" eb="177">
      <t>テンケン</t>
    </rPh>
    <rPh sb="177" eb="179">
      <t>チョウサ</t>
    </rPh>
    <rPh sb="179" eb="180">
      <t>オヨ</t>
    </rPh>
    <rPh sb="181" eb="184">
      <t>カイチクナド</t>
    </rPh>
    <rPh sb="185" eb="187">
      <t>ジッシ</t>
    </rPh>
    <rPh sb="189" eb="191">
      <t>ヒツヨウ</t>
    </rPh>
    <phoneticPr fontId="4"/>
  </si>
  <si>
    <t xml:space="preserve"> 本市の公共下水道事業は、急激な人口増加に伴う市民生活の改善、浸水被害の解消等を図るため、昭和４２年度より事業に着手した。現在では、山間部における下水道未普及地域を残しほぼ整備が完了し、維持管理の時代を迎えている。
　本市は全て流域関連公共下水道のため、スケールメリットが働き汚水処理原価が全国平均より低い額となっていることから、経常収支比率及び経費回収率が100%以上を維持している。
　今後は、老朽化に対し、計画的かつ効率的に維持管理していく。</t>
    <rPh sb="183" eb="185">
      <t>イジョウ</t>
    </rPh>
    <rPh sb="186" eb="188">
      <t>イジ</t>
    </rPh>
    <phoneticPr fontId="4"/>
  </si>
  <si>
    <t>　①経常収支比率及び⑤経費回収率は、電気料金高騰等の影響を受け、例年より経常費用や⑥汚水処理原価が高額となり低率となったものの、流域関連下水道のスケールメリットが働くことにより、過去５年間100％以上を維持している。
　③流動比率は、100%を超えたことから、短期的な債務に対する支払能力に支障はない。なお、令和３年度までは100％を下回っていたものの、企業債償還に係る財源を損益勘定留保資金等で補填することができている。
　④企業債残高対事業規模比率は、1990年代の集中的な施設整備に伴い発行した企業債の償還が進んでいるため減少傾向にあり、ここ数年は類似団体平均より低率で推移している。
　⑧水洗化率は、これまで概ね増加傾向を維持しており、近年は類似団体平均とほぼ同水準となっている。</t>
    <rPh sb="92" eb="9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</si>
</sst>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B35A-42F9-9717-7B81D6BA0F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B35A-42F9-9717-7B81D6BA0F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3-4051-80C2-C1843AFD02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8D23-4051-80C2-C1843AFD02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99.05</c:v>
                </c:pt>
                <c:pt idx="1">
                  <c:v>99.14</c:v>
                </c:pt>
                <c:pt idx="2">
                  <c:v>99.1</c:v>
                </c:pt>
                <c:pt idx="3">
                  <c:v>99.17</c:v>
                </c:pt>
                <c:pt idx="4">
                  <c:v>99.2</c:v>
                </c:pt>
              </c:numCache>
            </c:numRef>
          </c:val>
          <c:extLst>
            <c:ext xmlns:c16="http://schemas.microsoft.com/office/drawing/2014/chart" uri="{C3380CC4-5D6E-409C-BE32-E72D297353CC}">
              <c16:uniqueId val="{00000000-9A5B-4D9D-A65C-B9891AF43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9A5B-4D9D-A65C-B9891AF43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110.16</c:v>
                </c:pt>
                <c:pt idx="1">
                  <c:v>107.63</c:v>
                </c:pt>
                <c:pt idx="2">
                  <c:v>108.09</c:v>
                </c:pt>
                <c:pt idx="3">
                  <c:v>107.47</c:v>
                </c:pt>
                <c:pt idx="4">
                  <c:v>101.47</c:v>
                </c:pt>
              </c:numCache>
            </c:numRef>
          </c:val>
          <c:extLst>
            <c:ext xmlns:c16="http://schemas.microsoft.com/office/drawing/2014/chart" uri="{C3380CC4-5D6E-409C-BE32-E72D297353CC}">
              <c16:uniqueId val="{00000000-200B-46F9-837F-1FFB19DF9D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200B-46F9-837F-1FFB19DF9D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17.34</c:v>
                </c:pt>
                <c:pt idx="1">
                  <c:v>19.93</c:v>
                </c:pt>
                <c:pt idx="2">
                  <c:v>22.45</c:v>
                </c:pt>
                <c:pt idx="3">
                  <c:v>24.54</c:v>
                </c:pt>
                <c:pt idx="4">
                  <c:v>26.86</c:v>
                </c:pt>
              </c:numCache>
            </c:numRef>
          </c:val>
          <c:extLst>
            <c:ext xmlns:c16="http://schemas.microsoft.com/office/drawing/2014/chart" uri="{C3380CC4-5D6E-409C-BE32-E72D297353CC}">
              <c16:uniqueId val="{00000000-65FC-4F4A-B43B-1C1D765AE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65FC-4F4A-B43B-1C1D765AE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0.59</c:v>
                </c:pt>
                <c:pt idx="1">
                  <c:v>1.48</c:v>
                </c:pt>
                <c:pt idx="2">
                  <c:v>1.6</c:v>
                </c:pt>
                <c:pt idx="3">
                  <c:v>3.28</c:v>
                </c:pt>
                <c:pt idx="4">
                  <c:v>3.89</c:v>
                </c:pt>
              </c:numCache>
            </c:numRef>
          </c:val>
          <c:extLst>
            <c:ext xmlns:c16="http://schemas.microsoft.com/office/drawing/2014/chart" uri="{C3380CC4-5D6E-409C-BE32-E72D297353CC}">
              <c16:uniqueId val="{00000000-F893-4ADA-93DE-D680910038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F893-4ADA-93DE-D680910038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A6-48AB-B1DD-83DB06D51A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24A6-48AB-B1DD-83DB06D51A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64.47</c:v>
                </c:pt>
                <c:pt idx="1">
                  <c:v>68.260000000000005</c:v>
                </c:pt>
                <c:pt idx="2">
                  <c:v>76.81</c:v>
                </c:pt>
                <c:pt idx="3">
                  <c:v>99.86</c:v>
                </c:pt>
                <c:pt idx="4">
                  <c:v>105.21</c:v>
                </c:pt>
              </c:numCache>
            </c:numRef>
          </c:val>
          <c:extLst>
            <c:ext xmlns:c16="http://schemas.microsoft.com/office/drawing/2014/chart" uri="{C3380CC4-5D6E-409C-BE32-E72D297353CC}">
              <c16:uniqueId val="{00000000-DA36-4999-B9B9-4086B6862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DA36-4999-B9B9-4086B6862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542.30999999999995</c:v>
                </c:pt>
                <c:pt idx="1">
                  <c:v>534.84</c:v>
                </c:pt>
                <c:pt idx="2">
                  <c:v>516.38</c:v>
                </c:pt>
                <c:pt idx="3">
                  <c:v>504.75</c:v>
                </c:pt>
                <c:pt idx="4">
                  <c:v>486.33</c:v>
                </c:pt>
              </c:numCache>
            </c:numRef>
          </c:val>
          <c:extLst>
            <c:ext xmlns:c16="http://schemas.microsoft.com/office/drawing/2014/chart" uri="{C3380CC4-5D6E-409C-BE32-E72D297353CC}">
              <c16:uniqueId val="{00000000-88A9-4B2D-8AE2-917F1E1310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88A9-4B2D-8AE2-917F1E1310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111.33</c:v>
                </c:pt>
                <c:pt idx="1">
                  <c:v>107.1</c:v>
                </c:pt>
                <c:pt idx="2">
                  <c:v>108.69</c:v>
                </c:pt>
                <c:pt idx="3">
                  <c:v>109.2</c:v>
                </c:pt>
                <c:pt idx="4">
                  <c:v>100.58</c:v>
                </c:pt>
              </c:numCache>
            </c:numRef>
          </c:val>
          <c:extLst>
            <c:ext xmlns:c16="http://schemas.microsoft.com/office/drawing/2014/chart" uri="{C3380CC4-5D6E-409C-BE32-E72D297353CC}">
              <c16:uniqueId val="{00000000-B47B-4CD9-80E1-465BB246B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B47B-4CD9-80E1-465BB246B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106.74</c:v>
                </c:pt>
                <c:pt idx="1">
                  <c:v>110.16</c:v>
                </c:pt>
                <c:pt idx="2">
                  <c:v>106.36</c:v>
                </c:pt>
                <c:pt idx="3">
                  <c:v>106.18</c:v>
                </c:pt>
                <c:pt idx="4">
                  <c:v>115.67</c:v>
                </c:pt>
              </c:numCache>
            </c:numRef>
          </c:val>
          <c:extLst>
            <c:ext xmlns:c16="http://schemas.microsoft.com/office/drawing/2014/chart" uri="{C3380CC4-5D6E-409C-BE32-E72D297353CC}">
              <c16:uniqueId val="{00000000-8C2A-4454-93EA-2BECECF69D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8C2A-4454-93EA-2BECECF69D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相模原市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非設置</v>
      </c>
      <c r="AE8" s="66"/>
      <c r="AF8" s="66"/>
      <c r="AG8" s="66"/>
      <c r="AH8" s="66"/>
      <c r="AI8" s="66"/>
      <c r="AJ8" s="66"/>
      <c r="AK8" s="3"/>
      <c r="AL8" s="45">
        <f>データ!S6</f>
        <v>719118</v>
      </c>
      <c r="AM8" s="45"/>
      <c r="AN8" s="45"/>
      <c r="AO8" s="45"/>
      <c r="AP8" s="45"/>
      <c r="AQ8" s="45"/>
      <c r="AR8" s="45"/>
      <c r="AS8" s="45"/>
      <c r="AT8" s="46">
        <f>データ!T6</f>
        <v>328.91</v>
      </c>
      <c r="AU8" s="46"/>
      <c r="AV8" s="46"/>
      <c r="AW8" s="46"/>
      <c r="AX8" s="46"/>
      <c r="AY8" s="46"/>
      <c r="AZ8" s="46"/>
      <c r="BA8" s="46"/>
      <c r="BB8" s="46">
        <f>データ!U6</f>
        <v>2186.37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69.53</v>
      </c>
      <c r="J10" s="46"/>
      <c r="K10" s="46"/>
      <c r="L10" s="46"/>
      <c r="M10" s="46"/>
      <c r="N10" s="46"/>
      <c r="O10" s="46"/>
      <c r="P10" s="46">
        <f>データ!P6</f>
        <v>97.4</v>
      </c>
      <c r="Q10" s="46"/>
      <c r="R10" s="46"/>
      <c r="S10" s="46"/>
      <c r="T10" s="46"/>
      <c r="U10" s="46"/>
      <c r="V10" s="46"/>
      <c r="W10" s="46">
        <f>データ!Q6</f>
        <v>94.21</v>
      </c>
      <c r="X10" s="46"/>
      <c r="Y10" s="46"/>
      <c r="Z10" s="46"/>
      <c r="AA10" s="46"/>
      <c r="AB10" s="46"/>
      <c r="AC10" s="46"/>
      <c r="AD10" s="45">
        <f>データ!R6</f>
        <v>2036</v>
      </c>
      <c r="AE10" s="45"/>
      <c r="AF10" s="45"/>
      <c r="AG10" s="45"/>
      <c r="AH10" s="45"/>
      <c r="AI10" s="45"/>
      <c r="AJ10" s="45"/>
      <c r="AK10" s="2"/>
      <c r="AL10" s="45">
        <f>データ!V6</f>
        <v>699144</v>
      </c>
      <c r="AM10" s="45"/>
      <c r="AN10" s="45"/>
      <c r="AO10" s="45"/>
      <c r="AP10" s="45"/>
      <c r="AQ10" s="45"/>
      <c r="AR10" s="45"/>
      <c r="AS10" s="45"/>
      <c r="AT10" s="46">
        <f>データ!W6</f>
        <v>77.400000000000006</v>
      </c>
      <c r="AU10" s="46"/>
      <c r="AV10" s="46"/>
      <c r="AW10" s="46"/>
      <c r="AX10" s="46"/>
      <c r="AY10" s="46"/>
      <c r="AZ10" s="46"/>
      <c r="BA10" s="46"/>
      <c r="BB10" s="46">
        <f>データ!X6</f>
        <v>9032.8700000000008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S6bPNSD+gm1E0rLAt7vXBtGY0ooOqIkni9YEDFVeGocps0j9z0F3o3rZeOW0FSqmopfBAvf8FQGTFv8DwE0+g==" saltValue="1MemAnOiIWiRJaY5AFJN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69.53</v>
      </c>
      <c r="P6" s="20">
        <f t="shared" si="3"/>
        <v>97.4</v>
      </c>
      <c r="Q6" s="20">
        <f t="shared" si="3"/>
        <v>94.21</v>
      </c>
      <c r="R6" s="20">
        <f t="shared" si="3"/>
        <v>2036</v>
      </c>
      <c r="S6" s="20">
        <f t="shared" si="3"/>
        <v>719118</v>
      </c>
      <c r="T6" s="20">
        <f t="shared" si="3"/>
        <v>328.91</v>
      </c>
      <c r="U6" s="20">
        <f t="shared" si="3"/>
        <v>2186.37</v>
      </c>
      <c r="V6" s="20">
        <f t="shared" si="3"/>
        <v>699144</v>
      </c>
      <c r="W6" s="20">
        <f t="shared" si="3"/>
        <v>77.400000000000006</v>
      </c>
      <c r="X6" s="20">
        <f t="shared" si="3"/>
        <v>9032.8700000000008</v>
      </c>
      <c r="Y6" s="21">
        <f>IF(Y7="",NA(),Y7)</f>
        <v>110.16</v>
      </c>
      <c r="Z6" s="21">
        <f t="shared" ref="Z6:AH6" si="4">IF(Z7="",NA(),Z7)</f>
        <v>107.63</v>
      </c>
      <c r="AA6" s="21">
        <f t="shared" si="4"/>
        <v>108.09</v>
      </c>
      <c r="AB6" s="21">
        <f t="shared" si="4"/>
        <v>107.47</v>
      </c>
      <c r="AC6" s="21">
        <f t="shared" si="4"/>
        <v>101.47</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64.47</v>
      </c>
      <c r="AV6" s="21">
        <f t="shared" ref="AV6:BD6" si="6">IF(AV7="",NA(),AV7)</f>
        <v>68.260000000000005</v>
      </c>
      <c r="AW6" s="21">
        <f t="shared" si="6"/>
        <v>76.81</v>
      </c>
      <c r="AX6" s="21">
        <f t="shared" si="6"/>
        <v>99.86</v>
      </c>
      <c r="AY6" s="21">
        <f t="shared" si="6"/>
        <v>105.21</v>
      </c>
      <c r="AZ6" s="21">
        <f t="shared" si="6"/>
        <v>70.08</v>
      </c>
      <c r="BA6" s="21">
        <f t="shared" si="6"/>
        <v>72.92</v>
      </c>
      <c r="BB6" s="21">
        <f t="shared" si="6"/>
        <v>71.39</v>
      </c>
      <c r="BC6" s="21">
        <f t="shared" si="6"/>
        <v>74.09</v>
      </c>
      <c r="BD6" s="21">
        <f t="shared" si="6"/>
        <v>71.900000000000006</v>
      </c>
      <c r="BE6" s="20" t="str">
        <f>IF(BE7="","",IF(BE7="-","【-】","【"&amp;SUBSTITUTE(TEXT(BE7,"#,##0.00"),"-","△")&amp;"】"))</f>
        <v>【73.44】</v>
      </c>
      <c r="BF6" s="21">
        <f>IF(BF7="",NA(),BF7)</f>
        <v>542.30999999999995</v>
      </c>
      <c r="BG6" s="21">
        <f t="shared" ref="BG6:BO6" si="7">IF(BG7="",NA(),BG7)</f>
        <v>534.84</v>
      </c>
      <c r="BH6" s="21">
        <f t="shared" si="7"/>
        <v>516.38</v>
      </c>
      <c r="BI6" s="21">
        <f t="shared" si="7"/>
        <v>504.75</v>
      </c>
      <c r="BJ6" s="21">
        <f t="shared" si="7"/>
        <v>486.33</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111.33</v>
      </c>
      <c r="BR6" s="21">
        <f t="shared" ref="BR6:BZ6" si="8">IF(BR7="",NA(),BR7)</f>
        <v>107.1</v>
      </c>
      <c r="BS6" s="21">
        <f t="shared" si="8"/>
        <v>108.69</v>
      </c>
      <c r="BT6" s="21">
        <f t="shared" si="8"/>
        <v>109.2</v>
      </c>
      <c r="BU6" s="21">
        <f t="shared" si="8"/>
        <v>100.58</v>
      </c>
      <c r="BV6" s="21">
        <f t="shared" si="8"/>
        <v>112.43</v>
      </c>
      <c r="BW6" s="21">
        <f t="shared" si="8"/>
        <v>110.92</v>
      </c>
      <c r="BX6" s="21">
        <f t="shared" si="8"/>
        <v>105.67</v>
      </c>
      <c r="BY6" s="21">
        <f t="shared" si="8"/>
        <v>105.37</v>
      </c>
      <c r="BZ6" s="21">
        <f t="shared" si="8"/>
        <v>99.93</v>
      </c>
      <c r="CA6" s="20" t="str">
        <f>IF(CA7="","",IF(CA7="-","【-】","【"&amp;SUBSTITUTE(TEXT(CA7,"#,##0.00"),"-","△")&amp;"】"))</f>
        <v>【97.61】</v>
      </c>
      <c r="CB6" s="21">
        <f>IF(CB7="",NA(),CB7)</f>
        <v>106.74</v>
      </c>
      <c r="CC6" s="21">
        <f t="shared" ref="CC6:CK6" si="9">IF(CC7="",NA(),CC7)</f>
        <v>110.16</v>
      </c>
      <c r="CD6" s="21">
        <f t="shared" si="9"/>
        <v>106.36</v>
      </c>
      <c r="CE6" s="21">
        <f t="shared" si="9"/>
        <v>106.18</v>
      </c>
      <c r="CF6" s="21">
        <f t="shared" si="9"/>
        <v>115.67</v>
      </c>
      <c r="CG6" s="21">
        <f t="shared" si="9"/>
        <v>118.55</v>
      </c>
      <c r="CH6" s="21">
        <f t="shared" si="9"/>
        <v>119.33</v>
      </c>
      <c r="CI6" s="21">
        <f t="shared" si="9"/>
        <v>118.72</v>
      </c>
      <c r="CJ6" s="21">
        <f t="shared" si="9"/>
        <v>120.5</v>
      </c>
      <c r="CK6" s="21">
        <f t="shared" si="9"/>
        <v>127.3</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57.38</v>
      </c>
      <c r="CS6" s="21">
        <f t="shared" si="10"/>
        <v>58.09</v>
      </c>
      <c r="CT6" s="21">
        <f t="shared" si="10"/>
        <v>58.16</v>
      </c>
      <c r="CU6" s="21">
        <f t="shared" si="10"/>
        <v>58.91</v>
      </c>
      <c r="CV6" s="21">
        <f t="shared" si="10"/>
        <v>58.31</v>
      </c>
      <c r="CW6" s="20" t="str">
        <f>IF(CW7="","",IF(CW7="-","【-】","【"&amp;SUBSTITUTE(TEXT(CW7,"#,##0.00"),"-","△")&amp;"】"))</f>
        <v>【59.10】</v>
      </c>
      <c r="CX6" s="21">
        <f>IF(CX7="",NA(),CX7)</f>
        <v>99.05</v>
      </c>
      <c r="CY6" s="21">
        <f t="shared" ref="CY6:DG6" si="11">IF(CY7="",NA(),CY7)</f>
        <v>99.14</v>
      </c>
      <c r="CZ6" s="21">
        <f t="shared" si="11"/>
        <v>99.1</v>
      </c>
      <c r="DA6" s="21">
        <f t="shared" si="11"/>
        <v>99.17</v>
      </c>
      <c r="DB6" s="21">
        <f t="shared" si="11"/>
        <v>99.2</v>
      </c>
      <c r="DC6" s="21">
        <f t="shared" si="11"/>
        <v>98.98</v>
      </c>
      <c r="DD6" s="21">
        <f t="shared" si="11"/>
        <v>99.01</v>
      </c>
      <c r="DE6" s="21">
        <f t="shared" si="11"/>
        <v>99.1</v>
      </c>
      <c r="DF6" s="21">
        <f t="shared" si="11"/>
        <v>99.16</v>
      </c>
      <c r="DG6" s="21">
        <f t="shared" si="11"/>
        <v>99.21</v>
      </c>
      <c r="DH6" s="20" t="str">
        <f>IF(DH7="","",IF(DH7="-","【-】","【"&amp;SUBSTITUTE(TEXT(DH7,"#,##0.00"),"-","△")&amp;"】"))</f>
        <v>【95.82】</v>
      </c>
      <c r="DI6" s="21">
        <f>IF(DI7="",NA(),DI7)</f>
        <v>17.34</v>
      </c>
      <c r="DJ6" s="21">
        <f t="shared" ref="DJ6:DR6" si="12">IF(DJ7="",NA(),DJ7)</f>
        <v>19.93</v>
      </c>
      <c r="DK6" s="21">
        <f t="shared" si="12"/>
        <v>22.45</v>
      </c>
      <c r="DL6" s="21">
        <f t="shared" si="12"/>
        <v>24.54</v>
      </c>
      <c r="DM6" s="21">
        <f t="shared" si="12"/>
        <v>26.86</v>
      </c>
      <c r="DN6" s="21">
        <f t="shared" si="12"/>
        <v>47.06</v>
      </c>
      <c r="DO6" s="21">
        <f t="shared" si="12"/>
        <v>48.25</v>
      </c>
      <c r="DP6" s="21">
        <f t="shared" si="12"/>
        <v>49.35</v>
      </c>
      <c r="DQ6" s="21">
        <f t="shared" si="12"/>
        <v>50.38</v>
      </c>
      <c r="DR6" s="21">
        <f t="shared" si="12"/>
        <v>51.54</v>
      </c>
      <c r="DS6" s="20" t="str">
        <f>IF(DS7="","",IF(DS7="-","【-】","【"&amp;SUBSTITUTE(TEXT(DS7,"#,##0.00"),"-","△")&amp;"】"))</f>
        <v>【39.74】</v>
      </c>
      <c r="DT6" s="21">
        <f>IF(DT7="",NA(),DT7)</f>
        <v>0.59</v>
      </c>
      <c r="DU6" s="21">
        <f t="shared" ref="DU6:EC6" si="13">IF(DU7="",NA(),DU7)</f>
        <v>1.48</v>
      </c>
      <c r="DV6" s="21">
        <f t="shared" si="13"/>
        <v>1.6</v>
      </c>
      <c r="DW6" s="21">
        <f t="shared" si="13"/>
        <v>3.28</v>
      </c>
      <c r="DX6" s="21">
        <f t="shared" si="13"/>
        <v>3.89</v>
      </c>
      <c r="DY6" s="21">
        <f t="shared" si="13"/>
        <v>9.6300000000000008</v>
      </c>
      <c r="DZ6" s="21">
        <f t="shared" si="13"/>
        <v>10.76</v>
      </c>
      <c r="EA6" s="21">
        <f t="shared" si="13"/>
        <v>12.06</v>
      </c>
      <c r="EB6" s="21">
        <f t="shared" si="13"/>
        <v>13.41</v>
      </c>
      <c r="EC6" s="21">
        <f t="shared" si="13"/>
        <v>15.06</v>
      </c>
      <c r="ED6" s="20" t="str">
        <f>IF(ED7="","",IF(ED7="-","【-】","【"&amp;SUBSTITUTE(TEXT(ED7,"#,##0.00"),"-","△")&amp;"】"))</f>
        <v>【7.62】</v>
      </c>
      <c r="EE6" s="20">
        <f>IF(EE7="",NA(),EE7)</f>
        <v>0</v>
      </c>
      <c r="EF6" s="20">
        <f t="shared" ref="EF6:EN6" si="14">IF(EF7="",NA(),EF7)</f>
        <v>0</v>
      </c>
      <c r="EG6" s="20">
        <f t="shared" si="14"/>
        <v>0</v>
      </c>
      <c r="EH6" s="20">
        <f t="shared" si="14"/>
        <v>0</v>
      </c>
      <c r="EI6" s="21">
        <f t="shared" si="14"/>
        <v>0.06</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15">
      <c r="A7" s="14"/>
      <c r="B7" s="23">
        <v>2022</v>
      </c>
      <c r="C7" s="23">
        <v>141500</v>
      </c>
      <c r="D7" s="23">
        <v>46</v>
      </c>
      <c r="E7" s="23">
        <v>17</v>
      </c>
      <c r="F7" s="23">
        <v>1</v>
      </c>
      <c r="G7" s="23">
        <v>0</v>
      </c>
      <c r="H7" s="23" t="s">
        <v>96</v>
      </c>
      <c r="I7" s="23" t="s">
        <v>97</v>
      </c>
      <c r="J7" s="23" t="s">
        <v>98</v>
      </c>
      <c r="K7" s="23" t="s">
        <v>99</v>
      </c>
      <c r="L7" s="23" t="s">
        <v>100</v>
      </c>
      <c r="M7" s="23" t="s">
        <v>101</v>
      </c>
      <c r="N7" s="24" t="s">
        <v>102</v>
      </c>
      <c r="O7" s="24">
        <v>69.53</v>
      </c>
      <c r="P7" s="24">
        <v>97.4</v>
      </c>
      <c r="Q7" s="24">
        <v>94.21</v>
      </c>
      <c r="R7" s="24">
        <v>2036</v>
      </c>
      <c r="S7" s="24">
        <v>719118</v>
      </c>
      <c r="T7" s="24">
        <v>328.91</v>
      </c>
      <c r="U7" s="24">
        <v>2186.37</v>
      </c>
      <c r="V7" s="24">
        <v>699144</v>
      </c>
      <c r="W7" s="24">
        <v>77.400000000000006</v>
      </c>
      <c r="X7" s="24">
        <v>9032.8700000000008</v>
      </c>
      <c r="Y7" s="24">
        <v>110.16</v>
      </c>
      <c r="Z7" s="24">
        <v>107.63</v>
      </c>
      <c r="AA7" s="24">
        <v>108.09</v>
      </c>
      <c r="AB7" s="24">
        <v>107.47</v>
      </c>
      <c r="AC7" s="24">
        <v>101.47</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64.47</v>
      </c>
      <c r="AV7" s="24">
        <v>68.260000000000005</v>
      </c>
      <c r="AW7" s="24">
        <v>76.81</v>
      </c>
      <c r="AX7" s="24">
        <v>99.86</v>
      </c>
      <c r="AY7" s="24">
        <v>105.21</v>
      </c>
      <c r="AZ7" s="24">
        <v>70.08</v>
      </c>
      <c r="BA7" s="24">
        <v>72.92</v>
      </c>
      <c r="BB7" s="24">
        <v>71.39</v>
      </c>
      <c r="BC7" s="24">
        <v>74.09</v>
      </c>
      <c r="BD7" s="24">
        <v>71.900000000000006</v>
      </c>
      <c r="BE7" s="24">
        <v>73.44</v>
      </c>
      <c r="BF7" s="24">
        <v>542.30999999999995</v>
      </c>
      <c r="BG7" s="24">
        <v>534.84</v>
      </c>
      <c r="BH7" s="24">
        <v>516.38</v>
      </c>
      <c r="BI7" s="24">
        <v>504.75</v>
      </c>
      <c r="BJ7" s="24">
        <v>486.33</v>
      </c>
      <c r="BK7" s="24">
        <v>537.13</v>
      </c>
      <c r="BL7" s="24">
        <v>531.38</v>
      </c>
      <c r="BM7" s="24">
        <v>551.04</v>
      </c>
      <c r="BN7" s="24">
        <v>523.58000000000004</v>
      </c>
      <c r="BO7" s="24">
        <v>508.99</v>
      </c>
      <c r="BP7" s="24">
        <v>652.82000000000005</v>
      </c>
      <c r="BQ7" s="24">
        <v>111.33</v>
      </c>
      <c r="BR7" s="24">
        <v>107.1</v>
      </c>
      <c r="BS7" s="24">
        <v>108.69</v>
      </c>
      <c r="BT7" s="24">
        <v>109.2</v>
      </c>
      <c r="BU7" s="24">
        <v>100.58</v>
      </c>
      <c r="BV7" s="24">
        <v>112.43</v>
      </c>
      <c r="BW7" s="24">
        <v>110.92</v>
      </c>
      <c r="BX7" s="24">
        <v>105.67</v>
      </c>
      <c r="BY7" s="24">
        <v>105.37</v>
      </c>
      <c r="BZ7" s="24">
        <v>99.93</v>
      </c>
      <c r="CA7" s="24">
        <v>97.61</v>
      </c>
      <c r="CB7" s="24">
        <v>106.74</v>
      </c>
      <c r="CC7" s="24">
        <v>110.16</v>
      </c>
      <c r="CD7" s="24">
        <v>106.36</v>
      </c>
      <c r="CE7" s="24">
        <v>106.18</v>
      </c>
      <c r="CF7" s="24">
        <v>115.67</v>
      </c>
      <c r="CG7" s="24">
        <v>118.55</v>
      </c>
      <c r="CH7" s="24">
        <v>119.33</v>
      </c>
      <c r="CI7" s="24">
        <v>118.72</v>
      </c>
      <c r="CJ7" s="24">
        <v>120.5</v>
      </c>
      <c r="CK7" s="24">
        <v>127.3</v>
      </c>
      <c r="CL7" s="24">
        <v>138.29</v>
      </c>
      <c r="CM7" s="24" t="s">
        <v>102</v>
      </c>
      <c r="CN7" s="24" t="s">
        <v>102</v>
      </c>
      <c r="CO7" s="24" t="s">
        <v>102</v>
      </c>
      <c r="CP7" s="24" t="s">
        <v>102</v>
      </c>
      <c r="CQ7" s="24" t="s">
        <v>102</v>
      </c>
      <c r="CR7" s="24">
        <v>57.38</v>
      </c>
      <c r="CS7" s="24">
        <v>58.09</v>
      </c>
      <c r="CT7" s="24">
        <v>58.16</v>
      </c>
      <c r="CU7" s="24">
        <v>58.91</v>
      </c>
      <c r="CV7" s="24">
        <v>58.31</v>
      </c>
      <c r="CW7" s="24">
        <v>59.1</v>
      </c>
      <c r="CX7" s="24">
        <v>99.05</v>
      </c>
      <c r="CY7" s="24">
        <v>99.14</v>
      </c>
      <c r="CZ7" s="24">
        <v>99.1</v>
      </c>
      <c r="DA7" s="24">
        <v>99.17</v>
      </c>
      <c r="DB7" s="24">
        <v>99.2</v>
      </c>
      <c r="DC7" s="24">
        <v>98.98</v>
      </c>
      <c r="DD7" s="24">
        <v>99.01</v>
      </c>
      <c r="DE7" s="24">
        <v>99.1</v>
      </c>
      <c r="DF7" s="24">
        <v>99.16</v>
      </c>
      <c r="DG7" s="24">
        <v>99.21</v>
      </c>
      <c r="DH7" s="24">
        <v>95.82</v>
      </c>
      <c r="DI7" s="24">
        <v>17.34</v>
      </c>
      <c r="DJ7" s="24">
        <v>19.93</v>
      </c>
      <c r="DK7" s="24">
        <v>22.45</v>
      </c>
      <c r="DL7" s="24">
        <v>24.54</v>
      </c>
      <c r="DM7" s="24">
        <v>26.86</v>
      </c>
      <c r="DN7" s="24">
        <v>47.06</v>
      </c>
      <c r="DO7" s="24">
        <v>48.25</v>
      </c>
      <c r="DP7" s="24">
        <v>49.35</v>
      </c>
      <c r="DQ7" s="24">
        <v>50.38</v>
      </c>
      <c r="DR7" s="24">
        <v>51.54</v>
      </c>
      <c r="DS7" s="24">
        <v>39.74</v>
      </c>
      <c r="DT7" s="24">
        <v>0.59</v>
      </c>
      <c r="DU7" s="24">
        <v>1.48</v>
      </c>
      <c r="DV7" s="24">
        <v>1.6</v>
      </c>
      <c r="DW7" s="24">
        <v>3.28</v>
      </c>
      <c r="DX7" s="24">
        <v>3.89</v>
      </c>
      <c r="DY7" s="24">
        <v>9.6300000000000008</v>
      </c>
      <c r="DZ7" s="24">
        <v>10.76</v>
      </c>
      <c r="EA7" s="24">
        <v>12.06</v>
      </c>
      <c r="EB7" s="24">
        <v>13.41</v>
      </c>
      <c r="EC7" s="24">
        <v>15.06</v>
      </c>
      <c r="ED7" s="24">
        <v>7.62</v>
      </c>
      <c r="EE7" s="24">
        <v>0</v>
      </c>
      <c r="EF7" s="24">
        <v>0</v>
      </c>
      <c r="EG7" s="24">
        <v>0</v>
      </c>
      <c r="EH7" s="24">
        <v>0</v>
      </c>
      <c r="EI7" s="24">
        <v>0.06</v>
      </c>
      <c r="EJ7" s="24">
        <v>0.39</v>
      </c>
      <c r="EK7" s="24">
        <v>0.41</v>
      </c>
      <c r="EL7" s="24">
        <v>0.41</v>
      </c>
      <c r="EM7" s="24">
        <v>0.45</v>
      </c>
      <c r="EN7" s="24">
        <v>0.44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2024-02-02T00:33:27Z</cp:lastPrinted>
  <dcterms:created xsi:type="dcterms:W3CDTF">2023-12-12T00:45:31Z</dcterms:created>
  <dcterms:modified xsi:type="dcterms:W3CDTF">2024-02-02T01:06:18Z</dcterms:modified>
  <cp:category/>
</cp:coreProperties>
</file>