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10.6.140.216\中野\簡易水道班\★簡易水道班★\002_財務\80_照会\Ｒ６\0203_公営企業に係る経営比較分析表（令和５年度決算）の分析等について（依頼）\"/>
    </mc:Choice>
  </mc:AlternateContent>
  <xr:revisionPtr revIDLastSave="0" documentId="8_{49BF8DE6-1969-48D6-8CD4-6CBE917DEE04}" xr6:coauthVersionLast="47" xr6:coauthVersionMax="47" xr10:uidLastSave="{00000000-0000-0000-0000-000000000000}"/>
  <workbookProtection workbookAlgorithmName="SHA-512" workbookHashValue="SKt5SJCTE3dfa6LwLkx++oUfprxBBLWTG1ggItFxiBaPrmk08yu/YqaIOZ3efJMjitHidMfWdB01vpV2e2I6pg==" workbookSaltValue="ixf3graSwKO3JpgW0p4ZOw==" workbookSpinCount="100000" lockStructure="1"/>
  <bookViews>
    <workbookView xWindow="1848" yWindow="1848" windowWidth="17280" windowHeight="88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W10" i="4" s="1"/>
  <c r="P6" i="5"/>
  <c r="P10" i="4" s="1"/>
  <c r="O6" i="5"/>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H85" i="4"/>
  <c r="G85" i="4"/>
  <c r="F85" i="4"/>
  <c r="I10" i="4"/>
  <c r="B10" i="4"/>
  <c r="AD8" i="4"/>
  <c r="W8" i="4"/>
  <c r="P8" i="4"/>
</calcChain>
</file>

<file path=xl/sharedStrings.xml><?xml version="1.0" encoding="utf-8"?>
<sst xmlns="http://schemas.openxmlformats.org/spreadsheetml/2006/main" count="272" uniqueCount="114">
  <si>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</si>
  <si>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</si>
  <si>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</si>
  <si>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</si>
  <si>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</si>
  <si>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</si>
  <si>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</si>
  <si>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</si>
  <si>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</si>
  <si>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</si>
  <si>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</si>
  <si>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</si>
  <si>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</si>
  <si>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</si>
  <si>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</si>
  <si>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</si>
  <si>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</si>
  <si>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</si>
  <si>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</si>
  <si>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</si>
  <si>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</si>
  <si>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</si>
  <si>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</si>
  <si>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</si>
  <si>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</si>
  <si>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</si>
  <si>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</si>
  <si>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</si>
  <si>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</si>
  <si>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</si>
  <si>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</si>
  <si>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</si>
  <si>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</si>
  <si>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</si>
  <si>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</si>
  <si>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</si>
  <si>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</si>
  <si>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</si>
  <si>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</si>
  <si>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</si>
  <si>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</si>
  <si>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</si>
  <si>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</si>
  <si>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</si>
  <si>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</si>
  <si>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</si>
  <si>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</si>
  <si>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</si>
  <si>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</si>
  <si>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</si>
  <si>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</si>
  <si>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</si>
  <si>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</si>
  <si>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</si>
  <si>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</si>
  <si>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</si>
  <si>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</si>
  <si>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</si>
  <si>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</si>
  <si>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</si>
  <si>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</si>
  <si>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</si>
  <si>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</si>
  <si>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</si>
  <si>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</si>
  <si>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</si>
  <si>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</si>
  <si>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</si>
  <si>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</si>
  <si>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</si>
  <si>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</si>
  <si>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</si>
  <si>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</si>
  <si>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</si>
  <si>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</si>
  <si>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</si>
  <si>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</si>
  <si>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</si>
  <si>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</si>
  <si>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</si>
  <si>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</si>
  <si>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</si>
  <si>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</si>
  <si>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</si>
  <si>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</si>
  <si>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</si>
  <si>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</si>
  <si>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</si>
  <si>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</si>
  <si>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</si>
  <si>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</si>
  <si>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</si>
  <si>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</si>
  <si>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</si>
  <si>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</si>
  <si>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</si>
  <si>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</si>
  <si>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</si>
  <si>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</si>
  <si>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</si>
  <si>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</si>
  <si>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</si>
  <si>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</si>
  <si>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</si>
  <si>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</si>
  <si>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</si>
  <si>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</si>
  <si>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</si>
  <si>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</si>
  <si>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</si>
  <si>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</si>
  <si>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本市の簡易水道事業は、飲料水の安定供給を目的として昭和４６年度より供用を開始しました。
　計画給水人口は約２千人で、小規模かつ中山間地に施設が点在しているため、効率化を図るには限界がある状況です。
　料金は市域の大部分の区域の県営水道より安価な料金設定となっています。また、過去の整備事業の償還金や維持管理経費が多額であることから、類似団体平均と比較すると、給水原価、経常収支比率及び料金回収率は悪い結果となっています。</t>
    <phoneticPr fontId="4"/>
  </si>
  <si>
    <t>　令和元年度までに実施してきた簡易水道統合整備事業に合わせて多くの管路を更新してきました。
　統合整備に係る費用については、国庫補助金と起債を財源としたことから、企業債残高対給水収益比率が高い数値となっています。
　なお、平成１５年頃に布設した管路については、今後、計画的に大規模更新を行っていく必要があります。</t>
    <phoneticPr fontId="4"/>
  </si>
  <si>
    <t>　本市の簡易水道事業は小規模かつ中山間地に位置していることから維持管理に多額の費用を要し給水効率が非常に悪い状況です。また、過去の整備の企業債残高も多額であり、給水収益のみでは経営が困難であるため、多額の一般会計繰入金を必要としている状況です。
　なお、本市では令和５年３月に中長期的な経営の基本計画である簡易水道事業経営戦略を策定し、経営の健全化に向けた取組を進めているところです。
　今後も人口減少や施設の老朽化など、ますます事業経営が厳しい状況が見込まれる中、更なる経営の健全化を図るとともに、県内の他水道事業者との広域連携を進める必要があると考えております。</t>
    <rPh sb="127" eb="129">
      <t>ホンシ</t>
    </rPh>
    <rPh sb="131" eb="133">
      <t>レイワ</t>
    </rPh>
    <rPh sb="134" eb="135">
      <t>ネン</t>
    </rPh>
    <rPh sb="136" eb="137">
      <t>ガツ</t>
    </rPh>
    <rPh sb="138" eb="142">
      <t>チュウチョウキテキ</t>
    </rPh>
    <rPh sb="143" eb="145">
      <t>ケイエイ</t>
    </rPh>
    <rPh sb="146" eb="148">
      <t>キホン</t>
    </rPh>
    <rPh sb="148" eb="150">
      <t>ケイカク</t>
    </rPh>
    <rPh sb="153" eb="155">
      <t>カンイ</t>
    </rPh>
    <rPh sb="155" eb="157">
      <t>スイドウ</t>
    </rPh>
    <rPh sb="157" eb="159">
      <t>ジギョウ</t>
    </rPh>
    <rPh sb="159" eb="161">
      <t>ケイエイ</t>
    </rPh>
    <rPh sb="161" eb="163">
      <t>センリャク</t>
    </rPh>
    <rPh sb="164" eb="166">
      <t>サクテイ</t>
    </rPh>
    <rPh sb="168" eb="170">
      <t>ケイエイ</t>
    </rPh>
    <rPh sb="171" eb="174">
      <t>ケンゼンカ</t>
    </rPh>
    <rPh sb="175" eb="176">
      <t>ム</t>
    </rPh>
    <rPh sb="178" eb="180">
      <t>トリクミ</t>
    </rPh>
    <rPh sb="181" eb="18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</si>
</sst>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0.21</c:v>
                </c:pt>
                <c:pt idx="3" formatCode="#,##0.00;&quot;△&quot;#,##0.00">
                  <c:v>0</c:v>
                </c:pt>
                <c:pt idx="4" formatCode="#,##0.00;&quot;△&quot;#,##0.00">
                  <c:v>0</c:v>
                </c:pt>
              </c:numCache>
            </c:numRef>
          </c:val>
          <c:extLst>
            <c:ext xmlns:c16="http://schemas.microsoft.com/office/drawing/2014/chart" uri="{C3380CC4-5D6E-409C-BE32-E72D297353CC}">
              <c16:uniqueId val="{00000000-F2F4-4933-9695-96B45E877E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1.1499999999999999</c:v>
                </c:pt>
                <c:pt idx="3">
                  <c:v>0.28999999999999998</c:v>
                </c:pt>
                <c:pt idx="4">
                  <c:v>0.39</c:v>
                </c:pt>
              </c:numCache>
            </c:numRef>
          </c:val>
          <c:smooth val="0"/>
          <c:extLst>
            <c:ext xmlns:c16="http://schemas.microsoft.com/office/drawing/2014/chart" uri="{C3380CC4-5D6E-409C-BE32-E72D297353CC}">
              <c16:uniqueId val="{00000001-F2F4-4933-9695-96B45E877E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61.24</c:v>
                </c:pt>
                <c:pt idx="3">
                  <c:v>60.53</c:v>
                </c:pt>
                <c:pt idx="4">
                  <c:v>60.75</c:v>
                </c:pt>
              </c:numCache>
            </c:numRef>
          </c:val>
          <c:extLst>
            <c:ext xmlns:c16="http://schemas.microsoft.com/office/drawing/2014/chart" uri="{C3380CC4-5D6E-409C-BE32-E72D297353CC}">
              <c16:uniqueId val="{00000000-5ED7-4D0E-9171-08B665200B6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48.86</c:v>
                </c:pt>
                <c:pt idx="3">
                  <c:v>49</c:v>
                </c:pt>
                <c:pt idx="4">
                  <c:v>50.07</c:v>
                </c:pt>
              </c:numCache>
            </c:numRef>
          </c:val>
          <c:smooth val="0"/>
          <c:extLst>
            <c:ext xmlns:c16="http://schemas.microsoft.com/office/drawing/2014/chart" uri="{C3380CC4-5D6E-409C-BE32-E72D297353CC}">
              <c16:uniqueId val="{00000001-5ED7-4D0E-9171-08B665200B6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80.61</c:v>
                </c:pt>
                <c:pt idx="3">
                  <c:v>82.76</c:v>
                </c:pt>
                <c:pt idx="4">
                  <c:v>79.62</c:v>
                </c:pt>
              </c:numCache>
            </c:numRef>
          </c:val>
          <c:extLst>
            <c:ext xmlns:c16="http://schemas.microsoft.com/office/drawing/2014/chart" uri="{C3380CC4-5D6E-409C-BE32-E72D297353CC}">
              <c16:uniqueId val="{00000000-6FE5-4978-B052-F23A2C5220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76.48</c:v>
                </c:pt>
                <c:pt idx="3">
                  <c:v>75.64</c:v>
                </c:pt>
                <c:pt idx="4">
                  <c:v>75.7</c:v>
                </c:pt>
              </c:numCache>
            </c:numRef>
          </c:val>
          <c:smooth val="0"/>
          <c:extLst>
            <c:ext xmlns:c16="http://schemas.microsoft.com/office/drawing/2014/chart" uri="{C3380CC4-5D6E-409C-BE32-E72D297353CC}">
              <c16:uniqueId val="{00000001-6FE5-4978-B052-F23A2C5220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85.77</c:v>
                </c:pt>
                <c:pt idx="3">
                  <c:v>102.09</c:v>
                </c:pt>
                <c:pt idx="4">
                  <c:v>99.99</c:v>
                </c:pt>
              </c:numCache>
            </c:numRef>
          </c:val>
          <c:extLst>
            <c:ext xmlns:c16="http://schemas.microsoft.com/office/drawing/2014/chart" uri="{C3380CC4-5D6E-409C-BE32-E72D297353CC}">
              <c16:uniqueId val="{00000000-84B9-4281-83E6-2940DA70499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103.82</c:v>
                </c:pt>
                <c:pt idx="3">
                  <c:v>105.75</c:v>
                </c:pt>
                <c:pt idx="4">
                  <c:v>105.52</c:v>
                </c:pt>
              </c:numCache>
            </c:numRef>
          </c:val>
          <c:smooth val="0"/>
          <c:extLst>
            <c:ext xmlns:c16="http://schemas.microsoft.com/office/drawing/2014/chart" uri="{C3380CC4-5D6E-409C-BE32-E72D297353CC}">
              <c16:uniqueId val="{00000001-84B9-4281-83E6-2940DA70499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4.1900000000000004</c:v>
                </c:pt>
                <c:pt idx="3">
                  <c:v>8.48</c:v>
                </c:pt>
                <c:pt idx="4">
                  <c:v>12.29</c:v>
                </c:pt>
              </c:numCache>
            </c:numRef>
          </c:val>
          <c:extLst>
            <c:ext xmlns:c16="http://schemas.microsoft.com/office/drawing/2014/chart" uri="{C3380CC4-5D6E-409C-BE32-E72D297353CC}">
              <c16:uniqueId val="{00000000-B5FB-4FC4-AB92-043A03B4677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39.409999999999997</c:v>
                </c:pt>
                <c:pt idx="3">
                  <c:v>41.18</c:v>
                </c:pt>
                <c:pt idx="4">
                  <c:v>42.98</c:v>
                </c:pt>
              </c:numCache>
            </c:numRef>
          </c:val>
          <c:smooth val="0"/>
          <c:extLst>
            <c:ext xmlns:c16="http://schemas.microsoft.com/office/drawing/2014/chart" uri="{C3380CC4-5D6E-409C-BE32-E72D297353CC}">
              <c16:uniqueId val="{00000001-B5FB-4FC4-AB92-043A03B4677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AF8-4D5D-AA83-3C6E0E994EB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20.97</c:v>
                </c:pt>
                <c:pt idx="3">
                  <c:v>21.65</c:v>
                </c:pt>
                <c:pt idx="4">
                  <c:v>23.24</c:v>
                </c:pt>
              </c:numCache>
            </c:numRef>
          </c:val>
          <c:smooth val="0"/>
          <c:extLst>
            <c:ext xmlns:c16="http://schemas.microsoft.com/office/drawing/2014/chart" uri="{C3380CC4-5D6E-409C-BE32-E72D297353CC}">
              <c16:uniqueId val="{00000001-2AF8-4D5D-AA83-3C6E0E994EB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204.56</c:v>
                </c:pt>
                <c:pt idx="3">
                  <c:v>150.49</c:v>
                </c:pt>
                <c:pt idx="4">
                  <c:v>141.54</c:v>
                </c:pt>
              </c:numCache>
            </c:numRef>
          </c:val>
          <c:extLst>
            <c:ext xmlns:c16="http://schemas.microsoft.com/office/drawing/2014/chart" uri="{C3380CC4-5D6E-409C-BE32-E72D297353CC}">
              <c16:uniqueId val="{00000000-85B1-4729-A107-8DB263B82D2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31.54</c:v>
                </c:pt>
                <c:pt idx="3">
                  <c:v>31.15</c:v>
                </c:pt>
                <c:pt idx="4">
                  <c:v>30.01</c:v>
                </c:pt>
              </c:numCache>
            </c:numRef>
          </c:val>
          <c:smooth val="0"/>
          <c:extLst>
            <c:ext xmlns:c16="http://schemas.microsoft.com/office/drawing/2014/chart" uri="{C3380CC4-5D6E-409C-BE32-E72D297353CC}">
              <c16:uniqueId val="{00000001-85B1-4729-A107-8DB263B82D2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164.52</c:v>
                </c:pt>
                <c:pt idx="3">
                  <c:v>242.48</c:v>
                </c:pt>
                <c:pt idx="4">
                  <c:v>220.41</c:v>
                </c:pt>
              </c:numCache>
            </c:numRef>
          </c:val>
          <c:extLst>
            <c:ext xmlns:c16="http://schemas.microsoft.com/office/drawing/2014/chart" uri="{C3380CC4-5D6E-409C-BE32-E72D297353CC}">
              <c16:uniqueId val="{00000000-BE8B-4818-8AF2-036A7FE15D3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302.22000000000003</c:v>
                </c:pt>
                <c:pt idx="3">
                  <c:v>263.45</c:v>
                </c:pt>
                <c:pt idx="4">
                  <c:v>249.43</c:v>
                </c:pt>
              </c:numCache>
            </c:numRef>
          </c:val>
          <c:smooth val="0"/>
          <c:extLst>
            <c:ext xmlns:c16="http://schemas.microsoft.com/office/drawing/2014/chart" uri="{C3380CC4-5D6E-409C-BE32-E72D297353CC}">
              <c16:uniqueId val="{00000001-BE8B-4818-8AF2-036A7FE15D3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7445.19</c:v>
                </c:pt>
                <c:pt idx="3">
                  <c:v>6501.11</c:v>
                </c:pt>
                <c:pt idx="4">
                  <c:v>6194.86</c:v>
                </c:pt>
              </c:numCache>
            </c:numRef>
          </c:val>
          <c:extLst>
            <c:ext xmlns:c16="http://schemas.microsoft.com/office/drawing/2014/chart" uri="{C3380CC4-5D6E-409C-BE32-E72D297353CC}">
              <c16:uniqueId val="{00000000-0F07-4F32-90C4-974214EFA35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970.36</c:v>
                </c:pt>
                <c:pt idx="3">
                  <c:v>940.22</c:v>
                </c:pt>
                <c:pt idx="4">
                  <c:v>922.05</c:v>
                </c:pt>
              </c:numCache>
            </c:numRef>
          </c:val>
          <c:smooth val="0"/>
          <c:extLst>
            <c:ext xmlns:c16="http://schemas.microsoft.com/office/drawing/2014/chart" uri="{C3380CC4-5D6E-409C-BE32-E72D297353CC}">
              <c16:uniqueId val="{00000001-0F07-4F32-90C4-974214EFA35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8.84</c:v>
                </c:pt>
                <c:pt idx="3">
                  <c:v>10.31</c:v>
                </c:pt>
                <c:pt idx="4">
                  <c:v>11.42</c:v>
                </c:pt>
              </c:numCache>
            </c:numRef>
          </c:val>
          <c:extLst>
            <c:ext xmlns:c16="http://schemas.microsoft.com/office/drawing/2014/chart" uri="{C3380CC4-5D6E-409C-BE32-E72D297353CC}">
              <c16:uniqueId val="{00000000-63BB-495E-AFDE-57471264676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64.52</c:v>
                </c:pt>
                <c:pt idx="3">
                  <c:v>66.8</c:v>
                </c:pt>
                <c:pt idx="4">
                  <c:v>64.39</c:v>
                </c:pt>
              </c:numCache>
            </c:numRef>
          </c:val>
          <c:smooth val="0"/>
          <c:extLst>
            <c:ext xmlns:c16="http://schemas.microsoft.com/office/drawing/2014/chart" uri="{C3380CC4-5D6E-409C-BE32-E72D297353CC}">
              <c16:uniqueId val="{00000001-63BB-495E-AFDE-57471264676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711.16</c:v>
                </c:pt>
                <c:pt idx="3">
                  <c:v>675.21</c:v>
                </c:pt>
                <c:pt idx="4">
                  <c:v>666.71</c:v>
                </c:pt>
              </c:numCache>
            </c:numRef>
          </c:val>
          <c:extLst>
            <c:ext xmlns:c16="http://schemas.microsoft.com/office/drawing/2014/chart" uri="{C3380CC4-5D6E-409C-BE32-E72D297353CC}">
              <c16:uniqueId val="{00000000-A4CB-4A16-B3AF-953820EF14D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270.68</c:v>
                </c:pt>
                <c:pt idx="3">
                  <c:v>268.88</c:v>
                </c:pt>
                <c:pt idx="4">
                  <c:v>258.89999999999998</c:v>
                </c:pt>
              </c:numCache>
            </c:numRef>
          </c:val>
          <c:smooth val="0"/>
          <c:extLst>
            <c:ext xmlns:c16="http://schemas.microsoft.com/office/drawing/2014/chart" uri="{C3380CC4-5D6E-409C-BE32-E72D297353CC}">
              <c16:uniqueId val="{00000001-A4CB-4A16-B3AF-953820EF14D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P12" zoomScale="80" zoomScaleNormal="80" workbookViewId="0">
      <selection activeCell="BC35" sqref="BC3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神奈川県　相模原市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719118</v>
      </c>
      <c r="AM8" s="45"/>
      <c r="AN8" s="45"/>
      <c r="AO8" s="45"/>
      <c r="AP8" s="45"/>
      <c r="AQ8" s="45"/>
      <c r="AR8" s="45"/>
      <c r="AS8" s="45"/>
      <c r="AT8" s="46">
        <f>データ!$S$6</f>
        <v>328.91</v>
      </c>
      <c r="AU8" s="47"/>
      <c r="AV8" s="47"/>
      <c r="AW8" s="47"/>
      <c r="AX8" s="47"/>
      <c r="AY8" s="47"/>
      <c r="AZ8" s="47"/>
      <c r="BA8" s="47"/>
      <c r="BB8" s="48">
        <f>データ!$T$6</f>
        <v>2186.37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62.8</v>
      </c>
      <c r="J10" s="47"/>
      <c r="K10" s="47"/>
      <c r="L10" s="47"/>
      <c r="M10" s="47"/>
      <c r="N10" s="47"/>
      <c r="O10" s="81"/>
      <c r="P10" s="48">
        <f>データ!$P$6</f>
        <v>0.28999999999999998</v>
      </c>
      <c r="Q10" s="48"/>
      <c r="R10" s="48"/>
      <c r="S10" s="48"/>
      <c r="T10" s="48"/>
      <c r="U10" s="48"/>
      <c r="V10" s="48"/>
      <c r="W10" s="45">
        <f>データ!$Q$6</f>
        <v>2685</v>
      </c>
      <c r="X10" s="45"/>
      <c r="Y10" s="45"/>
      <c r="Z10" s="45"/>
      <c r="AA10" s="45"/>
      <c r="AB10" s="45"/>
      <c r="AC10" s="45"/>
      <c r="AD10" s="2"/>
      <c r="AE10" s="2"/>
      <c r="AF10" s="2"/>
      <c r="AG10" s="2"/>
      <c r="AH10" s="2"/>
      <c r="AI10" s="2"/>
      <c r="AJ10" s="2"/>
      <c r="AK10" s="2"/>
      <c r="AL10" s="45">
        <f>データ!$U$6</f>
        <v>2131</v>
      </c>
      <c r="AM10" s="45"/>
      <c r="AN10" s="45"/>
      <c r="AO10" s="45"/>
      <c r="AP10" s="45"/>
      <c r="AQ10" s="45"/>
      <c r="AR10" s="45"/>
      <c r="AS10" s="45"/>
      <c r="AT10" s="46">
        <f>データ!$V$6</f>
        <v>38.799999999999997</v>
      </c>
      <c r="AU10" s="47"/>
      <c r="AV10" s="47"/>
      <c r="AW10" s="47"/>
      <c r="AX10" s="47"/>
      <c r="AY10" s="47"/>
      <c r="AZ10" s="47"/>
      <c r="BA10" s="47"/>
      <c r="BB10" s="48">
        <f>データ!$W$6</f>
        <v>54.92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gOY1qRsZP53Brxhr3Hmwn9QTc0PscCnIPnp0Thr3P4axijj3lYdnR0OLC2RFVjjpgflWTPOqb52ig3zdTFGpIQ==" saltValue="ToAjRSIHH5QXyFV9+jbd6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141500</v>
      </c>
      <c r="D6" s="20">
        <f t="shared" si="3"/>
        <v>46</v>
      </c>
      <c r="E6" s="20">
        <f t="shared" si="3"/>
        <v>1</v>
      </c>
      <c r="F6" s="20">
        <f t="shared" si="3"/>
        <v>0</v>
      </c>
      <c r="G6" s="20">
        <f t="shared" si="3"/>
        <v>5</v>
      </c>
      <c r="H6" s="20" t="str">
        <f t="shared" si="3"/>
        <v>神奈川県　相模原市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62.8</v>
      </c>
      <c r="P6" s="21">
        <f t="shared" si="3"/>
        <v>0.28999999999999998</v>
      </c>
      <c r="Q6" s="21">
        <f t="shared" si="3"/>
        <v>2685</v>
      </c>
      <c r="R6" s="21">
        <f t="shared" si="3"/>
        <v>719118</v>
      </c>
      <c r="S6" s="21">
        <f t="shared" si="3"/>
        <v>328.91</v>
      </c>
      <c r="T6" s="21">
        <f t="shared" si="3"/>
        <v>2186.37</v>
      </c>
      <c r="U6" s="21">
        <f t="shared" si="3"/>
        <v>2131</v>
      </c>
      <c r="V6" s="21">
        <f t="shared" si="3"/>
        <v>38.799999999999997</v>
      </c>
      <c r="W6" s="21">
        <f t="shared" si="3"/>
        <v>54.92</v>
      </c>
      <c r="X6" s="22" t="str">
        <f>IF(X7="",NA(),X7)</f>
        <v>-</v>
      </c>
      <c r="Y6" s="22" t="str">
        <f t="shared" ref="Y6:AG6" si="4">IF(Y7="",NA(),Y7)</f>
        <v>-</v>
      </c>
      <c r="Z6" s="22">
        <f t="shared" si="4"/>
        <v>85.77</v>
      </c>
      <c r="AA6" s="22">
        <f t="shared" si="4"/>
        <v>102.09</v>
      </c>
      <c r="AB6" s="22">
        <f t="shared" si="4"/>
        <v>99.99</v>
      </c>
      <c r="AC6" s="22" t="str">
        <f t="shared" si="4"/>
        <v>-</v>
      </c>
      <c r="AD6" s="22" t="str">
        <f t="shared" si="4"/>
        <v>-</v>
      </c>
      <c r="AE6" s="22">
        <f t="shared" si="4"/>
        <v>103.82</v>
      </c>
      <c r="AF6" s="22">
        <f t="shared" si="4"/>
        <v>105.75</v>
      </c>
      <c r="AG6" s="22">
        <f t="shared" si="4"/>
        <v>105.52</v>
      </c>
      <c r="AH6" s="21" t="str">
        <f>IF(AH7="","",IF(AH7="-","【-】","【"&amp;SUBSTITUTE(TEXT(AH7,"#,##0.00"),"-","△")&amp;"】"))</f>
        <v>【104.96】</v>
      </c>
      <c r="AI6" s="22" t="str">
        <f>IF(AI7="",NA(),AI7)</f>
        <v>-</v>
      </c>
      <c r="AJ6" s="22" t="str">
        <f t="shared" ref="AJ6:AR6" si="5">IF(AJ7="",NA(),AJ7)</f>
        <v>-</v>
      </c>
      <c r="AK6" s="22">
        <f t="shared" si="5"/>
        <v>204.56</v>
      </c>
      <c r="AL6" s="22">
        <f t="shared" si="5"/>
        <v>150.49</v>
      </c>
      <c r="AM6" s="22">
        <f t="shared" si="5"/>
        <v>141.54</v>
      </c>
      <c r="AN6" s="22" t="str">
        <f t="shared" si="5"/>
        <v>-</v>
      </c>
      <c r="AO6" s="22" t="str">
        <f t="shared" si="5"/>
        <v>-</v>
      </c>
      <c r="AP6" s="22">
        <f t="shared" si="5"/>
        <v>31.54</v>
      </c>
      <c r="AQ6" s="22">
        <f t="shared" si="5"/>
        <v>31.15</v>
      </c>
      <c r="AR6" s="22">
        <f t="shared" si="5"/>
        <v>30.01</v>
      </c>
      <c r="AS6" s="21" t="str">
        <f>IF(AS7="","",IF(AS7="-","【-】","【"&amp;SUBSTITUTE(TEXT(AS7,"#,##0.00"),"-","△")&amp;"】"))</f>
        <v>【30.67】</v>
      </c>
      <c r="AT6" s="22" t="str">
        <f>IF(AT7="",NA(),AT7)</f>
        <v>-</v>
      </c>
      <c r="AU6" s="22" t="str">
        <f t="shared" ref="AU6:BC6" si="6">IF(AU7="",NA(),AU7)</f>
        <v>-</v>
      </c>
      <c r="AV6" s="22">
        <f t="shared" si="6"/>
        <v>164.52</v>
      </c>
      <c r="AW6" s="22">
        <f t="shared" si="6"/>
        <v>242.48</v>
      </c>
      <c r="AX6" s="22">
        <f t="shared" si="6"/>
        <v>220.41</v>
      </c>
      <c r="AY6" s="22" t="str">
        <f t="shared" si="6"/>
        <v>-</v>
      </c>
      <c r="AZ6" s="22" t="str">
        <f t="shared" si="6"/>
        <v>-</v>
      </c>
      <c r="BA6" s="22">
        <f t="shared" si="6"/>
        <v>302.22000000000003</v>
      </c>
      <c r="BB6" s="22">
        <f t="shared" si="6"/>
        <v>263.45</v>
      </c>
      <c r="BC6" s="22">
        <f t="shared" si="6"/>
        <v>249.43</v>
      </c>
      <c r="BD6" s="21" t="str">
        <f>IF(BD7="","",IF(BD7="-","【-】","【"&amp;SUBSTITUTE(TEXT(BD7,"#,##0.00"),"-","△")&amp;"】"))</f>
        <v>【195.24】</v>
      </c>
      <c r="BE6" s="22" t="str">
        <f>IF(BE7="",NA(),BE7)</f>
        <v>-</v>
      </c>
      <c r="BF6" s="22" t="str">
        <f t="shared" ref="BF6:BN6" si="7">IF(BF7="",NA(),BF7)</f>
        <v>-</v>
      </c>
      <c r="BG6" s="22">
        <f t="shared" si="7"/>
        <v>7445.19</v>
      </c>
      <c r="BH6" s="22">
        <f t="shared" si="7"/>
        <v>6501.11</v>
      </c>
      <c r="BI6" s="22">
        <f t="shared" si="7"/>
        <v>6194.86</v>
      </c>
      <c r="BJ6" s="22" t="str">
        <f t="shared" si="7"/>
        <v>-</v>
      </c>
      <c r="BK6" s="22" t="str">
        <f t="shared" si="7"/>
        <v>-</v>
      </c>
      <c r="BL6" s="22">
        <f t="shared" si="7"/>
        <v>970.36</v>
      </c>
      <c r="BM6" s="22">
        <f t="shared" si="7"/>
        <v>940.22</v>
      </c>
      <c r="BN6" s="22">
        <f t="shared" si="7"/>
        <v>922.05</v>
      </c>
      <c r="BO6" s="21" t="str">
        <f>IF(BO7="","",IF(BO7="-","【-】","【"&amp;SUBSTITUTE(TEXT(BO7,"#,##0.00"),"-","△")&amp;"】"))</f>
        <v>【1,090.93】</v>
      </c>
      <c r="BP6" s="22" t="str">
        <f>IF(BP7="",NA(),BP7)</f>
        <v>-</v>
      </c>
      <c r="BQ6" s="22" t="str">
        <f t="shared" ref="BQ6:BY6" si="8">IF(BQ7="",NA(),BQ7)</f>
        <v>-</v>
      </c>
      <c r="BR6" s="22">
        <f t="shared" si="8"/>
        <v>8.84</v>
      </c>
      <c r="BS6" s="22">
        <f t="shared" si="8"/>
        <v>10.31</v>
      </c>
      <c r="BT6" s="22">
        <f t="shared" si="8"/>
        <v>11.42</v>
      </c>
      <c r="BU6" s="22" t="str">
        <f t="shared" si="8"/>
        <v>-</v>
      </c>
      <c r="BV6" s="22" t="str">
        <f t="shared" si="8"/>
        <v>-</v>
      </c>
      <c r="BW6" s="22">
        <f t="shared" si="8"/>
        <v>64.52</v>
      </c>
      <c r="BX6" s="22">
        <f t="shared" si="8"/>
        <v>66.8</v>
      </c>
      <c r="BY6" s="22">
        <f t="shared" si="8"/>
        <v>64.39</v>
      </c>
      <c r="BZ6" s="21" t="str">
        <f>IF(BZ7="","",IF(BZ7="-","【-】","【"&amp;SUBSTITUTE(TEXT(BZ7,"#,##0.00"),"-","△")&amp;"】"))</f>
        <v>【58.61】</v>
      </c>
      <c r="CA6" s="22" t="str">
        <f>IF(CA7="",NA(),CA7)</f>
        <v>-</v>
      </c>
      <c r="CB6" s="22" t="str">
        <f t="shared" ref="CB6:CJ6" si="9">IF(CB7="",NA(),CB7)</f>
        <v>-</v>
      </c>
      <c r="CC6" s="22">
        <f t="shared" si="9"/>
        <v>711.16</v>
      </c>
      <c r="CD6" s="22">
        <f t="shared" si="9"/>
        <v>675.21</v>
      </c>
      <c r="CE6" s="22">
        <f t="shared" si="9"/>
        <v>666.71</v>
      </c>
      <c r="CF6" s="22" t="str">
        <f t="shared" si="9"/>
        <v>-</v>
      </c>
      <c r="CG6" s="22" t="str">
        <f t="shared" si="9"/>
        <v>-</v>
      </c>
      <c r="CH6" s="22">
        <f t="shared" si="9"/>
        <v>270.68</v>
      </c>
      <c r="CI6" s="22">
        <f t="shared" si="9"/>
        <v>268.88</v>
      </c>
      <c r="CJ6" s="22">
        <f t="shared" si="9"/>
        <v>258.89999999999998</v>
      </c>
      <c r="CK6" s="21" t="str">
        <f>IF(CK7="","",IF(CK7="-","【-】","【"&amp;SUBSTITUTE(TEXT(CK7,"#,##0.00"),"-","△")&amp;"】"))</f>
        <v>【274.97】</v>
      </c>
      <c r="CL6" s="22" t="str">
        <f>IF(CL7="",NA(),CL7)</f>
        <v>-</v>
      </c>
      <c r="CM6" s="22" t="str">
        <f t="shared" ref="CM6:CU6" si="10">IF(CM7="",NA(),CM7)</f>
        <v>-</v>
      </c>
      <c r="CN6" s="22">
        <f t="shared" si="10"/>
        <v>61.24</v>
      </c>
      <c r="CO6" s="22">
        <f t="shared" si="10"/>
        <v>60.53</v>
      </c>
      <c r="CP6" s="22">
        <f t="shared" si="10"/>
        <v>60.75</v>
      </c>
      <c r="CQ6" s="22" t="str">
        <f t="shared" si="10"/>
        <v>-</v>
      </c>
      <c r="CR6" s="22" t="str">
        <f t="shared" si="10"/>
        <v>-</v>
      </c>
      <c r="CS6" s="22">
        <f t="shared" si="10"/>
        <v>48.86</v>
      </c>
      <c r="CT6" s="22">
        <f t="shared" si="10"/>
        <v>49</v>
      </c>
      <c r="CU6" s="22">
        <f t="shared" si="10"/>
        <v>50.07</v>
      </c>
      <c r="CV6" s="21" t="str">
        <f>IF(CV7="","",IF(CV7="-","【-】","【"&amp;SUBSTITUTE(TEXT(CV7,"#,##0.00"),"-","△")&amp;"】"))</f>
        <v>【52.36】</v>
      </c>
      <c r="CW6" s="22" t="str">
        <f>IF(CW7="",NA(),CW7)</f>
        <v>-</v>
      </c>
      <c r="CX6" s="22" t="str">
        <f t="shared" ref="CX6:DF6" si="11">IF(CX7="",NA(),CX7)</f>
        <v>-</v>
      </c>
      <c r="CY6" s="22">
        <f t="shared" si="11"/>
        <v>80.61</v>
      </c>
      <c r="CZ6" s="22">
        <f t="shared" si="11"/>
        <v>82.76</v>
      </c>
      <c r="DA6" s="22">
        <f t="shared" si="11"/>
        <v>79.62</v>
      </c>
      <c r="DB6" s="22" t="str">
        <f t="shared" si="11"/>
        <v>-</v>
      </c>
      <c r="DC6" s="22" t="str">
        <f t="shared" si="11"/>
        <v>-</v>
      </c>
      <c r="DD6" s="22">
        <f t="shared" si="11"/>
        <v>76.48</v>
      </c>
      <c r="DE6" s="22">
        <f t="shared" si="11"/>
        <v>75.64</v>
      </c>
      <c r="DF6" s="22">
        <f t="shared" si="11"/>
        <v>75.7</v>
      </c>
      <c r="DG6" s="21" t="str">
        <f>IF(DG7="","",IF(DG7="-","【-】","【"&amp;SUBSTITUTE(TEXT(DG7,"#,##0.00"),"-","△")&amp;"】"))</f>
        <v>【73.88】</v>
      </c>
      <c r="DH6" s="22" t="str">
        <f>IF(DH7="",NA(),DH7)</f>
        <v>-</v>
      </c>
      <c r="DI6" s="22" t="str">
        <f t="shared" ref="DI6:DQ6" si="12">IF(DI7="",NA(),DI7)</f>
        <v>-</v>
      </c>
      <c r="DJ6" s="22">
        <f t="shared" si="12"/>
        <v>4.1900000000000004</v>
      </c>
      <c r="DK6" s="22">
        <f t="shared" si="12"/>
        <v>8.48</v>
      </c>
      <c r="DL6" s="22">
        <f t="shared" si="12"/>
        <v>12.29</v>
      </c>
      <c r="DM6" s="22" t="str">
        <f t="shared" si="12"/>
        <v>-</v>
      </c>
      <c r="DN6" s="22" t="str">
        <f t="shared" si="12"/>
        <v>-</v>
      </c>
      <c r="DO6" s="22">
        <f t="shared" si="12"/>
        <v>39.409999999999997</v>
      </c>
      <c r="DP6" s="22">
        <f t="shared" si="12"/>
        <v>41.18</v>
      </c>
      <c r="DQ6" s="22">
        <f t="shared" si="12"/>
        <v>42.98</v>
      </c>
      <c r="DR6" s="21" t="str">
        <f>IF(DR7="","",IF(DR7="-","【-】","【"&amp;SUBSTITUTE(TEXT(DR7,"#,##0.00"),"-","△")&amp;"】"))</f>
        <v>【39.30】</v>
      </c>
      <c r="DS6" s="22" t="str">
        <f>IF(DS7="",NA(),DS7)</f>
        <v>-</v>
      </c>
      <c r="DT6" s="22" t="str">
        <f t="shared" ref="DT6:EB6" si="13">IF(DT7="",NA(),DT7)</f>
        <v>-</v>
      </c>
      <c r="DU6" s="21">
        <f t="shared" si="13"/>
        <v>0</v>
      </c>
      <c r="DV6" s="21">
        <f t="shared" si="13"/>
        <v>0</v>
      </c>
      <c r="DW6" s="21">
        <f t="shared" si="13"/>
        <v>0</v>
      </c>
      <c r="DX6" s="22" t="str">
        <f t="shared" si="13"/>
        <v>-</v>
      </c>
      <c r="DY6" s="22" t="str">
        <f t="shared" si="13"/>
        <v>-</v>
      </c>
      <c r="DZ6" s="22">
        <f t="shared" si="13"/>
        <v>20.97</v>
      </c>
      <c r="EA6" s="22">
        <f t="shared" si="13"/>
        <v>21.65</v>
      </c>
      <c r="EB6" s="22">
        <f t="shared" si="13"/>
        <v>23.24</v>
      </c>
      <c r="EC6" s="21" t="str">
        <f>IF(EC7="","",IF(EC7="-","【-】","【"&amp;SUBSTITUTE(TEXT(EC7,"#,##0.00"),"-","△")&amp;"】"))</f>
        <v>【18.76】</v>
      </c>
      <c r="ED6" s="22" t="str">
        <f>IF(ED7="",NA(),ED7)</f>
        <v>-</v>
      </c>
      <c r="EE6" s="22" t="str">
        <f t="shared" ref="EE6:EM6" si="14">IF(EE7="",NA(),EE7)</f>
        <v>-</v>
      </c>
      <c r="EF6" s="22">
        <f t="shared" si="14"/>
        <v>0.21</v>
      </c>
      <c r="EG6" s="21">
        <f t="shared" si="14"/>
        <v>0</v>
      </c>
      <c r="EH6" s="21">
        <f t="shared" si="14"/>
        <v>0</v>
      </c>
      <c r="EI6" s="22" t="str">
        <f t="shared" si="14"/>
        <v>-</v>
      </c>
      <c r="EJ6" s="22" t="str">
        <f t="shared" si="14"/>
        <v>-</v>
      </c>
      <c r="EK6" s="22">
        <f t="shared" si="14"/>
        <v>1.1499999999999999</v>
      </c>
      <c r="EL6" s="22">
        <f t="shared" si="14"/>
        <v>0.28999999999999998</v>
      </c>
      <c r="EM6" s="22">
        <f t="shared" si="14"/>
        <v>0.39</v>
      </c>
      <c r="EN6" s="21" t="str">
        <f>IF(EN7="","",IF(EN7="-","【-】","【"&amp;SUBSTITUTE(TEXT(EN7,"#,##0.00"),"-","△")&amp;"】"))</f>
        <v>【0.65】</v>
      </c>
    </row>
    <row r="7" spans="1:144" s="23" customFormat="1" x14ac:dyDescent="0.2">
      <c r="A7" s="15"/>
      <c r="B7" s="24">
        <v>2022</v>
      </c>
      <c r="C7" s="24">
        <v>141500</v>
      </c>
      <c r="D7" s="24">
        <v>46</v>
      </c>
      <c r="E7" s="24">
        <v>1</v>
      </c>
      <c r="F7" s="24">
        <v>0</v>
      </c>
      <c r="G7" s="24">
        <v>5</v>
      </c>
      <c r="H7" s="24" t="s">
        <v>93</v>
      </c>
      <c r="I7" s="24" t="s">
        <v>94</v>
      </c>
      <c r="J7" s="24" t="s">
        <v>95</v>
      </c>
      <c r="K7" s="24" t="s">
        <v>96</v>
      </c>
      <c r="L7" s="24" t="s">
        <v>97</v>
      </c>
      <c r="M7" s="24" t="s">
        <v>98</v>
      </c>
      <c r="N7" s="25" t="s">
        <v>99</v>
      </c>
      <c r="O7" s="25">
        <v>62.8</v>
      </c>
      <c r="P7" s="25">
        <v>0.28999999999999998</v>
      </c>
      <c r="Q7" s="25">
        <v>2685</v>
      </c>
      <c r="R7" s="25">
        <v>719118</v>
      </c>
      <c r="S7" s="25">
        <v>328.91</v>
      </c>
      <c r="T7" s="25">
        <v>2186.37</v>
      </c>
      <c r="U7" s="25">
        <v>2131</v>
      </c>
      <c r="V7" s="25">
        <v>38.799999999999997</v>
      </c>
      <c r="W7" s="25">
        <v>54.92</v>
      </c>
      <c r="X7" s="25" t="s">
        <v>99</v>
      </c>
      <c r="Y7" s="25" t="s">
        <v>99</v>
      </c>
      <c r="Z7" s="25">
        <v>85.77</v>
      </c>
      <c r="AA7" s="25">
        <v>102.09</v>
      </c>
      <c r="AB7" s="25">
        <v>99.99</v>
      </c>
      <c r="AC7" s="25" t="s">
        <v>99</v>
      </c>
      <c r="AD7" s="25" t="s">
        <v>99</v>
      </c>
      <c r="AE7" s="25">
        <v>103.82</v>
      </c>
      <c r="AF7" s="25">
        <v>105.75</v>
      </c>
      <c r="AG7" s="25">
        <v>105.52</v>
      </c>
      <c r="AH7" s="25">
        <v>104.96</v>
      </c>
      <c r="AI7" s="25" t="s">
        <v>99</v>
      </c>
      <c r="AJ7" s="25" t="s">
        <v>99</v>
      </c>
      <c r="AK7" s="25">
        <v>204.56</v>
      </c>
      <c r="AL7" s="25">
        <v>150.49</v>
      </c>
      <c r="AM7" s="25">
        <v>141.54</v>
      </c>
      <c r="AN7" s="25" t="s">
        <v>99</v>
      </c>
      <c r="AO7" s="25" t="s">
        <v>99</v>
      </c>
      <c r="AP7" s="25">
        <v>31.54</v>
      </c>
      <c r="AQ7" s="25">
        <v>31.15</v>
      </c>
      <c r="AR7" s="25">
        <v>30.01</v>
      </c>
      <c r="AS7" s="25">
        <v>30.67</v>
      </c>
      <c r="AT7" s="25" t="s">
        <v>99</v>
      </c>
      <c r="AU7" s="25" t="s">
        <v>99</v>
      </c>
      <c r="AV7" s="25">
        <v>164.52</v>
      </c>
      <c r="AW7" s="25">
        <v>242.48</v>
      </c>
      <c r="AX7" s="25">
        <v>220.41</v>
      </c>
      <c r="AY7" s="25" t="s">
        <v>99</v>
      </c>
      <c r="AZ7" s="25" t="s">
        <v>99</v>
      </c>
      <c r="BA7" s="25">
        <v>302.22000000000003</v>
      </c>
      <c r="BB7" s="25">
        <v>263.45</v>
      </c>
      <c r="BC7" s="25">
        <v>249.43</v>
      </c>
      <c r="BD7" s="25">
        <v>195.24</v>
      </c>
      <c r="BE7" s="25" t="s">
        <v>99</v>
      </c>
      <c r="BF7" s="25" t="s">
        <v>99</v>
      </c>
      <c r="BG7" s="25">
        <v>7445.19</v>
      </c>
      <c r="BH7" s="25">
        <v>6501.11</v>
      </c>
      <c r="BI7" s="25">
        <v>6194.86</v>
      </c>
      <c r="BJ7" s="25" t="s">
        <v>99</v>
      </c>
      <c r="BK7" s="25" t="s">
        <v>99</v>
      </c>
      <c r="BL7" s="25">
        <v>970.36</v>
      </c>
      <c r="BM7" s="25">
        <v>940.22</v>
      </c>
      <c r="BN7" s="25">
        <v>922.05</v>
      </c>
      <c r="BO7" s="25">
        <v>1090.93</v>
      </c>
      <c r="BP7" s="25" t="s">
        <v>99</v>
      </c>
      <c r="BQ7" s="25" t="s">
        <v>99</v>
      </c>
      <c r="BR7" s="25">
        <v>8.84</v>
      </c>
      <c r="BS7" s="25">
        <v>10.31</v>
      </c>
      <c r="BT7" s="25">
        <v>11.42</v>
      </c>
      <c r="BU7" s="25" t="s">
        <v>99</v>
      </c>
      <c r="BV7" s="25" t="s">
        <v>99</v>
      </c>
      <c r="BW7" s="25">
        <v>64.52</v>
      </c>
      <c r="BX7" s="25">
        <v>66.8</v>
      </c>
      <c r="BY7" s="25">
        <v>64.39</v>
      </c>
      <c r="BZ7" s="25">
        <v>58.61</v>
      </c>
      <c r="CA7" s="25" t="s">
        <v>99</v>
      </c>
      <c r="CB7" s="25" t="s">
        <v>99</v>
      </c>
      <c r="CC7" s="25">
        <v>711.16</v>
      </c>
      <c r="CD7" s="25">
        <v>675.21</v>
      </c>
      <c r="CE7" s="25">
        <v>666.71</v>
      </c>
      <c r="CF7" s="25" t="s">
        <v>99</v>
      </c>
      <c r="CG7" s="25" t="s">
        <v>99</v>
      </c>
      <c r="CH7" s="25">
        <v>270.68</v>
      </c>
      <c r="CI7" s="25">
        <v>268.88</v>
      </c>
      <c r="CJ7" s="25">
        <v>258.89999999999998</v>
      </c>
      <c r="CK7" s="25">
        <v>274.97000000000003</v>
      </c>
      <c r="CL7" s="25" t="s">
        <v>99</v>
      </c>
      <c r="CM7" s="25" t="s">
        <v>99</v>
      </c>
      <c r="CN7" s="25">
        <v>61.24</v>
      </c>
      <c r="CO7" s="25">
        <v>60.53</v>
      </c>
      <c r="CP7" s="25">
        <v>60.75</v>
      </c>
      <c r="CQ7" s="25" t="s">
        <v>99</v>
      </c>
      <c r="CR7" s="25" t="s">
        <v>99</v>
      </c>
      <c r="CS7" s="25">
        <v>48.86</v>
      </c>
      <c r="CT7" s="25">
        <v>49</v>
      </c>
      <c r="CU7" s="25">
        <v>50.07</v>
      </c>
      <c r="CV7" s="25">
        <v>52.36</v>
      </c>
      <c r="CW7" s="25" t="s">
        <v>99</v>
      </c>
      <c r="CX7" s="25" t="s">
        <v>99</v>
      </c>
      <c r="CY7" s="25">
        <v>80.61</v>
      </c>
      <c r="CZ7" s="25">
        <v>82.76</v>
      </c>
      <c r="DA7" s="25">
        <v>79.62</v>
      </c>
      <c r="DB7" s="25" t="s">
        <v>99</v>
      </c>
      <c r="DC7" s="25" t="s">
        <v>99</v>
      </c>
      <c r="DD7" s="25">
        <v>76.48</v>
      </c>
      <c r="DE7" s="25">
        <v>75.64</v>
      </c>
      <c r="DF7" s="25">
        <v>75.7</v>
      </c>
      <c r="DG7" s="25">
        <v>73.88</v>
      </c>
      <c r="DH7" s="25" t="s">
        <v>99</v>
      </c>
      <c r="DI7" s="25" t="s">
        <v>99</v>
      </c>
      <c r="DJ7" s="25">
        <v>4.1900000000000004</v>
      </c>
      <c r="DK7" s="25">
        <v>8.48</v>
      </c>
      <c r="DL7" s="25">
        <v>12.29</v>
      </c>
      <c r="DM7" s="25" t="s">
        <v>99</v>
      </c>
      <c r="DN7" s="25" t="s">
        <v>99</v>
      </c>
      <c r="DO7" s="25">
        <v>39.409999999999997</v>
      </c>
      <c r="DP7" s="25">
        <v>41.18</v>
      </c>
      <c r="DQ7" s="25">
        <v>42.98</v>
      </c>
      <c r="DR7" s="25">
        <v>39.299999999999997</v>
      </c>
      <c r="DS7" s="25" t="s">
        <v>99</v>
      </c>
      <c r="DT7" s="25" t="s">
        <v>99</v>
      </c>
      <c r="DU7" s="25">
        <v>0</v>
      </c>
      <c r="DV7" s="25">
        <v>0</v>
      </c>
      <c r="DW7" s="25">
        <v>0</v>
      </c>
      <c r="DX7" s="25" t="s">
        <v>99</v>
      </c>
      <c r="DY7" s="25" t="s">
        <v>99</v>
      </c>
      <c r="DZ7" s="25">
        <v>20.97</v>
      </c>
      <c r="EA7" s="25">
        <v>21.65</v>
      </c>
      <c r="EB7" s="25">
        <v>23.24</v>
      </c>
      <c r="EC7" s="25">
        <v>18.760000000000002</v>
      </c>
      <c r="ED7" s="25" t="s">
        <v>99</v>
      </c>
      <c r="EE7" s="25" t="s">
        <v>99</v>
      </c>
      <c r="EF7" s="25">
        <v>0.21</v>
      </c>
      <c r="EG7" s="25">
        <v>0</v>
      </c>
      <c r="EH7" s="25">
        <v>0</v>
      </c>
      <c r="EI7" s="25" t="s">
        <v>99</v>
      </c>
      <c r="EJ7" s="25" t="s">
        <v>99</v>
      </c>
      <c r="EK7" s="25">
        <v>1.1499999999999999</v>
      </c>
      <c r="EL7" s="25">
        <v>0.28999999999999998</v>
      </c>
      <c r="EM7" s="25">
        <v>0.39</v>
      </c>
      <c r="EN7" s="25">
        <v>0.65</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石黒 舞帆</cp:lastModifiedBy>
  <cp:lastPrinted>2025-01-26T23:48:55Z</cp:lastPrinted>
  <dcterms:created xsi:type="dcterms:W3CDTF">2023-12-05T00:52:15Z</dcterms:created>
  <dcterms:modified xsi:type="dcterms:W3CDTF">2025-01-26T23:49:10Z</dcterms:modified>
  <cp:category/>
</cp:coreProperties>
</file>