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O:\下水道経営課\030_資料・マニュアル類\100_データ移行\072_決算統計\R5決算統計\04_経営比較分析表\03_回答\"/>
    </mc:Choice>
  </mc:AlternateContent>
  <xr:revisionPtr revIDLastSave="0" documentId="13_ncr:1_{CD1549C7-2CFC-4829-8ABE-557206066ABD}" xr6:coauthVersionLast="47" xr6:coauthVersionMax="47" xr10:uidLastSave="{00000000-0000-0000-0000-000000000000}"/>
  <workbookProtection workbookAlgorithmName="SHA-512" workbookHashValue="+h28elGyglpYcoquEuL4pf4Z0C1Wyncfu/DowoAP3Qj2hZ0nyz3zH4NwmIQBAlf5Zr6h1EBEPA5lZv17E4Y9wg==" workbookSaltValue="PfmXdnJpGDtVw//2qKAOF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F85" i="4"/>
  <c r="E85" i="4"/>
  <c r="AT10" i="4"/>
  <c r="AL10" i="4"/>
  <c r="I10" i="4"/>
  <c r="AL8" i="4"/>
</calcChain>
</file>

<file path=xl/sharedStrings.xml><?xml version="1.0" encoding="utf-8"?>
<sst xmlns="http://schemas.openxmlformats.org/spreadsheetml/2006/main" count="236" uniqueCount="114">
  <si>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</si>
  <si>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</si>
  <si>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</si>
  <si>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</si>
  <si>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</si>
  <si>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</si>
  <si>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</si>
  <si>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</si>
  <si>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</si>
  <si>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</si>
  <si>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</si>
  <si>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</si>
  <si>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</si>
  <si>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</si>
  <si>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</si>
  <si>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</si>
  <si>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</si>
  <si>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</si>
  <si>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</si>
  <si>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</si>
  <si>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</si>
  <si>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</si>
  <si>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</si>
  <si>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</si>
  <si>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</si>
  <si>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</si>
  <si>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</si>
  <si>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</si>
  <si>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</si>
  <si>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</si>
  <si>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</si>
  <si>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</si>
  <si>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</si>
  <si>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</si>
  <si>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</si>
  <si>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</si>
  <si>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</si>
  <si>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</si>
  <si>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</si>
  <si>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</si>
  <si>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</si>
  <si>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</si>
  <si>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</si>
  <si>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</si>
  <si>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</si>
  <si>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</si>
  <si>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</si>
  <si>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</si>
  <si>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</si>
  <si>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</si>
  <si>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</si>
  <si>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</si>
  <si>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</si>
  <si>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</si>
  <si>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</si>
  <si>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</si>
  <si>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</si>
  <si>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</si>
  <si>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</si>
  <si>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</si>
  <si>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</si>
  <si>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</si>
  <si>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</si>
  <si>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</si>
  <si>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</si>
  <si>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</si>
  <si>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</si>
  <si>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</si>
  <si>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</si>
  <si>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</si>
  <si>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</si>
  <si>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</si>
  <si>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</si>
  <si>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</si>
  <si>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</si>
  <si>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</si>
  <si>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</si>
  <si>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</si>
  <si>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</si>
  <si>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</si>
  <si>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</si>
  <si>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</si>
  <si>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</si>
  <si>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</si>
  <si>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</si>
  <si>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</si>
  <si>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</si>
  <si>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</si>
  <si>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</si>
  <si>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</si>
  <si>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</si>
  <si>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</si>
  <si>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</si>
  <si>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</si>
  <si>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</si>
  <si>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</si>
  <si>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</si>
  <si>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</si>
  <si>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</si>
  <si>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</si>
  <si>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</si>
  <si>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</si>
  <si>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</si>
  <si>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</si>
  <si>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</si>
  <si>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</si>
  <si>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</si>
  <si>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</si>
  <si>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</si>
  <si>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</si>
  <si>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</si>
  <si>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</si>
  <si>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及び⑤経費回収率は、主に流域下水道施設に係る電気料金について、令和４年度をピークに落ち着きが見られたことにより、⑥汚水処理原価が減少したことや、流域関連公共下水道のスケールメリットが働くことにより、過去５年間100％以上を維持している。
　③流動比率は、100%を超えたことから、短期的な債務に対する支払能力に支障はない。なお、令和３年度までは100％を下回っていたものの、企業債償還に係る財源を損益勘定留保資金等で補填することができている。
　④企業債残高対事業規模比率は、昭和52年から平成11年までの集中的な施設整備に伴い発行した企業債の償還が進んでいるため減少傾向にあり、ここ数年は類似団体平均より低率で推移している。
　⑧水洗化率は、これまで概ね増加傾向を維持しており、近年は類似団体平均とほぼ同水準となっている。</t>
    <phoneticPr fontId="4"/>
  </si>
  <si>
    <t>　①有形固定資産減価償却率及び②管渠老朽化率は、有形固定資産のうち標準耐用年数に近い資産が少ないことから低い水準となっているが、類似団体と同様に増加傾向にある。
　③管渠改善率は、類似団体平均と比較すると低率となっているが、今後、標準耐用年数を経過する施設が増加していくことから、ストックマネジメントに基づき、中長期的に予測しながら計画的かつ効率的に点検調査及び改築等を実施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</si>
</sst>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quot;-&quot;">
                  <c:v>0.06</c:v>
                </c:pt>
                <c:pt idx="4" formatCode="#,##0.00;&quot;△&quot;#,##0.00;&quot;-&quot;">
                  <c:v>0.03</c:v>
                </c:pt>
              </c:numCache>
            </c:numRef>
          </c:val>
          <c:extLst>
            <c:ext xmlns:c16="http://schemas.microsoft.com/office/drawing/2014/chart" uri="{C3380CC4-5D6E-409C-BE32-E72D297353CC}">
              <c16:uniqueId val="{00000000-B29C-427C-B837-91F1E88976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B29C-427C-B837-91F1E88976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52-4DAF-94F5-F68095F2E1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CB52-4DAF-94F5-F68095F2E1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99.14</c:v>
                </c:pt>
                <c:pt idx="1">
                  <c:v>99.1</c:v>
                </c:pt>
                <c:pt idx="2">
                  <c:v>99.17</c:v>
                </c:pt>
                <c:pt idx="3">
                  <c:v>99.2</c:v>
                </c:pt>
                <c:pt idx="4">
                  <c:v>99.29</c:v>
                </c:pt>
              </c:numCache>
            </c:numRef>
          </c:val>
          <c:extLst>
            <c:ext xmlns:c16="http://schemas.microsoft.com/office/drawing/2014/chart" uri="{C3380CC4-5D6E-409C-BE32-E72D297353CC}">
              <c16:uniqueId val="{00000000-F3AA-432A-9B9E-B308C4AECE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F3AA-432A-9B9E-B308C4AECE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107.63</c:v>
                </c:pt>
                <c:pt idx="1">
                  <c:v>108.09</c:v>
                </c:pt>
                <c:pt idx="2">
                  <c:v>107.47</c:v>
                </c:pt>
                <c:pt idx="3">
                  <c:v>101.47</c:v>
                </c:pt>
                <c:pt idx="4">
                  <c:v>104.18</c:v>
                </c:pt>
              </c:numCache>
            </c:numRef>
          </c:val>
          <c:extLst>
            <c:ext xmlns:c16="http://schemas.microsoft.com/office/drawing/2014/chart" uri="{C3380CC4-5D6E-409C-BE32-E72D297353CC}">
              <c16:uniqueId val="{00000000-42A5-4BB3-8436-C77C0EE8B3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42A5-4BB3-8436-C77C0EE8B3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19.93</c:v>
                </c:pt>
                <c:pt idx="1">
                  <c:v>22.45</c:v>
                </c:pt>
                <c:pt idx="2">
                  <c:v>24.54</c:v>
                </c:pt>
                <c:pt idx="3">
                  <c:v>26.86</c:v>
                </c:pt>
                <c:pt idx="4">
                  <c:v>29.07</c:v>
                </c:pt>
              </c:numCache>
            </c:numRef>
          </c:val>
          <c:extLst>
            <c:ext xmlns:c16="http://schemas.microsoft.com/office/drawing/2014/chart" uri="{C3380CC4-5D6E-409C-BE32-E72D297353CC}">
              <c16:uniqueId val="{00000000-0CFE-4B72-A5EC-6302AB0C48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0CFE-4B72-A5EC-6302AB0C48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1.48</c:v>
                </c:pt>
                <c:pt idx="1">
                  <c:v>1.6</c:v>
                </c:pt>
                <c:pt idx="2">
                  <c:v>3.28</c:v>
                </c:pt>
                <c:pt idx="3">
                  <c:v>3.89</c:v>
                </c:pt>
                <c:pt idx="4">
                  <c:v>4.54</c:v>
                </c:pt>
              </c:numCache>
            </c:numRef>
          </c:val>
          <c:extLst>
            <c:ext xmlns:c16="http://schemas.microsoft.com/office/drawing/2014/chart" uri="{C3380CC4-5D6E-409C-BE32-E72D297353CC}">
              <c16:uniqueId val="{00000000-58CA-45DF-A913-D547D8F552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58CA-45DF-A913-D547D8F552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8F-4E0E-849A-8B468B5BDD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58F-4E0E-849A-8B468B5BDD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68.260000000000005</c:v>
                </c:pt>
                <c:pt idx="1">
                  <c:v>76.81</c:v>
                </c:pt>
                <c:pt idx="2">
                  <c:v>99.86</c:v>
                </c:pt>
                <c:pt idx="3">
                  <c:v>105.21</c:v>
                </c:pt>
                <c:pt idx="4">
                  <c:v>126.05</c:v>
                </c:pt>
              </c:numCache>
            </c:numRef>
          </c:val>
          <c:extLst>
            <c:ext xmlns:c16="http://schemas.microsoft.com/office/drawing/2014/chart" uri="{C3380CC4-5D6E-409C-BE32-E72D297353CC}">
              <c16:uniqueId val="{00000000-2F91-4ACD-BCB2-E53F3B7C91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2F91-4ACD-BCB2-E53F3B7C91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534.84</c:v>
                </c:pt>
                <c:pt idx="1">
                  <c:v>516.38</c:v>
                </c:pt>
                <c:pt idx="2">
                  <c:v>504.75</c:v>
                </c:pt>
                <c:pt idx="3">
                  <c:v>486.33</c:v>
                </c:pt>
                <c:pt idx="4">
                  <c:v>479.12</c:v>
                </c:pt>
              </c:numCache>
            </c:numRef>
          </c:val>
          <c:extLst>
            <c:ext xmlns:c16="http://schemas.microsoft.com/office/drawing/2014/chart" uri="{C3380CC4-5D6E-409C-BE32-E72D297353CC}">
              <c16:uniqueId val="{00000000-786C-407D-83E3-CD4C798004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786C-407D-83E3-CD4C798004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107.1</c:v>
                </c:pt>
                <c:pt idx="1">
                  <c:v>108.69</c:v>
                </c:pt>
                <c:pt idx="2">
                  <c:v>109.2</c:v>
                </c:pt>
                <c:pt idx="3">
                  <c:v>100.58</c:v>
                </c:pt>
                <c:pt idx="4">
                  <c:v>106.5</c:v>
                </c:pt>
              </c:numCache>
            </c:numRef>
          </c:val>
          <c:extLst>
            <c:ext xmlns:c16="http://schemas.microsoft.com/office/drawing/2014/chart" uri="{C3380CC4-5D6E-409C-BE32-E72D297353CC}">
              <c16:uniqueId val="{00000000-32CF-4282-9671-E24EC96D61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32CF-4282-9671-E24EC96D61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110.16</c:v>
                </c:pt>
                <c:pt idx="1">
                  <c:v>106.36</c:v>
                </c:pt>
                <c:pt idx="2">
                  <c:v>106.18</c:v>
                </c:pt>
                <c:pt idx="3">
                  <c:v>115.67</c:v>
                </c:pt>
                <c:pt idx="4">
                  <c:v>109.62</c:v>
                </c:pt>
              </c:numCache>
            </c:numRef>
          </c:val>
          <c:extLst>
            <c:ext xmlns:c16="http://schemas.microsoft.com/office/drawing/2014/chart" uri="{C3380CC4-5D6E-409C-BE32-E72D297353CC}">
              <c16:uniqueId val="{00000000-2424-4913-8C06-980ACB95DE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2424-4913-8C06-980ACB95DE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神奈川県　相模原市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政令市等</v>
      </c>
      <c r="X8" s="34"/>
      <c r="Y8" s="34"/>
      <c r="Z8" s="34"/>
      <c r="AA8" s="34"/>
      <c r="AB8" s="34"/>
      <c r="AC8" s="34"/>
      <c r="AD8" s="35" t="str">
        <f>データ!$M$6</f>
        <v>非設置</v>
      </c>
      <c r="AE8" s="35"/>
      <c r="AF8" s="35"/>
      <c r="AG8" s="35"/>
      <c r="AH8" s="35"/>
      <c r="AI8" s="35"/>
      <c r="AJ8" s="35"/>
      <c r="AK8" s="3"/>
      <c r="AL8" s="36">
        <f>データ!S6</f>
        <v>717861</v>
      </c>
      <c r="AM8" s="36"/>
      <c r="AN8" s="36"/>
      <c r="AO8" s="36"/>
      <c r="AP8" s="36"/>
      <c r="AQ8" s="36"/>
      <c r="AR8" s="36"/>
      <c r="AS8" s="36"/>
      <c r="AT8" s="37">
        <f>データ!T6</f>
        <v>328.91</v>
      </c>
      <c r="AU8" s="37"/>
      <c r="AV8" s="37"/>
      <c r="AW8" s="37"/>
      <c r="AX8" s="37"/>
      <c r="AY8" s="37"/>
      <c r="AZ8" s="37"/>
      <c r="BA8" s="37"/>
      <c r="BB8" s="37">
        <f>データ!U6</f>
        <v>2182.5500000000002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69.680000000000007</v>
      </c>
      <c r="J10" s="37"/>
      <c r="K10" s="37"/>
      <c r="L10" s="37"/>
      <c r="M10" s="37"/>
      <c r="N10" s="37"/>
      <c r="O10" s="37"/>
      <c r="P10" s="37">
        <f>データ!P6</f>
        <v>97.5</v>
      </c>
      <c r="Q10" s="37"/>
      <c r="R10" s="37"/>
      <c r="S10" s="37"/>
      <c r="T10" s="37"/>
      <c r="U10" s="37"/>
      <c r="V10" s="37"/>
      <c r="W10" s="37">
        <f>データ!Q6</f>
        <v>95.67</v>
      </c>
      <c r="X10" s="37"/>
      <c r="Y10" s="37"/>
      <c r="Z10" s="37"/>
      <c r="AA10" s="37"/>
      <c r="AB10" s="37"/>
      <c r="AC10" s="37"/>
      <c r="AD10" s="36">
        <f>データ!R6</f>
        <v>2036</v>
      </c>
      <c r="AE10" s="36"/>
      <c r="AF10" s="36"/>
      <c r="AG10" s="36"/>
      <c r="AH10" s="36"/>
      <c r="AI10" s="36"/>
      <c r="AJ10" s="36"/>
      <c r="AK10" s="2"/>
      <c r="AL10" s="36">
        <f>データ!V6</f>
        <v>698610</v>
      </c>
      <c r="AM10" s="36"/>
      <c r="AN10" s="36"/>
      <c r="AO10" s="36"/>
      <c r="AP10" s="36"/>
      <c r="AQ10" s="36"/>
      <c r="AR10" s="36"/>
      <c r="AS10" s="36"/>
      <c r="AT10" s="37">
        <f>データ!W6</f>
        <v>77.5</v>
      </c>
      <c r="AU10" s="37"/>
      <c r="AV10" s="37"/>
      <c r="AW10" s="37"/>
      <c r="AX10" s="37"/>
      <c r="AY10" s="37"/>
      <c r="AZ10" s="37"/>
      <c r="BA10" s="37"/>
      <c r="BB10" s="37">
        <f>データ!X6</f>
        <v>9014.32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iG6vwAFI+kvPmxemf9gn7e6F9JwXWIkwkS8EnB9X62Kd5zbYztI2Q8IDKM6PTt7UA7JeC1icWqtv7bLxGYcbQ==" saltValue="oDbfsM6Khi7EAUwUjRi9a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141500</v>
      </c>
      <c r="D6" s="19">
        <f t="shared" si="3"/>
        <v>46</v>
      </c>
      <c r="E6" s="19">
        <f t="shared" si="3"/>
        <v>17</v>
      </c>
      <c r="F6" s="19">
        <f t="shared" si="3"/>
        <v>1</v>
      </c>
      <c r="G6" s="19">
        <f t="shared" si="3"/>
        <v>0</v>
      </c>
      <c r="H6" s="19" t="str">
        <f t="shared" si="3"/>
        <v>神奈川県　相模原市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69.680000000000007</v>
      </c>
      <c r="P6" s="20">
        <f t="shared" si="3"/>
        <v>97.5</v>
      </c>
      <c r="Q6" s="20">
        <f t="shared" si="3"/>
        <v>95.67</v>
      </c>
      <c r="R6" s="20">
        <f t="shared" si="3"/>
        <v>2036</v>
      </c>
      <c r="S6" s="20">
        <f t="shared" si="3"/>
        <v>717861</v>
      </c>
      <c r="T6" s="20">
        <f t="shared" si="3"/>
        <v>328.91</v>
      </c>
      <c r="U6" s="20">
        <f t="shared" si="3"/>
        <v>2182.5500000000002</v>
      </c>
      <c r="V6" s="20">
        <f t="shared" si="3"/>
        <v>698610</v>
      </c>
      <c r="W6" s="20">
        <f t="shared" si="3"/>
        <v>77.5</v>
      </c>
      <c r="X6" s="20">
        <f t="shared" si="3"/>
        <v>9014.32</v>
      </c>
      <c r="Y6" s="21">
        <f>IF(Y7="",NA(),Y7)</f>
        <v>107.63</v>
      </c>
      <c r="Z6" s="21">
        <f t="shared" ref="Z6:AH6" si="4">IF(Z7="",NA(),Z7)</f>
        <v>108.09</v>
      </c>
      <c r="AA6" s="21">
        <f t="shared" si="4"/>
        <v>107.47</v>
      </c>
      <c r="AB6" s="21">
        <f t="shared" si="4"/>
        <v>101.47</v>
      </c>
      <c r="AC6" s="21">
        <f t="shared" si="4"/>
        <v>104.18</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68.260000000000005</v>
      </c>
      <c r="AV6" s="21">
        <f t="shared" ref="AV6:BD6" si="6">IF(AV7="",NA(),AV7)</f>
        <v>76.81</v>
      </c>
      <c r="AW6" s="21">
        <f t="shared" si="6"/>
        <v>99.86</v>
      </c>
      <c r="AX6" s="21">
        <f t="shared" si="6"/>
        <v>105.21</v>
      </c>
      <c r="AY6" s="21">
        <f t="shared" si="6"/>
        <v>126.05</v>
      </c>
      <c r="AZ6" s="21">
        <f t="shared" si="6"/>
        <v>72.92</v>
      </c>
      <c r="BA6" s="21">
        <f t="shared" si="6"/>
        <v>71.39</v>
      </c>
      <c r="BB6" s="21">
        <f t="shared" si="6"/>
        <v>74.09</v>
      </c>
      <c r="BC6" s="21">
        <f t="shared" si="6"/>
        <v>71.900000000000006</v>
      </c>
      <c r="BD6" s="21">
        <f t="shared" si="6"/>
        <v>73.75</v>
      </c>
      <c r="BE6" s="20" t="str">
        <f>IF(BE7="","",IF(BE7="-","【-】","【"&amp;SUBSTITUTE(TEXT(BE7,"#,##0.00"),"-","△")&amp;"】"))</f>
        <v>【78.43】</v>
      </c>
      <c r="BF6" s="21">
        <f>IF(BF7="",NA(),BF7)</f>
        <v>534.84</v>
      </c>
      <c r="BG6" s="21">
        <f t="shared" ref="BG6:BO6" si="7">IF(BG7="",NA(),BG7)</f>
        <v>516.38</v>
      </c>
      <c r="BH6" s="21">
        <f t="shared" si="7"/>
        <v>504.75</v>
      </c>
      <c r="BI6" s="21">
        <f t="shared" si="7"/>
        <v>486.33</v>
      </c>
      <c r="BJ6" s="21">
        <f t="shared" si="7"/>
        <v>479.12</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107.1</v>
      </c>
      <c r="BR6" s="21">
        <f t="shared" ref="BR6:BZ6" si="8">IF(BR7="",NA(),BR7)</f>
        <v>108.69</v>
      </c>
      <c r="BS6" s="21">
        <f t="shared" si="8"/>
        <v>109.2</v>
      </c>
      <c r="BT6" s="21">
        <f t="shared" si="8"/>
        <v>100.58</v>
      </c>
      <c r="BU6" s="21">
        <f t="shared" si="8"/>
        <v>106.5</v>
      </c>
      <c r="BV6" s="21">
        <f t="shared" si="8"/>
        <v>110.92</v>
      </c>
      <c r="BW6" s="21">
        <f t="shared" si="8"/>
        <v>105.67</v>
      </c>
      <c r="BX6" s="21">
        <f t="shared" si="8"/>
        <v>105.37</v>
      </c>
      <c r="BY6" s="21">
        <f t="shared" si="8"/>
        <v>99.93</v>
      </c>
      <c r="BZ6" s="21">
        <f t="shared" si="8"/>
        <v>100.14</v>
      </c>
      <c r="CA6" s="20" t="str">
        <f>IF(CA7="","",IF(CA7="-","【-】","【"&amp;SUBSTITUTE(TEXT(CA7,"#,##0.00"),"-","△")&amp;"】"))</f>
        <v>【97.81】</v>
      </c>
      <c r="CB6" s="21">
        <f>IF(CB7="",NA(),CB7)</f>
        <v>110.16</v>
      </c>
      <c r="CC6" s="21">
        <f t="shared" ref="CC6:CK6" si="9">IF(CC7="",NA(),CC7)</f>
        <v>106.36</v>
      </c>
      <c r="CD6" s="21">
        <f t="shared" si="9"/>
        <v>106.18</v>
      </c>
      <c r="CE6" s="21">
        <f t="shared" si="9"/>
        <v>115.67</v>
      </c>
      <c r="CF6" s="21">
        <f t="shared" si="9"/>
        <v>109.62</v>
      </c>
      <c r="CG6" s="21">
        <f t="shared" si="9"/>
        <v>119.33</v>
      </c>
      <c r="CH6" s="21">
        <f t="shared" si="9"/>
        <v>118.72</v>
      </c>
      <c r="CI6" s="21">
        <f t="shared" si="9"/>
        <v>120.5</v>
      </c>
      <c r="CJ6" s="21">
        <f t="shared" si="9"/>
        <v>127.3</v>
      </c>
      <c r="CK6" s="21">
        <f t="shared" si="9"/>
        <v>126.99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58.09</v>
      </c>
      <c r="CS6" s="21">
        <f t="shared" si="10"/>
        <v>58.16</v>
      </c>
      <c r="CT6" s="21">
        <f t="shared" si="10"/>
        <v>58.91</v>
      </c>
      <c r="CU6" s="21">
        <f t="shared" si="10"/>
        <v>58.31</v>
      </c>
      <c r="CV6" s="21">
        <f t="shared" si="10"/>
        <v>57.8</v>
      </c>
      <c r="CW6" s="20" t="str">
        <f>IF(CW7="","",IF(CW7="-","【-】","【"&amp;SUBSTITUTE(TEXT(CW7,"#,##0.00"),"-","△")&amp;"】"))</f>
        <v>【58.94】</v>
      </c>
      <c r="CX6" s="21">
        <f>IF(CX7="",NA(),CX7)</f>
        <v>99.14</v>
      </c>
      <c r="CY6" s="21">
        <f t="shared" ref="CY6:DG6" si="11">IF(CY7="",NA(),CY7)</f>
        <v>99.1</v>
      </c>
      <c r="CZ6" s="21">
        <f t="shared" si="11"/>
        <v>99.17</v>
      </c>
      <c r="DA6" s="21">
        <f t="shared" si="11"/>
        <v>99.2</v>
      </c>
      <c r="DB6" s="21">
        <f t="shared" si="11"/>
        <v>99.29</v>
      </c>
      <c r="DC6" s="21">
        <f t="shared" si="11"/>
        <v>99.01</v>
      </c>
      <c r="DD6" s="21">
        <f t="shared" si="11"/>
        <v>99.1</v>
      </c>
      <c r="DE6" s="21">
        <f t="shared" si="11"/>
        <v>99.16</v>
      </c>
      <c r="DF6" s="21">
        <f t="shared" si="11"/>
        <v>99.21</v>
      </c>
      <c r="DG6" s="21">
        <f t="shared" si="11"/>
        <v>99.25</v>
      </c>
      <c r="DH6" s="20" t="str">
        <f>IF(DH7="","",IF(DH7="-","【-】","【"&amp;SUBSTITUTE(TEXT(DH7,"#,##0.00"),"-","△")&amp;"】"))</f>
        <v>【95.91】</v>
      </c>
      <c r="DI6" s="21">
        <f>IF(DI7="",NA(),DI7)</f>
        <v>19.93</v>
      </c>
      <c r="DJ6" s="21">
        <f t="shared" ref="DJ6:DR6" si="12">IF(DJ7="",NA(),DJ7)</f>
        <v>22.45</v>
      </c>
      <c r="DK6" s="21">
        <f t="shared" si="12"/>
        <v>24.54</v>
      </c>
      <c r="DL6" s="21">
        <f t="shared" si="12"/>
        <v>26.86</v>
      </c>
      <c r="DM6" s="21">
        <f t="shared" si="12"/>
        <v>29.07</v>
      </c>
      <c r="DN6" s="21">
        <f t="shared" si="12"/>
        <v>48.25</v>
      </c>
      <c r="DO6" s="21">
        <f t="shared" si="12"/>
        <v>49.35</v>
      </c>
      <c r="DP6" s="21">
        <f t="shared" si="12"/>
        <v>50.38</v>
      </c>
      <c r="DQ6" s="21">
        <f t="shared" si="12"/>
        <v>51.54</v>
      </c>
      <c r="DR6" s="21">
        <f t="shared" si="12"/>
        <v>52.5</v>
      </c>
      <c r="DS6" s="20" t="str">
        <f>IF(DS7="","",IF(DS7="-","【-】","【"&amp;SUBSTITUTE(TEXT(DS7,"#,##0.00"),"-","△")&amp;"】"))</f>
        <v>【41.09】</v>
      </c>
      <c r="DT6" s="21">
        <f>IF(DT7="",NA(),DT7)</f>
        <v>1.48</v>
      </c>
      <c r="DU6" s="21">
        <f t="shared" ref="DU6:EC6" si="13">IF(DU7="",NA(),DU7)</f>
        <v>1.6</v>
      </c>
      <c r="DV6" s="21">
        <f t="shared" si="13"/>
        <v>3.28</v>
      </c>
      <c r="DW6" s="21">
        <f t="shared" si="13"/>
        <v>3.89</v>
      </c>
      <c r="DX6" s="21">
        <f t="shared" si="13"/>
        <v>4.54</v>
      </c>
      <c r="DY6" s="21">
        <f t="shared" si="13"/>
        <v>10.76</v>
      </c>
      <c r="DZ6" s="21">
        <f t="shared" si="13"/>
        <v>12.06</v>
      </c>
      <c r="EA6" s="21">
        <f t="shared" si="13"/>
        <v>13.41</v>
      </c>
      <c r="EB6" s="21">
        <f t="shared" si="13"/>
        <v>15.06</v>
      </c>
      <c r="EC6" s="21">
        <f t="shared" si="13"/>
        <v>16.87</v>
      </c>
      <c r="ED6" s="20" t="str">
        <f>IF(ED7="","",IF(ED7="-","【-】","【"&amp;SUBSTITUTE(TEXT(ED7,"#,##0.00"),"-","△")&amp;"】"))</f>
        <v>【8.68】</v>
      </c>
      <c r="EE6" s="20">
        <f>IF(EE7="",NA(),EE7)</f>
        <v>0</v>
      </c>
      <c r="EF6" s="20">
        <f t="shared" ref="EF6:EN6" si="14">IF(EF7="",NA(),EF7)</f>
        <v>0</v>
      </c>
      <c r="EG6" s="20">
        <f t="shared" si="14"/>
        <v>0</v>
      </c>
      <c r="EH6" s="21">
        <f t="shared" si="14"/>
        <v>0.06</v>
      </c>
      <c r="EI6" s="21">
        <f t="shared" si="14"/>
        <v>0.03</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141500</v>
      </c>
      <c r="D7" s="23">
        <v>46</v>
      </c>
      <c r="E7" s="23">
        <v>17</v>
      </c>
      <c r="F7" s="23">
        <v>1</v>
      </c>
      <c r="G7" s="23">
        <v>0</v>
      </c>
      <c r="H7" s="23" t="s">
        <v>96</v>
      </c>
      <c r="I7" s="23" t="s">
        <v>97</v>
      </c>
      <c r="J7" s="23" t="s">
        <v>98</v>
      </c>
      <c r="K7" s="23" t="s">
        <v>99</v>
      </c>
      <c r="L7" s="23" t="s">
        <v>100</v>
      </c>
      <c r="M7" s="23" t="s">
        <v>101</v>
      </c>
      <c r="N7" s="24" t="s">
        <v>102</v>
      </c>
      <c r="O7" s="24">
        <v>69.680000000000007</v>
      </c>
      <c r="P7" s="24">
        <v>97.5</v>
      </c>
      <c r="Q7" s="24">
        <v>95.67</v>
      </c>
      <c r="R7" s="24">
        <v>2036</v>
      </c>
      <c r="S7" s="24">
        <v>717861</v>
      </c>
      <c r="T7" s="24">
        <v>328.91</v>
      </c>
      <c r="U7" s="24">
        <v>2182.5500000000002</v>
      </c>
      <c r="V7" s="24">
        <v>698610</v>
      </c>
      <c r="W7" s="24">
        <v>77.5</v>
      </c>
      <c r="X7" s="24">
        <v>9014.32</v>
      </c>
      <c r="Y7" s="24">
        <v>107.63</v>
      </c>
      <c r="Z7" s="24">
        <v>108.09</v>
      </c>
      <c r="AA7" s="24">
        <v>107.47</v>
      </c>
      <c r="AB7" s="24">
        <v>101.47</v>
      </c>
      <c r="AC7" s="24">
        <v>104.18</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68.260000000000005</v>
      </c>
      <c r="AV7" s="24">
        <v>76.81</v>
      </c>
      <c r="AW7" s="24">
        <v>99.86</v>
      </c>
      <c r="AX7" s="24">
        <v>105.21</v>
      </c>
      <c r="AY7" s="24">
        <v>126.05</v>
      </c>
      <c r="AZ7" s="24">
        <v>72.92</v>
      </c>
      <c r="BA7" s="24">
        <v>71.39</v>
      </c>
      <c r="BB7" s="24">
        <v>74.09</v>
      </c>
      <c r="BC7" s="24">
        <v>71.900000000000006</v>
      </c>
      <c r="BD7" s="24">
        <v>73.75</v>
      </c>
      <c r="BE7" s="24">
        <v>78.430000000000007</v>
      </c>
      <c r="BF7" s="24">
        <v>534.84</v>
      </c>
      <c r="BG7" s="24">
        <v>516.38</v>
      </c>
      <c r="BH7" s="24">
        <v>504.75</v>
      </c>
      <c r="BI7" s="24">
        <v>486.33</v>
      </c>
      <c r="BJ7" s="24">
        <v>479.12</v>
      </c>
      <c r="BK7" s="24">
        <v>531.38</v>
      </c>
      <c r="BL7" s="24">
        <v>551.04</v>
      </c>
      <c r="BM7" s="24">
        <v>523.58000000000004</v>
      </c>
      <c r="BN7" s="24">
        <v>508.99</v>
      </c>
      <c r="BO7" s="24">
        <v>497.17</v>
      </c>
      <c r="BP7" s="24">
        <v>630.82000000000005</v>
      </c>
      <c r="BQ7" s="24">
        <v>107.1</v>
      </c>
      <c r="BR7" s="24">
        <v>108.69</v>
      </c>
      <c r="BS7" s="24">
        <v>109.2</v>
      </c>
      <c r="BT7" s="24">
        <v>100.58</v>
      </c>
      <c r="BU7" s="24">
        <v>106.5</v>
      </c>
      <c r="BV7" s="24">
        <v>110.92</v>
      </c>
      <c r="BW7" s="24">
        <v>105.67</v>
      </c>
      <c r="BX7" s="24">
        <v>105.37</v>
      </c>
      <c r="BY7" s="24">
        <v>99.93</v>
      </c>
      <c r="BZ7" s="24">
        <v>100.14</v>
      </c>
      <c r="CA7" s="24">
        <v>97.81</v>
      </c>
      <c r="CB7" s="24">
        <v>110.16</v>
      </c>
      <c r="CC7" s="24">
        <v>106.36</v>
      </c>
      <c r="CD7" s="24">
        <v>106.18</v>
      </c>
      <c r="CE7" s="24">
        <v>115.67</v>
      </c>
      <c r="CF7" s="24">
        <v>109.62</v>
      </c>
      <c r="CG7" s="24">
        <v>119.33</v>
      </c>
      <c r="CH7" s="24">
        <v>118.72</v>
      </c>
      <c r="CI7" s="24">
        <v>120.5</v>
      </c>
      <c r="CJ7" s="24">
        <v>127.3</v>
      </c>
      <c r="CK7" s="24">
        <v>126.99</v>
      </c>
      <c r="CL7" s="24">
        <v>138.75</v>
      </c>
      <c r="CM7" s="24" t="s">
        <v>102</v>
      </c>
      <c r="CN7" s="24" t="s">
        <v>102</v>
      </c>
      <c r="CO7" s="24" t="s">
        <v>102</v>
      </c>
      <c r="CP7" s="24" t="s">
        <v>102</v>
      </c>
      <c r="CQ7" s="24" t="s">
        <v>102</v>
      </c>
      <c r="CR7" s="24">
        <v>58.09</v>
      </c>
      <c r="CS7" s="24">
        <v>58.16</v>
      </c>
      <c r="CT7" s="24">
        <v>58.91</v>
      </c>
      <c r="CU7" s="24">
        <v>58.31</v>
      </c>
      <c r="CV7" s="24">
        <v>57.8</v>
      </c>
      <c r="CW7" s="24">
        <v>58.94</v>
      </c>
      <c r="CX7" s="24">
        <v>99.14</v>
      </c>
      <c r="CY7" s="24">
        <v>99.1</v>
      </c>
      <c r="CZ7" s="24">
        <v>99.17</v>
      </c>
      <c r="DA7" s="24">
        <v>99.2</v>
      </c>
      <c r="DB7" s="24">
        <v>99.29</v>
      </c>
      <c r="DC7" s="24">
        <v>99.01</v>
      </c>
      <c r="DD7" s="24">
        <v>99.1</v>
      </c>
      <c r="DE7" s="24">
        <v>99.16</v>
      </c>
      <c r="DF7" s="24">
        <v>99.21</v>
      </c>
      <c r="DG7" s="24">
        <v>99.25</v>
      </c>
      <c r="DH7" s="24">
        <v>95.91</v>
      </c>
      <c r="DI7" s="24">
        <v>19.93</v>
      </c>
      <c r="DJ7" s="24">
        <v>22.45</v>
      </c>
      <c r="DK7" s="24">
        <v>24.54</v>
      </c>
      <c r="DL7" s="24">
        <v>26.86</v>
      </c>
      <c r="DM7" s="24">
        <v>29.07</v>
      </c>
      <c r="DN7" s="24">
        <v>48.25</v>
      </c>
      <c r="DO7" s="24">
        <v>49.35</v>
      </c>
      <c r="DP7" s="24">
        <v>50.38</v>
      </c>
      <c r="DQ7" s="24">
        <v>51.54</v>
      </c>
      <c r="DR7" s="24">
        <v>52.5</v>
      </c>
      <c r="DS7" s="24">
        <v>41.09</v>
      </c>
      <c r="DT7" s="24">
        <v>1.48</v>
      </c>
      <c r="DU7" s="24">
        <v>1.6</v>
      </c>
      <c r="DV7" s="24">
        <v>3.28</v>
      </c>
      <c r="DW7" s="24">
        <v>3.89</v>
      </c>
      <c r="DX7" s="24">
        <v>4.54</v>
      </c>
      <c r="DY7" s="24">
        <v>10.76</v>
      </c>
      <c r="DZ7" s="24">
        <v>12.06</v>
      </c>
      <c r="EA7" s="24">
        <v>13.41</v>
      </c>
      <c r="EB7" s="24">
        <v>15.06</v>
      </c>
      <c r="EC7" s="24">
        <v>16.87</v>
      </c>
      <c r="ED7" s="24">
        <v>8.68</v>
      </c>
      <c r="EE7" s="24">
        <v>0</v>
      </c>
      <c r="EF7" s="24">
        <v>0</v>
      </c>
      <c r="EG7" s="24">
        <v>0</v>
      </c>
      <c r="EH7" s="24">
        <v>0.06</v>
      </c>
      <c r="EI7" s="24">
        <v>0.03</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彩</cp:lastModifiedBy>
  <dcterms:created xsi:type="dcterms:W3CDTF">2025-01-24T07:00:53Z</dcterms:created>
  <dcterms:modified xsi:type="dcterms:W3CDTF">2025-02-03T00:22:36Z</dcterms:modified>
  <cp:category/>
</cp:coreProperties>
</file>