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My document d\こ政策\MD指導監査基準\02保育所型認定こども園0626-0712\HP\"/>
    </mc:Choice>
  </mc:AlternateContent>
  <bookViews>
    <workbookView xWindow="8100" yWindow="90" windowWidth="12345" windowHeight="7380" tabRatio="862" activeTab="3"/>
  </bookViews>
  <sheets>
    <sheet name="表紙 " sheetId="4" r:id="rId1"/>
    <sheet name="管理運営" sheetId="45" r:id="rId2"/>
    <sheet name="利用者処遇" sheetId="46" r:id="rId3"/>
    <sheet name="会計" sheetId="32" r:id="rId4"/>
    <sheet name="会計「計算書類等提出確認表」 " sheetId="11" r:id="rId5"/>
    <sheet name="職員点検資料１ (記入例)" sheetId="40" r:id="rId6"/>
    <sheet name="職員点検資料１" sheetId="21" r:id="rId7"/>
    <sheet name="職員点検資料２ (記入例)" sheetId="41" r:id="rId8"/>
    <sheet name="職員点検資料２" sheetId="22" r:id="rId9"/>
    <sheet name="勤務実績１ (記入例)" sheetId="42" r:id="rId10"/>
    <sheet name="勤務実績１" sheetId="23" r:id="rId11"/>
    <sheet name="勤務実績２ (記入例)" sheetId="43" r:id="rId12"/>
    <sheet name="勤務実績２" sheetId="24" r:id="rId13"/>
  </sheets>
  <definedNames>
    <definedName name="_xlnm.Print_Area" localSheetId="3">会計!$A$1:$AD$786</definedName>
    <definedName name="_xlnm.Print_Area" localSheetId="1">管理運営!$A$1:$AD$621</definedName>
    <definedName name="_xlnm.Print_Area" localSheetId="10">勤務実績１!$A$1:$S$94</definedName>
    <definedName name="_xlnm.Print_Area" localSheetId="9">'勤務実績１ (記入例)'!$A$1:$S$43</definedName>
    <definedName name="_xlnm.Print_Area" localSheetId="12">勤務実績２!$A$1:$X$94</definedName>
    <definedName name="_xlnm.Print_Area" localSheetId="11">'勤務実績２ (記入例)'!$A$1:$T$43</definedName>
    <definedName name="_xlnm.Print_Area" localSheetId="6">職員点検資料１!$A$1:$AA$94</definedName>
    <definedName name="_xlnm.Print_Area" localSheetId="5">'職員点検資料１ (記入例)'!$A$1:$AA$52</definedName>
    <definedName name="_xlnm.Print_Area" localSheetId="8">職員点検資料２!$A$1:$AB$94</definedName>
    <definedName name="_xlnm.Print_Area" localSheetId="7">'職員点検資料２ (記入例)'!$A$1:$AB$52</definedName>
    <definedName name="_xlnm.Print_Area" localSheetId="0">'表紙 '!$A$1:$AX$28</definedName>
    <definedName name="_xlnm.Print_Titles" localSheetId="3">会計!$8:$8</definedName>
    <definedName name="_xlnm.Print_Titles" localSheetId="1">管理運営!$8:$8</definedName>
    <definedName name="_xlnm.Print_Titles" localSheetId="10">勤務実績１!$3:$4</definedName>
    <definedName name="_xlnm.Print_Titles" localSheetId="9">'勤務実績１ (記入例)'!$3:$4</definedName>
    <definedName name="_xlnm.Print_Titles" localSheetId="12">勤務実績２!$3:$4</definedName>
    <definedName name="_xlnm.Print_Titles" localSheetId="11">'勤務実績２ (記入例)'!$3:$4</definedName>
    <definedName name="_xlnm.Print_Titles" localSheetId="6">職員点検資料１!$3:$4</definedName>
    <definedName name="_xlnm.Print_Titles" localSheetId="5">'職員点検資料１ (記入例)'!$3:$4</definedName>
    <definedName name="_xlnm.Print_Titles" localSheetId="8">職員点検資料２!$3:$4</definedName>
    <definedName name="_xlnm.Print_Titles" localSheetId="7">'職員点検資料２ (記入例)'!$3:$4</definedName>
    <definedName name="_xlnm.Print_Titles" localSheetId="2">利用者処遇!$9:$9</definedName>
  </definedNames>
  <calcPr calcId="162913"/>
</workbook>
</file>

<file path=xl/calcChain.xml><?xml version="1.0" encoding="utf-8"?>
<calcChain xmlns="http://schemas.openxmlformats.org/spreadsheetml/2006/main">
  <c r="O373" i="32" l="1"/>
  <c r="O372" i="32"/>
  <c r="O371" i="32"/>
  <c r="J373" i="32"/>
  <c r="J372" i="32"/>
  <c r="J371" i="32"/>
  <c r="O539" i="32" l="1"/>
  <c r="H517" i="32"/>
  <c r="R469" i="32"/>
  <c r="O370" i="32"/>
  <c r="O368" i="32"/>
  <c r="O369" i="32"/>
  <c r="O367" i="32"/>
  <c r="J370" i="32"/>
  <c r="J368" i="32"/>
  <c r="J369" i="32"/>
  <c r="J367" i="32"/>
  <c r="G20" i="11"/>
  <c r="Q477" i="45" l="1"/>
  <c r="X476" i="45"/>
  <c r="Q476" i="45"/>
  <c r="U466" i="45"/>
  <c r="S466" i="45"/>
  <c r="Q466" i="45"/>
  <c r="O466" i="45"/>
  <c r="M466" i="45"/>
  <c r="K466" i="45"/>
  <c r="U461" i="45"/>
  <c r="S461" i="45"/>
  <c r="Q461" i="45"/>
  <c r="O461" i="45"/>
  <c r="M461" i="45"/>
  <c r="K461" i="45"/>
  <c r="Q431" i="45"/>
  <c r="X430" i="45"/>
  <c r="Q430" i="45"/>
  <c r="Q226" i="45"/>
  <c r="L226" i="45"/>
  <c r="Q214" i="45"/>
  <c r="L214" i="45"/>
  <c r="Q206" i="45"/>
  <c r="L206" i="45"/>
  <c r="Q199" i="45"/>
  <c r="L199" i="45"/>
  <c r="O182" i="45"/>
  <c r="Q176" i="45"/>
  <c r="I175" i="45"/>
  <c r="O195" i="32" s="1"/>
  <c r="I174" i="45"/>
  <c r="O194" i="32" s="1"/>
  <c r="I173" i="45"/>
  <c r="I172" i="45"/>
  <c r="O192" i="32" s="1"/>
  <c r="I171" i="45"/>
  <c r="O191" i="32" s="1"/>
  <c r="I170" i="45"/>
  <c r="O190" i="32" s="1"/>
  <c r="Q166" i="45"/>
  <c r="I165" i="45"/>
  <c r="I164" i="45"/>
  <c r="I163" i="45"/>
  <c r="I162" i="45"/>
  <c r="I161" i="45"/>
  <c r="I160" i="45"/>
  <c r="O151" i="45"/>
  <c r="S71" i="45"/>
  <c r="S70" i="45"/>
  <c r="S68" i="45"/>
  <c r="S67" i="45"/>
  <c r="X62" i="45"/>
  <c r="U62" i="45"/>
  <c r="R62" i="45"/>
  <c r="S69" i="45" s="1"/>
  <c r="O62" i="45"/>
  <c r="L62" i="45"/>
  <c r="I62" i="45"/>
  <c r="S66" i="45" s="1"/>
  <c r="X48" i="45"/>
  <c r="O71" i="45" s="1"/>
  <c r="U48" i="45"/>
  <c r="O70" i="45" s="1"/>
  <c r="R48" i="45"/>
  <c r="O69" i="45" s="1"/>
  <c r="O48" i="45"/>
  <c r="O68" i="45" s="1"/>
  <c r="L48" i="45"/>
  <c r="O67" i="45" s="1"/>
  <c r="I48" i="45"/>
  <c r="O66" i="45" s="1"/>
  <c r="N1" i="45"/>
  <c r="N1" i="46"/>
  <c r="O173" i="45" l="1"/>
  <c r="O193" i="32"/>
  <c r="J192" i="32"/>
  <c r="J191" i="32"/>
  <c r="J195" i="32"/>
  <c r="O163" i="45"/>
  <c r="J193" i="32"/>
  <c r="J190" i="32"/>
  <c r="J194" i="32"/>
  <c r="O161" i="45"/>
  <c r="O174" i="45"/>
  <c r="S73" i="45"/>
  <c r="O164" i="45"/>
  <c r="O171" i="45"/>
  <c r="O73" i="45"/>
  <c r="G228" i="45"/>
  <c r="L231" i="45" s="1"/>
  <c r="R231" i="45" s="1"/>
  <c r="I166" i="45"/>
  <c r="I176" i="45"/>
  <c r="O72" i="45"/>
  <c r="W69" i="45"/>
  <c r="S74" i="45"/>
  <c r="G216" i="45"/>
  <c r="L219" i="45" s="1"/>
  <c r="R219" i="45" s="1"/>
  <c r="O74" i="45"/>
  <c r="W68" i="45"/>
  <c r="S72" i="45"/>
  <c r="W70" i="45"/>
  <c r="W67" i="45"/>
  <c r="W71" i="45"/>
  <c r="O160" i="45"/>
  <c r="G201" i="45"/>
  <c r="Q201" i="45" s="1"/>
  <c r="W201" i="45" s="1"/>
  <c r="W66" i="45"/>
  <c r="O170" i="45"/>
  <c r="G208" i="45"/>
  <c r="Q208" i="45" s="1"/>
  <c r="W208" i="45" s="1"/>
  <c r="Q264" i="32" l="1"/>
  <c r="P715" i="32"/>
  <c r="T446" i="32"/>
  <c r="T356" i="32"/>
  <c r="P724" i="32"/>
  <c r="O166" i="45"/>
  <c r="W74" i="45"/>
  <c r="O176" i="45"/>
  <c r="W73" i="45"/>
  <c r="Q228" i="45"/>
  <c r="W228" i="45" s="1"/>
  <c r="Q216" i="45"/>
  <c r="W216" i="45" s="1"/>
  <c r="W72" i="45"/>
  <c r="E783" i="32"/>
  <c r="E782" i="32"/>
  <c r="E779" i="32"/>
  <c r="E778" i="32"/>
  <c r="E775" i="32"/>
  <c r="Q278" i="32" l="1"/>
  <c r="Q277" i="32"/>
  <c r="Q276" i="32"/>
  <c r="S764" i="32" l="1"/>
  <c r="W764" i="32"/>
  <c r="O764" i="32"/>
  <c r="K764" i="32"/>
  <c r="Q428" i="32"/>
  <c r="Q381" i="32"/>
  <c r="R777" i="32"/>
  <c r="R776" i="32"/>
  <c r="R775" i="32"/>
  <c r="R774" i="32"/>
  <c r="AI770" i="32"/>
  <c r="E777" i="32"/>
  <c r="E776" i="32"/>
  <c r="AF774" i="32" l="1"/>
  <c r="X774" i="32" s="1"/>
  <c r="Q4" i="43" l="1"/>
  <c r="U4" i="24" l="1"/>
  <c r="W762" i="32" l="1"/>
  <c r="O762" i="32"/>
  <c r="K762" i="32"/>
  <c r="S762" i="32"/>
  <c r="I754" i="32"/>
  <c r="I755" i="32" l="1"/>
  <c r="S755" i="32" s="1"/>
  <c r="I757" i="32"/>
  <c r="I756" i="32"/>
  <c r="I752" i="32"/>
  <c r="J401" i="32"/>
  <c r="I751" i="32"/>
  <c r="K754" i="32"/>
  <c r="S754" i="32"/>
  <c r="I753" i="32"/>
  <c r="K755" i="32" l="1"/>
  <c r="O754" i="32"/>
  <c r="W754" i="32"/>
  <c r="O756" i="32"/>
  <c r="W756" i="32"/>
  <c r="K752" i="32"/>
  <c r="S756" i="32"/>
  <c r="K756" i="32"/>
  <c r="W752" i="32"/>
  <c r="S752" i="32"/>
  <c r="O763" i="32"/>
  <c r="K763" i="32"/>
  <c r="W763" i="32"/>
  <c r="S763" i="32"/>
  <c r="O752" i="32"/>
  <c r="O751" i="32"/>
  <c r="S751" i="32"/>
  <c r="K751" i="32"/>
  <c r="W751" i="32"/>
  <c r="Q380" i="32"/>
  <c r="Q427" i="32"/>
  <c r="Q379" i="32"/>
  <c r="Q426" i="32"/>
  <c r="M105" i="32"/>
  <c r="K758" i="32" l="1"/>
  <c r="K759" i="32"/>
  <c r="S758" i="32"/>
  <c r="S759" i="32"/>
  <c r="W759" i="32"/>
  <c r="W758" i="32"/>
  <c r="O759" i="32"/>
  <c r="O758" i="32"/>
  <c r="Q275" i="32" l="1"/>
  <c r="K767" i="32"/>
  <c r="X776" i="32" s="1"/>
  <c r="P735" i="32"/>
  <c r="F184" i="43"/>
  <c r="E184" i="43"/>
  <c r="F183" i="43"/>
  <c r="E183" i="43"/>
  <c r="H182" i="43"/>
  <c r="G182" i="43"/>
  <c r="F182" i="43"/>
  <c r="E182" i="43"/>
  <c r="D182" i="43"/>
  <c r="C182" i="43"/>
  <c r="B182" i="43"/>
  <c r="F181" i="43"/>
  <c r="E181" i="43"/>
  <c r="F180" i="43"/>
  <c r="E180" i="43"/>
  <c r="H179" i="43"/>
  <c r="G179" i="43"/>
  <c r="F179" i="43"/>
  <c r="E179" i="43"/>
  <c r="D179" i="43"/>
  <c r="C179" i="43"/>
  <c r="B179" i="43"/>
  <c r="F178" i="43"/>
  <c r="E178" i="43"/>
  <c r="F177" i="43"/>
  <c r="E177" i="43"/>
  <c r="H176" i="43"/>
  <c r="G176" i="43"/>
  <c r="F176" i="43"/>
  <c r="E176" i="43"/>
  <c r="D176" i="43"/>
  <c r="C176" i="43"/>
  <c r="B176" i="43"/>
  <c r="F175" i="43"/>
  <c r="E175" i="43"/>
  <c r="F174" i="43"/>
  <c r="E174" i="43"/>
  <c r="H173" i="43"/>
  <c r="G173" i="43"/>
  <c r="F173" i="43"/>
  <c r="E173" i="43"/>
  <c r="D173" i="43"/>
  <c r="C173" i="43"/>
  <c r="B173" i="43"/>
  <c r="F172" i="43"/>
  <c r="E172" i="43"/>
  <c r="F171" i="43"/>
  <c r="E171" i="43"/>
  <c r="H170" i="43"/>
  <c r="G170" i="43"/>
  <c r="F170" i="43"/>
  <c r="E170" i="43"/>
  <c r="D170" i="43"/>
  <c r="C170" i="43"/>
  <c r="B170" i="43"/>
  <c r="F169" i="43"/>
  <c r="E169" i="43"/>
  <c r="F168" i="43"/>
  <c r="E168" i="43"/>
  <c r="H167" i="43"/>
  <c r="G167" i="43"/>
  <c r="F167" i="43"/>
  <c r="E167" i="43"/>
  <c r="D167" i="43"/>
  <c r="C167" i="43"/>
  <c r="B167" i="43"/>
  <c r="F166" i="43"/>
  <c r="E166" i="43"/>
  <c r="F165" i="43"/>
  <c r="E165" i="43"/>
  <c r="H164" i="43"/>
  <c r="G164" i="43"/>
  <c r="F164" i="43"/>
  <c r="E164" i="43"/>
  <c r="D164" i="43"/>
  <c r="C164" i="43"/>
  <c r="B164" i="43"/>
  <c r="F163" i="43"/>
  <c r="E163" i="43"/>
  <c r="F162" i="43"/>
  <c r="E162" i="43"/>
  <c r="H161" i="43"/>
  <c r="G161" i="43"/>
  <c r="F161" i="43"/>
  <c r="E161" i="43"/>
  <c r="D161" i="43"/>
  <c r="C161" i="43"/>
  <c r="B161" i="43"/>
  <c r="F160" i="43"/>
  <c r="E160" i="43"/>
  <c r="F159" i="43"/>
  <c r="E159" i="43"/>
  <c r="H158" i="43"/>
  <c r="G158" i="43"/>
  <c r="F158" i="43"/>
  <c r="E158" i="43"/>
  <c r="D158" i="43"/>
  <c r="C158" i="43"/>
  <c r="B158" i="43"/>
  <c r="F157" i="43"/>
  <c r="E157" i="43"/>
  <c r="F156" i="43"/>
  <c r="E156" i="43"/>
  <c r="H155" i="43"/>
  <c r="G155" i="43"/>
  <c r="F155" i="43"/>
  <c r="E155" i="43"/>
  <c r="D155" i="43"/>
  <c r="C155" i="43"/>
  <c r="B155" i="43"/>
  <c r="F154" i="43"/>
  <c r="E154" i="43"/>
  <c r="F153" i="43"/>
  <c r="E153" i="43"/>
  <c r="H152" i="43"/>
  <c r="G152" i="43"/>
  <c r="F152" i="43"/>
  <c r="E152" i="43"/>
  <c r="D152" i="43"/>
  <c r="C152" i="43"/>
  <c r="B152" i="43"/>
  <c r="F151" i="43"/>
  <c r="E151" i="43"/>
  <c r="F150" i="43"/>
  <c r="E150" i="43"/>
  <c r="H149" i="43"/>
  <c r="G149" i="43"/>
  <c r="F149" i="43"/>
  <c r="E149" i="43"/>
  <c r="D149" i="43"/>
  <c r="C149" i="43"/>
  <c r="B149" i="43"/>
  <c r="F148" i="43"/>
  <c r="E148" i="43"/>
  <c r="F147" i="43"/>
  <c r="E147" i="43"/>
  <c r="H146" i="43"/>
  <c r="G146" i="43"/>
  <c r="F146" i="43"/>
  <c r="E146" i="43"/>
  <c r="D146" i="43"/>
  <c r="C146" i="43"/>
  <c r="B146" i="43"/>
  <c r="F145" i="43"/>
  <c r="E145" i="43"/>
  <c r="F144" i="43"/>
  <c r="E144" i="43"/>
  <c r="H143" i="43"/>
  <c r="G143" i="43"/>
  <c r="F143" i="43"/>
  <c r="E143" i="43"/>
  <c r="D143" i="43"/>
  <c r="C143" i="43"/>
  <c r="B143" i="43"/>
  <c r="F142" i="43"/>
  <c r="E142" i="43"/>
  <c r="F141" i="43"/>
  <c r="E141" i="43"/>
  <c r="H140" i="43"/>
  <c r="G140" i="43"/>
  <c r="F140" i="43"/>
  <c r="E140" i="43"/>
  <c r="D140" i="43"/>
  <c r="C140" i="43"/>
  <c r="B140" i="43"/>
  <c r="F139" i="43"/>
  <c r="E139" i="43"/>
  <c r="F138" i="43"/>
  <c r="E138" i="43"/>
  <c r="H137" i="43"/>
  <c r="G137" i="43"/>
  <c r="F137" i="43"/>
  <c r="E137" i="43"/>
  <c r="D137" i="43"/>
  <c r="C137" i="43"/>
  <c r="B137" i="43"/>
  <c r="F136" i="43"/>
  <c r="E136" i="43"/>
  <c r="F135" i="43"/>
  <c r="E135" i="43"/>
  <c r="H134" i="43"/>
  <c r="G134" i="43"/>
  <c r="F134" i="43"/>
  <c r="E134" i="43"/>
  <c r="D134" i="43"/>
  <c r="C134" i="43"/>
  <c r="B134" i="43"/>
  <c r="F133" i="43"/>
  <c r="E133" i="43"/>
  <c r="F132" i="43"/>
  <c r="E132" i="43"/>
  <c r="H131" i="43"/>
  <c r="G131" i="43"/>
  <c r="F131" i="43"/>
  <c r="E131" i="43"/>
  <c r="D131" i="43"/>
  <c r="C131" i="43"/>
  <c r="B131" i="43"/>
  <c r="F130" i="43"/>
  <c r="E130" i="43"/>
  <c r="F129" i="43"/>
  <c r="E129" i="43"/>
  <c r="H128" i="43"/>
  <c r="G128" i="43"/>
  <c r="F128" i="43"/>
  <c r="E128" i="43"/>
  <c r="D128" i="43"/>
  <c r="C128" i="43"/>
  <c r="B128" i="43"/>
  <c r="F127" i="43"/>
  <c r="E127" i="43"/>
  <c r="F126" i="43"/>
  <c r="E126" i="43"/>
  <c r="H125" i="43"/>
  <c r="G125" i="43"/>
  <c r="F125" i="43"/>
  <c r="E125" i="43"/>
  <c r="D125" i="43"/>
  <c r="C125" i="43"/>
  <c r="B125" i="43"/>
  <c r="F124" i="43"/>
  <c r="E124" i="43"/>
  <c r="F123" i="43"/>
  <c r="E123" i="43"/>
  <c r="H122" i="43"/>
  <c r="G122" i="43"/>
  <c r="F122" i="43"/>
  <c r="E122" i="43"/>
  <c r="D122" i="43"/>
  <c r="C122" i="43"/>
  <c r="B122" i="43"/>
  <c r="F121" i="43"/>
  <c r="E121" i="43"/>
  <c r="F120" i="43"/>
  <c r="E120" i="43"/>
  <c r="H119" i="43"/>
  <c r="G119" i="43"/>
  <c r="F119" i="43"/>
  <c r="E119" i="43"/>
  <c r="D119" i="43"/>
  <c r="C119" i="43"/>
  <c r="B119" i="43"/>
  <c r="F118" i="43"/>
  <c r="E118" i="43"/>
  <c r="F117" i="43"/>
  <c r="E117" i="43"/>
  <c r="H116" i="43"/>
  <c r="G116" i="43"/>
  <c r="F116" i="43"/>
  <c r="E116" i="43"/>
  <c r="D116" i="43"/>
  <c r="C116" i="43"/>
  <c r="B116" i="43"/>
  <c r="F115" i="43"/>
  <c r="E115" i="43"/>
  <c r="F114" i="43"/>
  <c r="E114" i="43"/>
  <c r="H113" i="43"/>
  <c r="G113" i="43"/>
  <c r="F113" i="43"/>
  <c r="E113" i="43"/>
  <c r="D113" i="43"/>
  <c r="C113" i="43"/>
  <c r="B113" i="43"/>
  <c r="F112" i="43"/>
  <c r="E112" i="43"/>
  <c r="F111" i="43"/>
  <c r="E111" i="43"/>
  <c r="H110" i="43"/>
  <c r="G110" i="43"/>
  <c r="F110" i="43"/>
  <c r="E110" i="43"/>
  <c r="D110" i="43"/>
  <c r="C110" i="43"/>
  <c r="B110" i="43"/>
  <c r="F109" i="43"/>
  <c r="E109" i="43"/>
  <c r="F108" i="43"/>
  <c r="E108" i="43"/>
  <c r="H107" i="43"/>
  <c r="G107" i="43"/>
  <c r="F107" i="43"/>
  <c r="E107" i="43"/>
  <c r="D107" i="43"/>
  <c r="C107" i="43"/>
  <c r="B107" i="43"/>
  <c r="F106" i="43"/>
  <c r="E106" i="43"/>
  <c r="F105" i="43"/>
  <c r="E105" i="43"/>
  <c r="H104" i="43"/>
  <c r="G104" i="43"/>
  <c r="F104" i="43"/>
  <c r="E104" i="43"/>
  <c r="D104" i="43"/>
  <c r="C104" i="43"/>
  <c r="B104" i="43"/>
  <c r="F103" i="43"/>
  <c r="E103" i="43"/>
  <c r="F102" i="43"/>
  <c r="E102" i="43"/>
  <c r="H101" i="43"/>
  <c r="G101" i="43"/>
  <c r="F101" i="43"/>
  <c r="E101" i="43"/>
  <c r="D101" i="43"/>
  <c r="C101" i="43"/>
  <c r="B101" i="43"/>
  <c r="F100" i="43"/>
  <c r="E100" i="43"/>
  <c r="F99" i="43"/>
  <c r="E99" i="43"/>
  <c r="H98" i="43"/>
  <c r="G98" i="43"/>
  <c r="F98" i="43"/>
  <c r="E98" i="43"/>
  <c r="D98" i="43"/>
  <c r="C98" i="43"/>
  <c r="B98" i="43"/>
  <c r="F97" i="43"/>
  <c r="E97" i="43"/>
  <c r="F96" i="43"/>
  <c r="E96" i="43"/>
  <c r="H95" i="43"/>
  <c r="G95" i="43"/>
  <c r="F95" i="43"/>
  <c r="E95" i="43"/>
  <c r="D95" i="43"/>
  <c r="C95" i="43"/>
  <c r="B95" i="43"/>
  <c r="F94" i="43"/>
  <c r="E94" i="43"/>
  <c r="F93" i="43"/>
  <c r="E93" i="43"/>
  <c r="H92" i="43"/>
  <c r="G92" i="43"/>
  <c r="F92" i="43"/>
  <c r="E92" i="43"/>
  <c r="D92" i="43"/>
  <c r="C92" i="43"/>
  <c r="B92" i="43"/>
  <c r="F91" i="43"/>
  <c r="E91" i="43"/>
  <c r="F90" i="43"/>
  <c r="E90" i="43"/>
  <c r="H89" i="43"/>
  <c r="G89" i="43"/>
  <c r="F89" i="43"/>
  <c r="E89" i="43"/>
  <c r="D89" i="43"/>
  <c r="C89" i="43"/>
  <c r="B89" i="43"/>
  <c r="F88" i="43"/>
  <c r="E88" i="43"/>
  <c r="F87" i="43"/>
  <c r="E87" i="43"/>
  <c r="H86" i="43"/>
  <c r="G86" i="43"/>
  <c r="F86" i="43"/>
  <c r="E86" i="43"/>
  <c r="D86" i="43"/>
  <c r="C86" i="43"/>
  <c r="B86" i="43"/>
  <c r="F85" i="43"/>
  <c r="E85" i="43"/>
  <c r="F84" i="43"/>
  <c r="E84" i="43"/>
  <c r="H83" i="43"/>
  <c r="G83" i="43"/>
  <c r="F83" i="43"/>
  <c r="E83" i="43"/>
  <c r="D83" i="43"/>
  <c r="C83" i="43"/>
  <c r="B83" i="43"/>
  <c r="F82" i="43"/>
  <c r="E82" i="43"/>
  <c r="F81" i="43"/>
  <c r="E81" i="43"/>
  <c r="H80" i="43"/>
  <c r="G80" i="43"/>
  <c r="F80" i="43"/>
  <c r="E80" i="43"/>
  <c r="D80" i="43"/>
  <c r="C80" i="43"/>
  <c r="B80" i="43"/>
  <c r="F79" i="43"/>
  <c r="E79" i="43"/>
  <c r="F78" i="43"/>
  <c r="E78" i="43"/>
  <c r="H77" i="43"/>
  <c r="G77" i="43"/>
  <c r="F77" i="43"/>
  <c r="E77" i="43"/>
  <c r="D77" i="43"/>
  <c r="C77" i="43"/>
  <c r="B77" i="43"/>
  <c r="F76" i="43"/>
  <c r="E76" i="43"/>
  <c r="F75" i="43"/>
  <c r="E75" i="43"/>
  <c r="H74" i="43"/>
  <c r="G74" i="43"/>
  <c r="F74" i="43"/>
  <c r="E74" i="43"/>
  <c r="D74" i="43"/>
  <c r="C74" i="43"/>
  <c r="B74" i="43"/>
  <c r="F73" i="43"/>
  <c r="E73" i="43"/>
  <c r="F72" i="43"/>
  <c r="E72" i="43"/>
  <c r="H71" i="43"/>
  <c r="G71" i="43"/>
  <c r="F71" i="43"/>
  <c r="E71" i="43"/>
  <c r="D71" i="43"/>
  <c r="C71" i="43"/>
  <c r="B71" i="43"/>
  <c r="F70" i="43"/>
  <c r="E70" i="43"/>
  <c r="F69" i="43"/>
  <c r="E69" i="43"/>
  <c r="H68" i="43"/>
  <c r="G68" i="43"/>
  <c r="F68" i="43"/>
  <c r="E68" i="43"/>
  <c r="D68" i="43"/>
  <c r="C68" i="43"/>
  <c r="B68" i="43"/>
  <c r="F67" i="43"/>
  <c r="E67" i="43"/>
  <c r="F66" i="43"/>
  <c r="E66" i="43"/>
  <c r="H65" i="43"/>
  <c r="G65" i="43"/>
  <c r="F65" i="43"/>
  <c r="E65" i="43"/>
  <c r="D65" i="43"/>
  <c r="C65" i="43"/>
  <c r="B65" i="43"/>
  <c r="F64" i="43"/>
  <c r="E64" i="43"/>
  <c r="F63" i="43"/>
  <c r="E63" i="43"/>
  <c r="H62" i="43"/>
  <c r="G62" i="43"/>
  <c r="F62" i="43"/>
  <c r="E62" i="43"/>
  <c r="D62" i="43"/>
  <c r="C62" i="43"/>
  <c r="B62" i="43"/>
  <c r="F61" i="43"/>
  <c r="E61" i="43"/>
  <c r="F60" i="43"/>
  <c r="E60" i="43"/>
  <c r="H59" i="43"/>
  <c r="G59" i="43"/>
  <c r="F59" i="43"/>
  <c r="E59" i="43"/>
  <c r="D59" i="43"/>
  <c r="C59" i="43"/>
  <c r="B59" i="43"/>
  <c r="F58" i="43"/>
  <c r="E58" i="43"/>
  <c r="F57" i="43"/>
  <c r="E57" i="43"/>
  <c r="H56" i="43"/>
  <c r="G56" i="43"/>
  <c r="F56" i="43"/>
  <c r="E56" i="43"/>
  <c r="D56" i="43"/>
  <c r="C56" i="43"/>
  <c r="B56" i="43"/>
  <c r="F55" i="43"/>
  <c r="E55" i="43"/>
  <c r="F54" i="43"/>
  <c r="E54" i="43"/>
  <c r="H53" i="43"/>
  <c r="G53" i="43"/>
  <c r="F53" i="43"/>
  <c r="E53" i="43"/>
  <c r="D53" i="43"/>
  <c r="C53" i="43"/>
  <c r="B53" i="43"/>
  <c r="F52" i="43"/>
  <c r="E52" i="43"/>
  <c r="F51" i="43"/>
  <c r="E51" i="43"/>
  <c r="H50" i="43"/>
  <c r="G50" i="43"/>
  <c r="F50" i="43"/>
  <c r="E50" i="43"/>
  <c r="D50" i="43"/>
  <c r="C50" i="43"/>
  <c r="B50" i="43"/>
  <c r="F49" i="43"/>
  <c r="E49" i="43"/>
  <c r="F48" i="43"/>
  <c r="E48" i="43"/>
  <c r="H47" i="43"/>
  <c r="G47" i="43"/>
  <c r="F47" i="43"/>
  <c r="E47" i="43"/>
  <c r="D47" i="43"/>
  <c r="C47" i="43"/>
  <c r="B47" i="43"/>
  <c r="F46" i="43"/>
  <c r="E46" i="43"/>
  <c r="F45" i="43"/>
  <c r="E45" i="43"/>
  <c r="H44" i="43"/>
  <c r="G44" i="43"/>
  <c r="F44" i="43"/>
  <c r="E44" i="43"/>
  <c r="D44" i="43"/>
  <c r="C44" i="43"/>
  <c r="B44" i="43"/>
  <c r="F43" i="43"/>
  <c r="E43" i="43"/>
  <c r="F42" i="43"/>
  <c r="E42" i="43"/>
  <c r="H41" i="43"/>
  <c r="G41" i="43"/>
  <c r="F41" i="43"/>
  <c r="E41" i="43"/>
  <c r="D41" i="43"/>
  <c r="C41" i="43"/>
  <c r="B41" i="43"/>
  <c r="F40" i="43"/>
  <c r="E40" i="43"/>
  <c r="F39" i="43"/>
  <c r="E39" i="43"/>
  <c r="H38" i="43"/>
  <c r="G38" i="43"/>
  <c r="F38" i="43"/>
  <c r="E38" i="43"/>
  <c r="D38" i="43"/>
  <c r="C38" i="43"/>
  <c r="B38" i="43"/>
  <c r="F37" i="43"/>
  <c r="E37" i="43"/>
  <c r="F36" i="43"/>
  <c r="E36" i="43"/>
  <c r="H35" i="43"/>
  <c r="G35" i="43"/>
  <c r="F35" i="43"/>
  <c r="E35" i="43"/>
  <c r="D35" i="43"/>
  <c r="C35" i="43"/>
  <c r="B35" i="43"/>
  <c r="F34" i="43"/>
  <c r="E34" i="43"/>
  <c r="F33" i="43"/>
  <c r="E33" i="43"/>
  <c r="H32" i="43"/>
  <c r="G32" i="43"/>
  <c r="F32" i="43"/>
  <c r="E32" i="43"/>
  <c r="D32" i="43"/>
  <c r="C32" i="43"/>
  <c r="B32" i="43"/>
  <c r="F31" i="43"/>
  <c r="E31" i="43"/>
  <c r="F30" i="43"/>
  <c r="E30" i="43"/>
  <c r="H29" i="43"/>
  <c r="G29" i="43"/>
  <c r="F29" i="43"/>
  <c r="E29" i="43"/>
  <c r="D29" i="43"/>
  <c r="C29" i="43"/>
  <c r="B29" i="43"/>
  <c r="F28" i="43"/>
  <c r="E28" i="43"/>
  <c r="F27" i="43"/>
  <c r="E27" i="43"/>
  <c r="H26" i="43"/>
  <c r="G26" i="43"/>
  <c r="F26" i="43"/>
  <c r="E26" i="43"/>
  <c r="D26" i="43"/>
  <c r="C26" i="43"/>
  <c r="B26" i="43"/>
  <c r="F25" i="43"/>
  <c r="E25" i="43"/>
  <c r="F24" i="43"/>
  <c r="E24" i="43"/>
  <c r="H23" i="43"/>
  <c r="G23" i="43"/>
  <c r="F23" i="43"/>
  <c r="E23" i="43"/>
  <c r="D23" i="43"/>
  <c r="C23" i="43"/>
  <c r="B23" i="43"/>
  <c r="F22" i="43"/>
  <c r="E22" i="43"/>
  <c r="F21" i="43"/>
  <c r="E21" i="43"/>
  <c r="H20" i="43"/>
  <c r="G20" i="43"/>
  <c r="F20" i="43"/>
  <c r="E20" i="43"/>
  <c r="D20" i="43"/>
  <c r="C20" i="43"/>
  <c r="B20" i="43"/>
  <c r="F19" i="43"/>
  <c r="E19" i="43"/>
  <c r="F18" i="43"/>
  <c r="E18" i="43"/>
  <c r="H17" i="43"/>
  <c r="G17" i="43"/>
  <c r="F17" i="43"/>
  <c r="E17" i="43"/>
  <c r="D17" i="43"/>
  <c r="C17" i="43"/>
  <c r="B17" i="43"/>
  <c r="F16" i="43"/>
  <c r="E16" i="43"/>
  <c r="F15" i="43"/>
  <c r="E15" i="43"/>
  <c r="H14" i="43"/>
  <c r="G14" i="43"/>
  <c r="F14" i="43"/>
  <c r="E14" i="43"/>
  <c r="D14" i="43"/>
  <c r="C14" i="43"/>
  <c r="B14" i="43"/>
  <c r="F13" i="43"/>
  <c r="E13" i="43"/>
  <c r="F12" i="43"/>
  <c r="E12" i="43"/>
  <c r="H11" i="43"/>
  <c r="G11" i="43"/>
  <c r="F11" i="43"/>
  <c r="E11" i="43"/>
  <c r="D11" i="43"/>
  <c r="C11" i="43"/>
  <c r="B11" i="43"/>
  <c r="F10" i="43"/>
  <c r="E10" i="43"/>
  <c r="F9" i="43"/>
  <c r="E9" i="43"/>
  <c r="H8" i="43"/>
  <c r="G8" i="43"/>
  <c r="F8" i="43"/>
  <c r="E8" i="43"/>
  <c r="D8" i="43"/>
  <c r="C8" i="43"/>
  <c r="B8" i="43"/>
  <c r="F7" i="43"/>
  <c r="E7" i="43"/>
  <c r="F6" i="43"/>
  <c r="E6" i="43"/>
  <c r="H5" i="43"/>
  <c r="G5" i="43"/>
  <c r="F5" i="43"/>
  <c r="E5" i="43"/>
  <c r="D5" i="43"/>
  <c r="C5" i="43"/>
  <c r="B5" i="43"/>
  <c r="F184" i="42"/>
  <c r="E184" i="42"/>
  <c r="F183" i="42"/>
  <c r="E183" i="42"/>
  <c r="G182" i="42"/>
  <c r="F182" i="42"/>
  <c r="E182" i="42"/>
  <c r="D182" i="42"/>
  <c r="C182" i="42"/>
  <c r="B182" i="42"/>
  <c r="F181" i="42"/>
  <c r="E181" i="42"/>
  <c r="F180" i="42"/>
  <c r="E180" i="42"/>
  <c r="G179" i="42"/>
  <c r="F179" i="42"/>
  <c r="E179" i="42"/>
  <c r="D179" i="42"/>
  <c r="C179" i="42"/>
  <c r="B179" i="42"/>
  <c r="F178" i="42"/>
  <c r="E178" i="42"/>
  <c r="F177" i="42"/>
  <c r="E177" i="42"/>
  <c r="G176" i="42"/>
  <c r="F176" i="42"/>
  <c r="E176" i="42"/>
  <c r="D176" i="42"/>
  <c r="C176" i="42"/>
  <c r="B176" i="42"/>
  <c r="F175" i="42"/>
  <c r="E175" i="42"/>
  <c r="F174" i="42"/>
  <c r="E174" i="42"/>
  <c r="G173" i="42"/>
  <c r="F173" i="42"/>
  <c r="E173" i="42"/>
  <c r="D173" i="42"/>
  <c r="C173" i="42"/>
  <c r="B173" i="42"/>
  <c r="F172" i="42"/>
  <c r="E172" i="42"/>
  <c r="F171" i="42"/>
  <c r="E171" i="42"/>
  <c r="G170" i="42"/>
  <c r="F170" i="42"/>
  <c r="E170" i="42"/>
  <c r="D170" i="42"/>
  <c r="C170" i="42"/>
  <c r="B170" i="42"/>
  <c r="F169" i="42"/>
  <c r="E169" i="42"/>
  <c r="F168" i="42"/>
  <c r="E168" i="42"/>
  <c r="G167" i="42"/>
  <c r="F167" i="42"/>
  <c r="E167" i="42"/>
  <c r="D167" i="42"/>
  <c r="C167" i="42"/>
  <c r="B167" i="42"/>
  <c r="F166" i="42"/>
  <c r="E166" i="42"/>
  <c r="F165" i="42"/>
  <c r="E165" i="42"/>
  <c r="G164" i="42"/>
  <c r="F164" i="42"/>
  <c r="E164" i="42"/>
  <c r="D164" i="42"/>
  <c r="C164" i="42"/>
  <c r="B164" i="42"/>
  <c r="F163" i="42"/>
  <c r="E163" i="42"/>
  <c r="F162" i="42"/>
  <c r="E162" i="42"/>
  <c r="G161" i="42"/>
  <c r="F161" i="42"/>
  <c r="E161" i="42"/>
  <c r="D161" i="42"/>
  <c r="C161" i="42"/>
  <c r="B161" i="42"/>
  <c r="F160" i="42"/>
  <c r="E160" i="42"/>
  <c r="F159" i="42"/>
  <c r="E159" i="42"/>
  <c r="G158" i="42"/>
  <c r="F158" i="42"/>
  <c r="E158" i="42"/>
  <c r="D158" i="42"/>
  <c r="C158" i="42"/>
  <c r="B158" i="42"/>
  <c r="F157" i="42"/>
  <c r="E157" i="42"/>
  <c r="F156" i="42"/>
  <c r="E156" i="42"/>
  <c r="G155" i="42"/>
  <c r="F155" i="42"/>
  <c r="E155" i="42"/>
  <c r="D155" i="42"/>
  <c r="C155" i="42"/>
  <c r="B155" i="42"/>
  <c r="F154" i="42"/>
  <c r="E154" i="42"/>
  <c r="F153" i="42"/>
  <c r="E153" i="42"/>
  <c r="G152" i="42"/>
  <c r="F152" i="42"/>
  <c r="E152" i="42"/>
  <c r="D152" i="42"/>
  <c r="C152" i="42"/>
  <c r="B152" i="42"/>
  <c r="F151" i="42"/>
  <c r="E151" i="42"/>
  <c r="F150" i="42"/>
  <c r="E150" i="42"/>
  <c r="G149" i="42"/>
  <c r="F149" i="42"/>
  <c r="E149" i="42"/>
  <c r="D149" i="42"/>
  <c r="C149" i="42"/>
  <c r="B149" i="42"/>
  <c r="F148" i="42"/>
  <c r="E148" i="42"/>
  <c r="F147" i="42"/>
  <c r="E147" i="42"/>
  <c r="G146" i="42"/>
  <c r="F146" i="42"/>
  <c r="E146" i="42"/>
  <c r="D146" i="42"/>
  <c r="C146" i="42"/>
  <c r="B146" i="42"/>
  <c r="F145" i="42"/>
  <c r="E145" i="42"/>
  <c r="F144" i="42"/>
  <c r="E144" i="42"/>
  <c r="G143" i="42"/>
  <c r="F143" i="42"/>
  <c r="E143" i="42"/>
  <c r="D143" i="42"/>
  <c r="C143" i="42"/>
  <c r="B143" i="42"/>
  <c r="F142" i="42"/>
  <c r="E142" i="42"/>
  <c r="F141" i="42"/>
  <c r="E141" i="42"/>
  <c r="G140" i="42"/>
  <c r="F140" i="42"/>
  <c r="E140" i="42"/>
  <c r="D140" i="42"/>
  <c r="C140" i="42"/>
  <c r="B140" i="42"/>
  <c r="F139" i="42"/>
  <c r="E139" i="42"/>
  <c r="F138" i="42"/>
  <c r="E138" i="42"/>
  <c r="G137" i="42"/>
  <c r="F137" i="42"/>
  <c r="E137" i="42"/>
  <c r="D137" i="42"/>
  <c r="C137" i="42"/>
  <c r="B137" i="42"/>
  <c r="F136" i="42"/>
  <c r="E136" i="42"/>
  <c r="F135" i="42"/>
  <c r="E135" i="42"/>
  <c r="G134" i="42"/>
  <c r="F134" i="42"/>
  <c r="E134" i="42"/>
  <c r="D134" i="42"/>
  <c r="C134" i="42"/>
  <c r="B134" i="42"/>
  <c r="F133" i="42"/>
  <c r="E133" i="42"/>
  <c r="F132" i="42"/>
  <c r="E132" i="42"/>
  <c r="G131" i="42"/>
  <c r="F131" i="42"/>
  <c r="E131" i="42"/>
  <c r="D131" i="42"/>
  <c r="C131" i="42"/>
  <c r="B131" i="42"/>
  <c r="F130" i="42"/>
  <c r="E130" i="42"/>
  <c r="F129" i="42"/>
  <c r="E129" i="42"/>
  <c r="G128" i="42"/>
  <c r="F128" i="42"/>
  <c r="E128" i="42"/>
  <c r="D128" i="42"/>
  <c r="C128" i="42"/>
  <c r="B128" i="42"/>
  <c r="F127" i="42"/>
  <c r="E127" i="42"/>
  <c r="F126" i="42"/>
  <c r="E126" i="42"/>
  <c r="G125" i="42"/>
  <c r="F125" i="42"/>
  <c r="E125" i="42"/>
  <c r="D125" i="42"/>
  <c r="C125" i="42"/>
  <c r="B125" i="42"/>
  <c r="F124" i="42"/>
  <c r="E124" i="42"/>
  <c r="F123" i="42"/>
  <c r="E123" i="42"/>
  <c r="G122" i="42"/>
  <c r="F122" i="42"/>
  <c r="E122" i="42"/>
  <c r="D122" i="42"/>
  <c r="C122" i="42"/>
  <c r="B122" i="42"/>
  <c r="F121" i="42"/>
  <c r="E121" i="42"/>
  <c r="F120" i="42"/>
  <c r="E120" i="42"/>
  <c r="G119" i="42"/>
  <c r="F119" i="42"/>
  <c r="E119" i="42"/>
  <c r="D119" i="42"/>
  <c r="C119" i="42"/>
  <c r="B119" i="42"/>
  <c r="F118" i="42"/>
  <c r="E118" i="42"/>
  <c r="F117" i="42"/>
  <c r="E117" i="42"/>
  <c r="G116" i="42"/>
  <c r="F116" i="42"/>
  <c r="E116" i="42"/>
  <c r="D116" i="42"/>
  <c r="C116" i="42"/>
  <c r="B116" i="42"/>
  <c r="F115" i="42"/>
  <c r="E115" i="42"/>
  <c r="F114" i="42"/>
  <c r="E114" i="42"/>
  <c r="G113" i="42"/>
  <c r="F113" i="42"/>
  <c r="E113" i="42"/>
  <c r="D113" i="42"/>
  <c r="C113" i="42"/>
  <c r="B113" i="42"/>
  <c r="F112" i="42"/>
  <c r="E112" i="42"/>
  <c r="F111" i="42"/>
  <c r="E111" i="42"/>
  <c r="G110" i="42"/>
  <c r="F110" i="42"/>
  <c r="E110" i="42"/>
  <c r="D110" i="42"/>
  <c r="C110" i="42"/>
  <c r="B110" i="42"/>
  <c r="F109" i="42"/>
  <c r="E109" i="42"/>
  <c r="F108" i="42"/>
  <c r="E108" i="42"/>
  <c r="G107" i="42"/>
  <c r="F107" i="42"/>
  <c r="E107" i="42"/>
  <c r="D107" i="42"/>
  <c r="C107" i="42"/>
  <c r="B107" i="42"/>
  <c r="F106" i="42"/>
  <c r="E106" i="42"/>
  <c r="F105" i="42"/>
  <c r="E105" i="42"/>
  <c r="G104" i="42"/>
  <c r="F104" i="42"/>
  <c r="E104" i="42"/>
  <c r="D104" i="42"/>
  <c r="C104" i="42"/>
  <c r="B104" i="42"/>
  <c r="F103" i="42"/>
  <c r="E103" i="42"/>
  <c r="F102" i="42"/>
  <c r="E102" i="42"/>
  <c r="G101" i="42"/>
  <c r="F101" i="42"/>
  <c r="E101" i="42"/>
  <c r="D101" i="42"/>
  <c r="C101" i="42"/>
  <c r="B101" i="42"/>
  <c r="F100" i="42"/>
  <c r="E100" i="42"/>
  <c r="F99" i="42"/>
  <c r="E99" i="42"/>
  <c r="G98" i="42"/>
  <c r="F98" i="42"/>
  <c r="E98" i="42"/>
  <c r="D98" i="42"/>
  <c r="C98" i="42"/>
  <c r="B98" i="42"/>
  <c r="F97" i="42"/>
  <c r="E97" i="42"/>
  <c r="F96" i="42"/>
  <c r="E96" i="42"/>
  <c r="G95" i="42"/>
  <c r="F95" i="42"/>
  <c r="E95" i="42"/>
  <c r="D95" i="42"/>
  <c r="C95" i="42"/>
  <c r="B95" i="42"/>
  <c r="F94" i="42"/>
  <c r="E94" i="42"/>
  <c r="F93" i="42"/>
  <c r="E93" i="42"/>
  <c r="G92" i="42"/>
  <c r="F92" i="42"/>
  <c r="E92" i="42"/>
  <c r="D92" i="42"/>
  <c r="C92" i="42"/>
  <c r="B92" i="42"/>
  <c r="F91" i="42"/>
  <c r="E91" i="42"/>
  <c r="F90" i="42"/>
  <c r="E90" i="42"/>
  <c r="G89" i="42"/>
  <c r="F89" i="42"/>
  <c r="E89" i="42"/>
  <c r="D89" i="42"/>
  <c r="C89" i="42"/>
  <c r="B89" i="42"/>
  <c r="F88" i="42"/>
  <c r="E88" i="42"/>
  <c r="F87" i="42"/>
  <c r="E87" i="42"/>
  <c r="G86" i="42"/>
  <c r="F86" i="42"/>
  <c r="E86" i="42"/>
  <c r="D86" i="42"/>
  <c r="C86" i="42"/>
  <c r="B86" i="42"/>
  <c r="F85" i="42"/>
  <c r="E85" i="42"/>
  <c r="F84" i="42"/>
  <c r="E84" i="42"/>
  <c r="G83" i="42"/>
  <c r="F83" i="42"/>
  <c r="E83" i="42"/>
  <c r="D83" i="42"/>
  <c r="C83" i="42"/>
  <c r="B83" i="42"/>
  <c r="F82" i="42"/>
  <c r="E82" i="42"/>
  <c r="F81" i="42"/>
  <c r="E81" i="42"/>
  <c r="G80" i="42"/>
  <c r="F80" i="42"/>
  <c r="E80" i="42"/>
  <c r="D80" i="42"/>
  <c r="C80" i="42"/>
  <c r="B80" i="42"/>
  <c r="F79" i="42"/>
  <c r="E79" i="42"/>
  <c r="F78" i="42"/>
  <c r="E78" i="42"/>
  <c r="G77" i="42"/>
  <c r="F77" i="42"/>
  <c r="E77" i="42"/>
  <c r="D77" i="42"/>
  <c r="C77" i="42"/>
  <c r="B77" i="42"/>
  <c r="F76" i="42"/>
  <c r="E76" i="42"/>
  <c r="F75" i="42"/>
  <c r="E75" i="42"/>
  <c r="G74" i="42"/>
  <c r="F74" i="42"/>
  <c r="E74" i="42"/>
  <c r="D74" i="42"/>
  <c r="C74" i="42"/>
  <c r="B74" i="42"/>
  <c r="F73" i="42"/>
  <c r="E73" i="42"/>
  <c r="F72" i="42"/>
  <c r="E72" i="42"/>
  <c r="G71" i="42"/>
  <c r="F71" i="42"/>
  <c r="E71" i="42"/>
  <c r="D71" i="42"/>
  <c r="C71" i="42"/>
  <c r="B71" i="42"/>
  <c r="F70" i="42"/>
  <c r="E70" i="42"/>
  <c r="F69" i="42"/>
  <c r="E69" i="42"/>
  <c r="G68" i="42"/>
  <c r="F68" i="42"/>
  <c r="E68" i="42"/>
  <c r="D68" i="42"/>
  <c r="C68" i="42"/>
  <c r="B68" i="42"/>
  <c r="F67" i="42"/>
  <c r="E67" i="42"/>
  <c r="F66" i="42"/>
  <c r="E66" i="42"/>
  <c r="G65" i="42"/>
  <c r="F65" i="42"/>
  <c r="E65" i="42"/>
  <c r="D65" i="42"/>
  <c r="C65" i="42"/>
  <c r="B65" i="42"/>
  <c r="F64" i="42"/>
  <c r="E64" i="42"/>
  <c r="F63" i="42"/>
  <c r="E63" i="42"/>
  <c r="G62" i="42"/>
  <c r="F62" i="42"/>
  <c r="E62" i="42"/>
  <c r="D62" i="42"/>
  <c r="C62" i="42"/>
  <c r="B62" i="42"/>
  <c r="F61" i="42"/>
  <c r="E61" i="42"/>
  <c r="F60" i="42"/>
  <c r="E60" i="42"/>
  <c r="G59" i="42"/>
  <c r="F59" i="42"/>
  <c r="E59" i="42"/>
  <c r="D59" i="42"/>
  <c r="C59" i="42"/>
  <c r="B59" i="42"/>
  <c r="F58" i="42"/>
  <c r="E58" i="42"/>
  <c r="F57" i="42"/>
  <c r="E57" i="42"/>
  <c r="G56" i="42"/>
  <c r="F56" i="42"/>
  <c r="E56" i="42"/>
  <c r="D56" i="42"/>
  <c r="C56" i="42"/>
  <c r="B56" i="42"/>
  <c r="F55" i="42"/>
  <c r="E55" i="42"/>
  <c r="F54" i="42"/>
  <c r="E54" i="42"/>
  <c r="G53" i="42"/>
  <c r="F53" i="42"/>
  <c r="E53" i="42"/>
  <c r="D53" i="42"/>
  <c r="C53" i="42"/>
  <c r="B53" i="42"/>
  <c r="F52" i="42"/>
  <c r="E52" i="42"/>
  <c r="F51" i="42"/>
  <c r="E51" i="42"/>
  <c r="G50" i="42"/>
  <c r="F50" i="42"/>
  <c r="E50" i="42"/>
  <c r="D50" i="42"/>
  <c r="C50" i="42"/>
  <c r="B50" i="42"/>
  <c r="F49" i="42"/>
  <c r="E49" i="42"/>
  <c r="F48" i="42"/>
  <c r="E48" i="42"/>
  <c r="G47" i="42"/>
  <c r="F47" i="42"/>
  <c r="E47" i="42"/>
  <c r="D47" i="42"/>
  <c r="C47" i="42"/>
  <c r="B47" i="42"/>
  <c r="F46" i="42"/>
  <c r="E46" i="42"/>
  <c r="F45" i="42"/>
  <c r="E45" i="42"/>
  <c r="G44" i="42"/>
  <c r="F44" i="42"/>
  <c r="E44" i="42"/>
  <c r="D44" i="42"/>
  <c r="C44" i="42"/>
  <c r="B44" i="42"/>
  <c r="F43" i="42"/>
  <c r="E43" i="42"/>
  <c r="F42" i="42"/>
  <c r="E42" i="42"/>
  <c r="G41" i="42"/>
  <c r="F41" i="42"/>
  <c r="E41" i="42"/>
  <c r="D41" i="42"/>
  <c r="C41" i="42"/>
  <c r="B41" i="42"/>
  <c r="F40" i="42"/>
  <c r="E40" i="42"/>
  <c r="F39" i="42"/>
  <c r="E39" i="42"/>
  <c r="G38" i="42"/>
  <c r="F38" i="42"/>
  <c r="E38" i="42"/>
  <c r="D38" i="42"/>
  <c r="C38" i="42"/>
  <c r="B38" i="42"/>
  <c r="F37" i="42"/>
  <c r="E37" i="42"/>
  <c r="F36" i="42"/>
  <c r="E36" i="42"/>
  <c r="G35" i="42"/>
  <c r="F35" i="42"/>
  <c r="E35" i="42"/>
  <c r="D35" i="42"/>
  <c r="C35" i="42"/>
  <c r="B35" i="42"/>
  <c r="F34" i="42"/>
  <c r="E34" i="42"/>
  <c r="F33" i="42"/>
  <c r="E33" i="42"/>
  <c r="G32" i="42"/>
  <c r="F32" i="42"/>
  <c r="E32" i="42"/>
  <c r="D32" i="42"/>
  <c r="C32" i="42"/>
  <c r="B32" i="42"/>
  <c r="F31" i="42"/>
  <c r="E31" i="42"/>
  <c r="F30" i="42"/>
  <c r="E30" i="42"/>
  <c r="G29" i="42"/>
  <c r="F29" i="42"/>
  <c r="E29" i="42"/>
  <c r="D29" i="42"/>
  <c r="C29" i="42"/>
  <c r="B29" i="42"/>
  <c r="F28" i="42"/>
  <c r="E28" i="42"/>
  <c r="F27" i="42"/>
  <c r="E27" i="42"/>
  <c r="G26" i="42"/>
  <c r="F26" i="42"/>
  <c r="E26" i="42"/>
  <c r="D26" i="42"/>
  <c r="C26" i="42"/>
  <c r="B26" i="42"/>
  <c r="F25" i="42"/>
  <c r="E25" i="42"/>
  <c r="F24" i="42"/>
  <c r="E24" i="42"/>
  <c r="G23" i="42"/>
  <c r="F23" i="42"/>
  <c r="E23" i="42"/>
  <c r="D23" i="42"/>
  <c r="C23" i="42"/>
  <c r="B23" i="42"/>
  <c r="F22" i="42"/>
  <c r="E22" i="42"/>
  <c r="F21" i="42"/>
  <c r="E21" i="42"/>
  <c r="G20" i="42"/>
  <c r="F20" i="42"/>
  <c r="E20" i="42"/>
  <c r="D20" i="42"/>
  <c r="C20" i="42"/>
  <c r="B20" i="42"/>
  <c r="F19" i="42"/>
  <c r="E19" i="42"/>
  <c r="F18" i="42"/>
  <c r="E18" i="42"/>
  <c r="G17" i="42"/>
  <c r="F17" i="42"/>
  <c r="E17" i="42"/>
  <c r="D17" i="42"/>
  <c r="C17" i="42"/>
  <c r="B17" i="42"/>
  <c r="F16" i="42"/>
  <c r="E16" i="42"/>
  <c r="F15" i="42"/>
  <c r="E15" i="42"/>
  <c r="G14" i="42"/>
  <c r="F14" i="42"/>
  <c r="E14" i="42"/>
  <c r="D14" i="42"/>
  <c r="C14" i="42"/>
  <c r="B14" i="42"/>
  <c r="F13" i="42"/>
  <c r="E13" i="42"/>
  <c r="F12" i="42"/>
  <c r="E12" i="42"/>
  <c r="G11" i="42"/>
  <c r="F11" i="42"/>
  <c r="E11" i="42"/>
  <c r="D11" i="42"/>
  <c r="C11" i="42"/>
  <c r="B11" i="42"/>
  <c r="F10" i="42"/>
  <c r="E10" i="42"/>
  <c r="F9" i="42"/>
  <c r="E9" i="42"/>
  <c r="G8" i="42"/>
  <c r="F8" i="42"/>
  <c r="E8" i="42"/>
  <c r="D8" i="42"/>
  <c r="C8" i="42"/>
  <c r="B8" i="42"/>
  <c r="F7" i="42"/>
  <c r="E7" i="42"/>
  <c r="F6" i="42"/>
  <c r="E6" i="42"/>
  <c r="G5" i="42"/>
  <c r="F5" i="42"/>
  <c r="E5" i="42"/>
  <c r="D5" i="42"/>
  <c r="C5" i="42"/>
  <c r="B5" i="42"/>
  <c r="V182" i="42"/>
  <c r="V179" i="42"/>
  <c r="V176" i="42"/>
  <c r="V173" i="42"/>
  <c r="V170" i="42"/>
  <c r="V167" i="42"/>
  <c r="V164" i="42"/>
  <c r="V161" i="42"/>
  <c r="V158" i="42"/>
  <c r="V155" i="42"/>
  <c r="V152" i="42"/>
  <c r="V149" i="42"/>
  <c r="V146" i="42"/>
  <c r="V143" i="42"/>
  <c r="V140" i="42"/>
  <c r="V137" i="42"/>
  <c r="V134" i="42"/>
  <c r="V131" i="42"/>
  <c r="V128" i="42"/>
  <c r="V125" i="42"/>
  <c r="V122" i="42"/>
  <c r="V119" i="42"/>
  <c r="V116" i="42"/>
  <c r="V113" i="42"/>
  <c r="V110" i="42"/>
  <c r="V107" i="42"/>
  <c r="V104" i="42"/>
  <c r="V101" i="42"/>
  <c r="V98" i="42"/>
  <c r="V95" i="42"/>
  <c r="V92" i="42"/>
  <c r="V89" i="42"/>
  <c r="V86" i="42"/>
  <c r="V83" i="42"/>
  <c r="V80" i="42"/>
  <c r="V77" i="42"/>
  <c r="V74" i="42"/>
  <c r="V71" i="42"/>
  <c r="V68" i="42"/>
  <c r="V65" i="42"/>
  <c r="V62" i="42"/>
  <c r="V59" i="42"/>
  <c r="V56" i="42"/>
  <c r="V53" i="42"/>
  <c r="V50" i="42"/>
  <c r="V47" i="42"/>
  <c r="V44" i="42"/>
  <c r="V41" i="42"/>
  <c r="V38" i="42"/>
  <c r="V35" i="42"/>
  <c r="V32" i="42"/>
  <c r="V29" i="42"/>
  <c r="V26" i="42"/>
  <c r="V23" i="42"/>
  <c r="V20" i="42"/>
  <c r="V17" i="42"/>
  <c r="V14" i="42"/>
  <c r="V11" i="42"/>
  <c r="V8" i="42"/>
  <c r="V5" i="42"/>
  <c r="B5" i="23"/>
  <c r="O761" i="32" l="1"/>
  <c r="K761" i="32"/>
  <c r="W761" i="32"/>
  <c r="S761" i="32"/>
  <c r="O767" i="32"/>
  <c r="W767" i="32"/>
  <c r="S767" i="32"/>
  <c r="AD182" i="41"/>
  <c r="V182" i="43" s="1"/>
  <c r="AD179" i="41"/>
  <c r="V179" i="43" s="1"/>
  <c r="AD176" i="41"/>
  <c r="V176" i="43" s="1"/>
  <c r="AD173" i="41"/>
  <c r="V173" i="43" s="1"/>
  <c r="AD170" i="41"/>
  <c r="V170" i="43" s="1"/>
  <c r="AD167" i="41"/>
  <c r="V167" i="43" s="1"/>
  <c r="AD164" i="41"/>
  <c r="V164" i="43" s="1"/>
  <c r="AD161" i="41"/>
  <c r="V161" i="43" s="1"/>
  <c r="AD158" i="41"/>
  <c r="V158" i="43" s="1"/>
  <c r="AD155" i="41"/>
  <c r="V155" i="43" s="1"/>
  <c r="AD152" i="41"/>
  <c r="V152" i="43" s="1"/>
  <c r="AD149" i="41"/>
  <c r="V149" i="43" s="1"/>
  <c r="AD146" i="41"/>
  <c r="V146" i="43" s="1"/>
  <c r="AD143" i="41"/>
  <c r="V143" i="43" s="1"/>
  <c r="AD140" i="41"/>
  <c r="V140" i="43" s="1"/>
  <c r="AD137" i="41"/>
  <c r="V137" i="43" s="1"/>
  <c r="AD134" i="41"/>
  <c r="V134" i="43" s="1"/>
  <c r="AD131" i="41"/>
  <c r="V131" i="43" s="1"/>
  <c r="AD128" i="41"/>
  <c r="V128" i="43" s="1"/>
  <c r="AD125" i="41"/>
  <c r="V125" i="43" s="1"/>
  <c r="AD122" i="41"/>
  <c r="V122" i="43" s="1"/>
  <c r="AD119" i="41"/>
  <c r="V119" i="43" s="1"/>
  <c r="AD116" i="41"/>
  <c r="V116" i="43" s="1"/>
  <c r="AD113" i="41"/>
  <c r="V113" i="43" s="1"/>
  <c r="AD110" i="41"/>
  <c r="V110" i="43" s="1"/>
  <c r="AD107" i="41"/>
  <c r="V107" i="43" s="1"/>
  <c r="AD104" i="41"/>
  <c r="V104" i="43" s="1"/>
  <c r="AD101" i="41"/>
  <c r="V101" i="43" s="1"/>
  <c r="AD98" i="41"/>
  <c r="V98" i="43" s="1"/>
  <c r="AD95" i="41"/>
  <c r="V95" i="43" s="1"/>
  <c r="AD92" i="41"/>
  <c r="V92" i="43" s="1"/>
  <c r="AD89" i="41"/>
  <c r="V89" i="43" s="1"/>
  <c r="AD86" i="41"/>
  <c r="V86" i="43" s="1"/>
  <c r="AD83" i="41"/>
  <c r="V83" i="43" s="1"/>
  <c r="AD80" i="41"/>
  <c r="V80" i="43" s="1"/>
  <c r="AD77" i="41"/>
  <c r="V77" i="43" s="1"/>
  <c r="AD74" i="41"/>
  <c r="V74" i="43" s="1"/>
  <c r="AD71" i="41"/>
  <c r="V71" i="43" s="1"/>
  <c r="AD68" i="41"/>
  <c r="V68" i="43" s="1"/>
  <c r="AD65" i="41"/>
  <c r="V65" i="43" s="1"/>
  <c r="AD62" i="41"/>
  <c r="V62" i="43" s="1"/>
  <c r="AD59" i="41"/>
  <c r="V59" i="43" s="1"/>
  <c r="AD56" i="41"/>
  <c r="V56" i="43" s="1"/>
  <c r="AD53" i="41"/>
  <c r="V53" i="43" s="1"/>
  <c r="AD50" i="41"/>
  <c r="V50" i="43" s="1"/>
  <c r="AD47" i="41"/>
  <c r="V47" i="43" s="1"/>
  <c r="AD44" i="41"/>
  <c r="V44" i="43" s="1"/>
  <c r="AD41" i="41"/>
  <c r="V41" i="43" s="1"/>
  <c r="AD38" i="41"/>
  <c r="V38" i="43" s="1"/>
  <c r="AD35" i="41"/>
  <c r="V35" i="43" s="1"/>
  <c r="AD32" i="41"/>
  <c r="V32" i="43" s="1"/>
  <c r="AD29" i="41"/>
  <c r="V29" i="43" s="1"/>
  <c r="AD26" i="41"/>
  <c r="V26" i="43" s="1"/>
  <c r="AD23" i="41"/>
  <c r="V23" i="43" s="1"/>
  <c r="AD20" i="41"/>
  <c r="V20" i="43" s="1"/>
  <c r="AD17" i="41"/>
  <c r="V17" i="43" s="1"/>
  <c r="AD14" i="41"/>
  <c r="V14" i="43" s="1"/>
  <c r="AD11" i="41"/>
  <c r="V11" i="43" s="1"/>
  <c r="AD8" i="41"/>
  <c r="V8" i="43" s="1"/>
  <c r="AD5" i="41"/>
  <c r="V5" i="43" s="1"/>
  <c r="S768" i="32" l="1"/>
  <c r="S765" i="32"/>
  <c r="W768" i="32"/>
  <c r="W765" i="32"/>
  <c r="K768" i="32"/>
  <c r="K765" i="32"/>
  <c r="O765" i="32"/>
  <c r="O768" i="32"/>
  <c r="R3" i="43"/>
  <c r="AC182" i="40"/>
  <c r="U182" i="42" s="1"/>
  <c r="AC179" i="40"/>
  <c r="U179" i="42" s="1"/>
  <c r="AC176" i="40"/>
  <c r="U176" i="42" s="1"/>
  <c r="AC173" i="40"/>
  <c r="U173" i="42" s="1"/>
  <c r="AC170" i="40"/>
  <c r="U170" i="42" s="1"/>
  <c r="AC167" i="40"/>
  <c r="U167" i="42" s="1"/>
  <c r="AC164" i="40"/>
  <c r="U164" i="42" s="1"/>
  <c r="AC161" i="40"/>
  <c r="U161" i="42" s="1"/>
  <c r="AC158" i="40"/>
  <c r="U158" i="42" s="1"/>
  <c r="AC155" i="40"/>
  <c r="U155" i="42" s="1"/>
  <c r="AC152" i="40"/>
  <c r="U152" i="42" s="1"/>
  <c r="AC149" i="40"/>
  <c r="U149" i="42" s="1"/>
  <c r="AC146" i="40"/>
  <c r="U146" i="42" s="1"/>
  <c r="AC143" i="40"/>
  <c r="U143" i="42" s="1"/>
  <c r="AC140" i="40"/>
  <c r="U140" i="42" s="1"/>
  <c r="AC137" i="40"/>
  <c r="U137" i="42" s="1"/>
  <c r="AC134" i="40"/>
  <c r="U134" i="42" s="1"/>
  <c r="AC131" i="40"/>
  <c r="U131" i="42" s="1"/>
  <c r="AC128" i="40"/>
  <c r="U128" i="42" s="1"/>
  <c r="AC125" i="40"/>
  <c r="U125" i="42" s="1"/>
  <c r="AC122" i="40"/>
  <c r="U122" i="42" s="1"/>
  <c r="AC119" i="40"/>
  <c r="U119" i="42" s="1"/>
  <c r="AC116" i="40"/>
  <c r="U116" i="42" s="1"/>
  <c r="AC113" i="40"/>
  <c r="U113" i="42" s="1"/>
  <c r="AC110" i="40"/>
  <c r="U110" i="42" s="1"/>
  <c r="AC107" i="40"/>
  <c r="U107" i="42" s="1"/>
  <c r="AC104" i="40"/>
  <c r="U104" i="42" s="1"/>
  <c r="AC101" i="40"/>
  <c r="U101" i="42" s="1"/>
  <c r="AC98" i="40"/>
  <c r="U98" i="42" s="1"/>
  <c r="AC95" i="40"/>
  <c r="U95" i="42" s="1"/>
  <c r="AC92" i="40"/>
  <c r="U92" i="42" s="1"/>
  <c r="AC89" i="40"/>
  <c r="U89" i="42" s="1"/>
  <c r="AC86" i="40"/>
  <c r="U86" i="42" s="1"/>
  <c r="AC83" i="40"/>
  <c r="U83" i="42" s="1"/>
  <c r="AC80" i="40"/>
  <c r="U80" i="42" s="1"/>
  <c r="AC77" i="40"/>
  <c r="U77" i="42" s="1"/>
  <c r="AC74" i="40"/>
  <c r="U74" i="42" s="1"/>
  <c r="AC71" i="40"/>
  <c r="U71" i="42" s="1"/>
  <c r="AC68" i="40"/>
  <c r="U68" i="42" s="1"/>
  <c r="AC65" i="40"/>
  <c r="U65" i="42" s="1"/>
  <c r="AC62" i="40"/>
  <c r="U62" i="42" s="1"/>
  <c r="AC59" i="40"/>
  <c r="U59" i="42" s="1"/>
  <c r="AC56" i="40"/>
  <c r="U56" i="42" s="1"/>
  <c r="AC53" i="40"/>
  <c r="U53" i="42" s="1"/>
  <c r="AC50" i="40"/>
  <c r="U50" i="42" s="1"/>
  <c r="AC47" i="40"/>
  <c r="U47" i="42" s="1"/>
  <c r="AC44" i="40"/>
  <c r="U44" i="42" s="1"/>
  <c r="AC41" i="40"/>
  <c r="U41" i="42" s="1"/>
  <c r="AC38" i="40"/>
  <c r="U38" i="42" s="1"/>
  <c r="AC35" i="40"/>
  <c r="U35" i="42" s="1"/>
  <c r="AC32" i="40"/>
  <c r="U32" i="42" s="1"/>
  <c r="AC29" i="40"/>
  <c r="U29" i="42" s="1"/>
  <c r="AC26" i="40"/>
  <c r="U26" i="42" s="1"/>
  <c r="AC23" i="40"/>
  <c r="U23" i="42" s="1"/>
  <c r="AC20" i="40"/>
  <c r="U20" i="42" s="1"/>
  <c r="AC17" i="40"/>
  <c r="U17" i="42" s="1"/>
  <c r="AC14" i="40"/>
  <c r="U14" i="42" s="1"/>
  <c r="AC11" i="40"/>
  <c r="U11" i="42" s="1"/>
  <c r="AC8" i="40"/>
  <c r="U8" i="42" s="1"/>
  <c r="AC5" i="40"/>
  <c r="U5" i="42" s="1"/>
  <c r="S3" i="42" l="1"/>
  <c r="V8" i="23"/>
  <c r="V11" i="23"/>
  <c r="V14" i="23"/>
  <c r="V17" i="23"/>
  <c r="V20" i="23"/>
  <c r="V23" i="23"/>
  <c r="V26" i="23"/>
  <c r="V29" i="23"/>
  <c r="V32" i="23"/>
  <c r="V35" i="23"/>
  <c r="V38" i="23"/>
  <c r="V41" i="23"/>
  <c r="V44" i="23"/>
  <c r="V47" i="23"/>
  <c r="V50" i="23"/>
  <c r="V53" i="23"/>
  <c r="V56" i="23"/>
  <c r="V59" i="23"/>
  <c r="V62" i="23"/>
  <c r="V65" i="23"/>
  <c r="V68" i="23"/>
  <c r="V71" i="23"/>
  <c r="V74" i="23"/>
  <c r="V77" i="23"/>
  <c r="V80" i="23"/>
  <c r="V83" i="23"/>
  <c r="V86" i="23"/>
  <c r="V89" i="23"/>
  <c r="V92" i="23"/>
  <c r="V95" i="23"/>
  <c r="V98" i="23"/>
  <c r="V101" i="23"/>
  <c r="V104" i="23"/>
  <c r="V107" i="23"/>
  <c r="V110" i="23"/>
  <c r="V113" i="23"/>
  <c r="V116" i="23"/>
  <c r="V119" i="23"/>
  <c r="V122" i="23"/>
  <c r="V125" i="23"/>
  <c r="V128" i="23"/>
  <c r="V131" i="23"/>
  <c r="V134" i="23"/>
  <c r="V137" i="23"/>
  <c r="V140" i="23"/>
  <c r="V143" i="23"/>
  <c r="V146" i="23"/>
  <c r="V149" i="23"/>
  <c r="V152" i="23"/>
  <c r="V155" i="23"/>
  <c r="V158" i="23"/>
  <c r="V161" i="23"/>
  <c r="V164" i="23"/>
  <c r="V167" i="23"/>
  <c r="V170" i="23"/>
  <c r="V173" i="23"/>
  <c r="V176" i="23"/>
  <c r="V179" i="23"/>
  <c r="V182" i="23"/>
  <c r="V5" i="23"/>
  <c r="V3" i="24"/>
  <c r="AD8" i="22"/>
  <c r="Z8" i="24" s="1"/>
  <c r="AD11" i="22"/>
  <c r="Z11" i="24" s="1"/>
  <c r="AD14" i="22"/>
  <c r="Z14" i="24" s="1"/>
  <c r="AD17" i="22"/>
  <c r="Z17" i="24" s="1"/>
  <c r="AD20" i="22"/>
  <c r="Z20" i="24" s="1"/>
  <c r="AD23" i="22"/>
  <c r="Z23" i="24" s="1"/>
  <c r="AD26" i="22"/>
  <c r="Z26" i="24" s="1"/>
  <c r="AD29" i="22"/>
  <c r="Z29" i="24" s="1"/>
  <c r="AD32" i="22"/>
  <c r="Z32" i="24" s="1"/>
  <c r="AD35" i="22"/>
  <c r="Z35" i="24" s="1"/>
  <c r="AD38" i="22"/>
  <c r="Z38" i="24" s="1"/>
  <c r="AD41" i="22"/>
  <c r="Z41" i="24" s="1"/>
  <c r="AD44" i="22"/>
  <c r="Z44" i="24" s="1"/>
  <c r="AD47" i="22"/>
  <c r="Z47" i="24" s="1"/>
  <c r="AD50" i="22"/>
  <c r="Z50" i="24" s="1"/>
  <c r="AD53" i="22"/>
  <c r="Z53" i="24" s="1"/>
  <c r="AD56" i="22"/>
  <c r="Z56" i="24" s="1"/>
  <c r="AD59" i="22"/>
  <c r="Z59" i="24" s="1"/>
  <c r="AD62" i="22"/>
  <c r="Z62" i="24" s="1"/>
  <c r="AD65" i="22"/>
  <c r="Z65" i="24" s="1"/>
  <c r="AD68" i="22"/>
  <c r="Z68" i="24" s="1"/>
  <c r="AD71" i="22"/>
  <c r="Z71" i="24" s="1"/>
  <c r="AD74" i="22"/>
  <c r="Z74" i="24" s="1"/>
  <c r="AD77" i="22"/>
  <c r="Z77" i="24" s="1"/>
  <c r="AD80" i="22"/>
  <c r="Z80" i="24" s="1"/>
  <c r="AD83" i="22"/>
  <c r="Z83" i="24" s="1"/>
  <c r="AD86" i="22"/>
  <c r="Z86" i="24" s="1"/>
  <c r="AD89" i="22"/>
  <c r="Z89" i="24" s="1"/>
  <c r="AD92" i="22"/>
  <c r="Z92" i="24" s="1"/>
  <c r="AD95" i="22"/>
  <c r="Z95" i="24" s="1"/>
  <c r="AD98" i="22"/>
  <c r="Z98" i="24" s="1"/>
  <c r="AD101" i="22"/>
  <c r="Z101" i="24" s="1"/>
  <c r="AD104" i="22"/>
  <c r="Z104" i="24" s="1"/>
  <c r="AD107" i="22"/>
  <c r="Z107" i="24" s="1"/>
  <c r="AD110" i="22"/>
  <c r="Z110" i="24" s="1"/>
  <c r="AD113" i="22"/>
  <c r="Z113" i="24" s="1"/>
  <c r="AD116" i="22"/>
  <c r="Z116" i="24" s="1"/>
  <c r="AD119" i="22"/>
  <c r="Z119" i="24" s="1"/>
  <c r="AD122" i="22"/>
  <c r="Z122" i="24" s="1"/>
  <c r="AD125" i="22"/>
  <c r="Z125" i="24" s="1"/>
  <c r="AD128" i="22"/>
  <c r="Z128" i="24" s="1"/>
  <c r="AD131" i="22"/>
  <c r="Z131" i="24" s="1"/>
  <c r="AD134" i="22"/>
  <c r="Z134" i="24" s="1"/>
  <c r="AD137" i="22"/>
  <c r="Z137" i="24" s="1"/>
  <c r="AD140" i="22"/>
  <c r="Z140" i="24" s="1"/>
  <c r="AD143" i="22"/>
  <c r="Z143" i="24" s="1"/>
  <c r="AD146" i="22"/>
  <c r="Z146" i="24" s="1"/>
  <c r="AD149" i="22"/>
  <c r="Z149" i="24" s="1"/>
  <c r="AD152" i="22"/>
  <c r="Z152" i="24" s="1"/>
  <c r="AD155" i="22"/>
  <c r="Z155" i="24" s="1"/>
  <c r="AD158" i="22"/>
  <c r="Z158" i="24" s="1"/>
  <c r="AD161" i="22"/>
  <c r="Z161" i="24" s="1"/>
  <c r="AD164" i="22"/>
  <c r="Z164" i="24" s="1"/>
  <c r="AD167" i="22"/>
  <c r="Z167" i="24" s="1"/>
  <c r="AD170" i="22"/>
  <c r="Z170" i="24" s="1"/>
  <c r="AD173" i="22"/>
  <c r="Z173" i="24" s="1"/>
  <c r="AD176" i="22"/>
  <c r="Z176" i="24" s="1"/>
  <c r="AD179" i="22"/>
  <c r="Z179" i="24" s="1"/>
  <c r="AD182" i="22"/>
  <c r="Z182" i="24" s="1"/>
  <c r="AD5" i="22"/>
  <c r="Z5" i="24" s="1"/>
  <c r="AC11" i="21"/>
  <c r="U11" i="23" s="1"/>
  <c r="AC14" i="21"/>
  <c r="U14" i="23" s="1"/>
  <c r="AC17" i="21"/>
  <c r="U17" i="23" s="1"/>
  <c r="AC20" i="21"/>
  <c r="U20" i="23" s="1"/>
  <c r="AC23" i="21"/>
  <c r="U23" i="23" s="1"/>
  <c r="AC26" i="21"/>
  <c r="U26" i="23" s="1"/>
  <c r="AC29" i="21"/>
  <c r="U29" i="23" s="1"/>
  <c r="AC32" i="21"/>
  <c r="U32" i="23" s="1"/>
  <c r="AC35" i="21"/>
  <c r="U35" i="23" s="1"/>
  <c r="AC38" i="21"/>
  <c r="U38" i="23" s="1"/>
  <c r="AC41" i="21"/>
  <c r="U41" i="23" s="1"/>
  <c r="AC44" i="21"/>
  <c r="U44" i="23" s="1"/>
  <c r="AC47" i="21"/>
  <c r="U47" i="23" s="1"/>
  <c r="AC50" i="21"/>
  <c r="U50" i="23" s="1"/>
  <c r="AC53" i="21"/>
  <c r="U53" i="23" s="1"/>
  <c r="AC56" i="21"/>
  <c r="U56" i="23" s="1"/>
  <c r="AC59" i="21"/>
  <c r="U59" i="23" s="1"/>
  <c r="AC62" i="21"/>
  <c r="U62" i="23" s="1"/>
  <c r="AC65" i="21"/>
  <c r="U65" i="23" s="1"/>
  <c r="AC68" i="21"/>
  <c r="U68" i="23" s="1"/>
  <c r="AC71" i="21"/>
  <c r="U71" i="23" s="1"/>
  <c r="AC74" i="21"/>
  <c r="U74" i="23" s="1"/>
  <c r="AC77" i="21"/>
  <c r="U77" i="23" s="1"/>
  <c r="AC80" i="21"/>
  <c r="U80" i="23" s="1"/>
  <c r="AC83" i="21"/>
  <c r="U83" i="23" s="1"/>
  <c r="AC86" i="21"/>
  <c r="U86" i="23" s="1"/>
  <c r="AC89" i="21"/>
  <c r="U89" i="23" s="1"/>
  <c r="AC92" i="21"/>
  <c r="U92" i="23" s="1"/>
  <c r="AC95" i="21"/>
  <c r="U95" i="23" s="1"/>
  <c r="AC98" i="21"/>
  <c r="U98" i="23" s="1"/>
  <c r="AC101" i="21"/>
  <c r="U101" i="23" s="1"/>
  <c r="AC104" i="21"/>
  <c r="U104" i="23" s="1"/>
  <c r="AC107" i="21"/>
  <c r="U107" i="23" s="1"/>
  <c r="AC110" i="21"/>
  <c r="U110" i="23" s="1"/>
  <c r="AC113" i="21"/>
  <c r="U113" i="23" s="1"/>
  <c r="AC116" i="21"/>
  <c r="U116" i="23" s="1"/>
  <c r="AC119" i="21"/>
  <c r="U119" i="23" s="1"/>
  <c r="AC122" i="21"/>
  <c r="U122" i="23" s="1"/>
  <c r="AC125" i="21"/>
  <c r="U125" i="23" s="1"/>
  <c r="AC128" i="21"/>
  <c r="U128" i="23" s="1"/>
  <c r="AC131" i="21"/>
  <c r="U131" i="23" s="1"/>
  <c r="AC134" i="21"/>
  <c r="U134" i="23" s="1"/>
  <c r="AC137" i="21"/>
  <c r="U137" i="23" s="1"/>
  <c r="AC140" i="21"/>
  <c r="U140" i="23" s="1"/>
  <c r="AC143" i="21"/>
  <c r="U143" i="23" s="1"/>
  <c r="AC146" i="21"/>
  <c r="U146" i="23" s="1"/>
  <c r="AC149" i="21"/>
  <c r="U149" i="23" s="1"/>
  <c r="AC152" i="21"/>
  <c r="U152" i="23" s="1"/>
  <c r="AC155" i="21"/>
  <c r="U155" i="23" s="1"/>
  <c r="AC158" i="21"/>
  <c r="U158" i="23" s="1"/>
  <c r="AC161" i="21"/>
  <c r="U161" i="23" s="1"/>
  <c r="AC164" i="21"/>
  <c r="U164" i="23" s="1"/>
  <c r="AC167" i="21"/>
  <c r="U167" i="23" s="1"/>
  <c r="AC170" i="21"/>
  <c r="U170" i="23" s="1"/>
  <c r="AC173" i="21"/>
  <c r="U173" i="23" s="1"/>
  <c r="AC176" i="21"/>
  <c r="U176" i="23" s="1"/>
  <c r="AC179" i="21"/>
  <c r="U179" i="23" s="1"/>
  <c r="AC182" i="21"/>
  <c r="U182" i="23" s="1"/>
  <c r="AC8" i="21"/>
  <c r="U8" i="23" s="1"/>
  <c r="AC5" i="21"/>
  <c r="U5" i="23" s="1"/>
  <c r="Q284" i="32" l="1"/>
  <c r="X746" i="32" s="1"/>
  <c r="S3" i="23"/>
  <c r="Q386" i="32"/>
  <c r="Q433" i="32"/>
  <c r="F1" i="11"/>
  <c r="Q283" i="32" l="1"/>
  <c r="X745" i="32" s="1"/>
  <c r="X747" i="32" s="1"/>
  <c r="AI771" i="32" s="1"/>
  <c r="AR771" i="32" s="1"/>
  <c r="K770" i="32" s="1"/>
  <c r="Q385" i="32" l="1"/>
  <c r="Q387" i="32" s="1"/>
  <c r="Q432" i="32"/>
  <c r="Q434" i="32" s="1"/>
  <c r="Q285" i="32"/>
  <c r="AK771" i="32"/>
  <c r="AT771" i="32" s="1"/>
  <c r="AO771" i="32"/>
  <c r="AX771" i="32" s="1"/>
  <c r="W770" i="32"/>
  <c r="W771" i="32" s="1"/>
  <c r="S770" i="32"/>
  <c r="S771" i="32" s="1"/>
  <c r="AM771" i="32"/>
  <c r="AV771" i="32" s="1"/>
  <c r="O770" i="32" s="1"/>
  <c r="O771" i="32" s="1"/>
  <c r="X777" i="32"/>
  <c r="X778" i="32" s="1"/>
  <c r="K771" i="32"/>
  <c r="O420" i="32" l="1"/>
  <c r="J420" i="32"/>
  <c r="O406" i="32"/>
  <c r="J419" i="32"/>
  <c r="O418" i="32"/>
  <c r="J405" i="32"/>
  <c r="O417" i="32"/>
  <c r="J417" i="32"/>
  <c r="O403" i="32"/>
  <c r="O415" i="32"/>
  <c r="J402" i="32"/>
  <c r="M1" i="32"/>
  <c r="J414" i="32" l="1"/>
  <c r="O414" i="32"/>
  <c r="O401" i="32"/>
  <c r="V417" i="32"/>
  <c r="O402" i="32"/>
  <c r="J404" i="32"/>
  <c r="O405" i="32"/>
  <c r="V405" i="32" s="1"/>
  <c r="V367" i="32"/>
  <c r="V370" i="32"/>
  <c r="O404" i="32"/>
  <c r="J407" i="32"/>
  <c r="J415" i="32"/>
  <c r="O416" i="32"/>
  <c r="J418" i="32"/>
  <c r="V418" i="32" s="1"/>
  <c r="O419" i="32"/>
  <c r="V419" i="32" s="1"/>
  <c r="V372" i="32"/>
  <c r="O374" i="32"/>
  <c r="J406" i="32"/>
  <c r="O407" i="32"/>
  <c r="V414" i="32" l="1"/>
  <c r="O421" i="32"/>
  <c r="V401" i="32"/>
  <c r="V404" i="32"/>
  <c r="O408" i="32"/>
  <c r="V406" i="32"/>
  <c r="F184" i="24" l="1"/>
  <c r="E184" i="24"/>
  <c r="F183" i="24"/>
  <c r="E183" i="24"/>
  <c r="H182" i="24"/>
  <c r="G182" i="24"/>
  <c r="F182" i="24"/>
  <c r="E182" i="24"/>
  <c r="D182" i="24"/>
  <c r="C182" i="24"/>
  <c r="B182" i="24"/>
  <c r="F181" i="24"/>
  <c r="E181" i="24"/>
  <c r="F180" i="24"/>
  <c r="E180" i="24"/>
  <c r="H179" i="24"/>
  <c r="G179" i="24"/>
  <c r="F179" i="24"/>
  <c r="E179" i="24"/>
  <c r="D179" i="24"/>
  <c r="C179" i="24"/>
  <c r="B179" i="24"/>
  <c r="F178" i="24"/>
  <c r="E178" i="24"/>
  <c r="F177" i="24"/>
  <c r="E177" i="24"/>
  <c r="H176" i="24"/>
  <c r="G176" i="24"/>
  <c r="F176" i="24"/>
  <c r="E176" i="24"/>
  <c r="D176" i="24"/>
  <c r="C176" i="24"/>
  <c r="B176" i="24"/>
  <c r="F175" i="24"/>
  <c r="E175" i="24"/>
  <c r="F174" i="24"/>
  <c r="E174" i="24"/>
  <c r="H173" i="24"/>
  <c r="G173" i="24"/>
  <c r="F173" i="24"/>
  <c r="E173" i="24"/>
  <c r="D173" i="24"/>
  <c r="C173" i="24"/>
  <c r="B173" i="24"/>
  <c r="F172" i="24"/>
  <c r="E172" i="24"/>
  <c r="F171" i="24"/>
  <c r="E171" i="24"/>
  <c r="H170" i="24"/>
  <c r="G170" i="24"/>
  <c r="F170" i="24"/>
  <c r="E170" i="24"/>
  <c r="D170" i="24"/>
  <c r="C170" i="24"/>
  <c r="B170" i="24"/>
  <c r="F169" i="24"/>
  <c r="E169" i="24"/>
  <c r="F168" i="24"/>
  <c r="E168" i="24"/>
  <c r="H167" i="24"/>
  <c r="G167" i="24"/>
  <c r="F167" i="24"/>
  <c r="E167" i="24"/>
  <c r="D167" i="24"/>
  <c r="C167" i="24"/>
  <c r="B167" i="24"/>
  <c r="F166" i="24"/>
  <c r="E166" i="24"/>
  <c r="F165" i="24"/>
  <c r="E165" i="24"/>
  <c r="H164" i="24"/>
  <c r="G164" i="24"/>
  <c r="F164" i="24"/>
  <c r="E164" i="24"/>
  <c r="D164" i="24"/>
  <c r="C164" i="24"/>
  <c r="B164" i="24"/>
  <c r="F163" i="24"/>
  <c r="E163" i="24"/>
  <c r="F162" i="24"/>
  <c r="E162" i="24"/>
  <c r="H161" i="24"/>
  <c r="G161" i="24"/>
  <c r="F161" i="24"/>
  <c r="E161" i="24"/>
  <c r="D161" i="24"/>
  <c r="C161" i="24"/>
  <c r="B161" i="24"/>
  <c r="F160" i="24"/>
  <c r="E160" i="24"/>
  <c r="F159" i="24"/>
  <c r="E159" i="24"/>
  <c r="H158" i="24"/>
  <c r="G158" i="24"/>
  <c r="F158" i="24"/>
  <c r="E158" i="24"/>
  <c r="D158" i="24"/>
  <c r="C158" i="24"/>
  <c r="B158" i="24"/>
  <c r="F157" i="24"/>
  <c r="E157" i="24"/>
  <c r="F156" i="24"/>
  <c r="E156" i="24"/>
  <c r="H155" i="24"/>
  <c r="G155" i="24"/>
  <c r="F155" i="24"/>
  <c r="E155" i="24"/>
  <c r="D155" i="24"/>
  <c r="C155" i="24"/>
  <c r="B155" i="24"/>
  <c r="F154" i="24"/>
  <c r="E154" i="24"/>
  <c r="F153" i="24"/>
  <c r="E153" i="24"/>
  <c r="H152" i="24"/>
  <c r="G152" i="24"/>
  <c r="F152" i="24"/>
  <c r="E152" i="24"/>
  <c r="D152" i="24"/>
  <c r="C152" i="24"/>
  <c r="B152" i="24"/>
  <c r="F151" i="24"/>
  <c r="E151" i="24"/>
  <c r="F150" i="24"/>
  <c r="E150" i="24"/>
  <c r="H149" i="24"/>
  <c r="G149" i="24"/>
  <c r="F149" i="24"/>
  <c r="E149" i="24"/>
  <c r="D149" i="24"/>
  <c r="C149" i="24"/>
  <c r="B149" i="24"/>
  <c r="F148" i="24"/>
  <c r="E148" i="24"/>
  <c r="F147" i="24"/>
  <c r="E147" i="24"/>
  <c r="H146" i="24"/>
  <c r="G146" i="24"/>
  <c r="F146" i="24"/>
  <c r="E146" i="24"/>
  <c r="D146" i="24"/>
  <c r="C146" i="24"/>
  <c r="B146" i="24"/>
  <c r="F145" i="24"/>
  <c r="E145" i="24"/>
  <c r="F144" i="24"/>
  <c r="E144" i="24"/>
  <c r="H143" i="24"/>
  <c r="G143" i="24"/>
  <c r="F143" i="24"/>
  <c r="E143" i="24"/>
  <c r="D143" i="24"/>
  <c r="C143" i="24"/>
  <c r="B143" i="24"/>
  <c r="F142" i="24"/>
  <c r="E142" i="24"/>
  <c r="F141" i="24"/>
  <c r="E141" i="24"/>
  <c r="H140" i="24"/>
  <c r="G140" i="24"/>
  <c r="F140" i="24"/>
  <c r="E140" i="24"/>
  <c r="D140" i="24"/>
  <c r="C140" i="24"/>
  <c r="B140" i="24"/>
  <c r="F139" i="24"/>
  <c r="E139" i="24"/>
  <c r="F138" i="24"/>
  <c r="E138" i="24"/>
  <c r="H137" i="24"/>
  <c r="G137" i="24"/>
  <c r="F137" i="24"/>
  <c r="E137" i="24"/>
  <c r="D137" i="24"/>
  <c r="C137" i="24"/>
  <c r="B137" i="24"/>
  <c r="F136" i="24"/>
  <c r="E136" i="24"/>
  <c r="F135" i="24"/>
  <c r="E135" i="24"/>
  <c r="H134" i="24"/>
  <c r="G134" i="24"/>
  <c r="F134" i="24"/>
  <c r="E134" i="24"/>
  <c r="D134" i="24"/>
  <c r="C134" i="24"/>
  <c r="B134" i="24"/>
  <c r="F133" i="24"/>
  <c r="E133" i="24"/>
  <c r="F132" i="24"/>
  <c r="E132" i="24"/>
  <c r="H131" i="24"/>
  <c r="G131" i="24"/>
  <c r="F131" i="24"/>
  <c r="E131" i="24"/>
  <c r="D131" i="24"/>
  <c r="C131" i="24"/>
  <c r="B131" i="24"/>
  <c r="F130" i="24"/>
  <c r="E130" i="24"/>
  <c r="F129" i="24"/>
  <c r="E129" i="24"/>
  <c r="H128" i="24"/>
  <c r="G128" i="24"/>
  <c r="F128" i="24"/>
  <c r="E128" i="24"/>
  <c r="D128" i="24"/>
  <c r="C128" i="24"/>
  <c r="B128" i="24"/>
  <c r="F127" i="24"/>
  <c r="E127" i="24"/>
  <c r="F126" i="24"/>
  <c r="E126" i="24"/>
  <c r="H125" i="24"/>
  <c r="G125" i="24"/>
  <c r="F125" i="24"/>
  <c r="E125" i="24"/>
  <c r="D125" i="24"/>
  <c r="C125" i="24"/>
  <c r="B125" i="24"/>
  <c r="F124" i="24"/>
  <c r="E124" i="24"/>
  <c r="F123" i="24"/>
  <c r="E123" i="24"/>
  <c r="H122" i="24"/>
  <c r="G122" i="24"/>
  <c r="F122" i="24"/>
  <c r="E122" i="24"/>
  <c r="D122" i="24"/>
  <c r="C122" i="24"/>
  <c r="B122" i="24"/>
  <c r="F121" i="24"/>
  <c r="E121" i="24"/>
  <c r="F120" i="24"/>
  <c r="E120" i="24"/>
  <c r="H119" i="24"/>
  <c r="G119" i="24"/>
  <c r="F119" i="24"/>
  <c r="E119" i="24"/>
  <c r="D119" i="24"/>
  <c r="C119" i="24"/>
  <c r="B119" i="24"/>
  <c r="F118" i="24"/>
  <c r="E118" i="24"/>
  <c r="F117" i="24"/>
  <c r="E117" i="24"/>
  <c r="H116" i="24"/>
  <c r="G116" i="24"/>
  <c r="F116" i="24"/>
  <c r="E116" i="24"/>
  <c r="D116" i="24"/>
  <c r="C116" i="24"/>
  <c r="B116" i="24"/>
  <c r="F115" i="24"/>
  <c r="E115" i="24"/>
  <c r="F114" i="24"/>
  <c r="E114" i="24"/>
  <c r="H113" i="24"/>
  <c r="G113" i="24"/>
  <c r="F113" i="24"/>
  <c r="E113" i="24"/>
  <c r="D113" i="24"/>
  <c r="C113" i="24"/>
  <c r="B113" i="24"/>
  <c r="F112" i="24"/>
  <c r="E112" i="24"/>
  <c r="F111" i="24"/>
  <c r="E111" i="24"/>
  <c r="H110" i="24"/>
  <c r="G110" i="24"/>
  <c r="F110" i="24"/>
  <c r="E110" i="24"/>
  <c r="D110" i="24"/>
  <c r="C110" i="24"/>
  <c r="B110" i="24"/>
  <c r="F109" i="24"/>
  <c r="E109" i="24"/>
  <c r="F108" i="24"/>
  <c r="E108" i="24"/>
  <c r="H107" i="24"/>
  <c r="G107" i="24"/>
  <c r="F107" i="24"/>
  <c r="E107" i="24"/>
  <c r="D107" i="24"/>
  <c r="C107" i="24"/>
  <c r="B107" i="24"/>
  <c r="F106" i="24"/>
  <c r="E106" i="24"/>
  <c r="F105" i="24"/>
  <c r="E105" i="24"/>
  <c r="H104" i="24"/>
  <c r="G104" i="24"/>
  <c r="F104" i="24"/>
  <c r="E104" i="24"/>
  <c r="D104" i="24"/>
  <c r="C104" i="24"/>
  <c r="B104" i="24"/>
  <c r="F103" i="24"/>
  <c r="E103" i="24"/>
  <c r="F102" i="24"/>
  <c r="E102" i="24"/>
  <c r="H101" i="24"/>
  <c r="G101" i="24"/>
  <c r="F101" i="24"/>
  <c r="E101" i="24"/>
  <c r="D101" i="24"/>
  <c r="C101" i="24"/>
  <c r="B101" i="24"/>
  <c r="F100" i="24"/>
  <c r="E100" i="24"/>
  <c r="F99" i="24"/>
  <c r="E99" i="24"/>
  <c r="H98" i="24"/>
  <c r="G98" i="24"/>
  <c r="F98" i="24"/>
  <c r="E98" i="24"/>
  <c r="D98" i="24"/>
  <c r="C98" i="24"/>
  <c r="B98" i="24"/>
  <c r="F97" i="24"/>
  <c r="E97" i="24"/>
  <c r="F96" i="24"/>
  <c r="E96" i="24"/>
  <c r="H95" i="24"/>
  <c r="G95" i="24"/>
  <c r="F95" i="24"/>
  <c r="E95" i="24"/>
  <c r="D95" i="24"/>
  <c r="C95" i="24"/>
  <c r="B95" i="24"/>
  <c r="F94" i="24"/>
  <c r="E94" i="24"/>
  <c r="F93" i="24"/>
  <c r="E93" i="24"/>
  <c r="H92" i="24"/>
  <c r="G92" i="24"/>
  <c r="F92" i="24"/>
  <c r="E92" i="24"/>
  <c r="D92" i="24"/>
  <c r="C92" i="24"/>
  <c r="B92" i="24"/>
  <c r="F91" i="24"/>
  <c r="E91" i="24"/>
  <c r="F90" i="24"/>
  <c r="E90" i="24"/>
  <c r="H89" i="24"/>
  <c r="G89" i="24"/>
  <c r="F89" i="24"/>
  <c r="E89" i="24"/>
  <c r="D89" i="24"/>
  <c r="C89" i="24"/>
  <c r="B89" i="24"/>
  <c r="F88" i="24"/>
  <c r="E88" i="24"/>
  <c r="F87" i="24"/>
  <c r="E87" i="24"/>
  <c r="H86" i="24"/>
  <c r="G86" i="24"/>
  <c r="F86" i="24"/>
  <c r="E86" i="24"/>
  <c r="D86" i="24"/>
  <c r="C86" i="24"/>
  <c r="B86" i="24"/>
  <c r="F85" i="24"/>
  <c r="E85" i="24"/>
  <c r="F84" i="24"/>
  <c r="E84" i="24"/>
  <c r="H83" i="24"/>
  <c r="G83" i="24"/>
  <c r="F83" i="24"/>
  <c r="E83" i="24"/>
  <c r="D83" i="24"/>
  <c r="C83" i="24"/>
  <c r="B83" i="24"/>
  <c r="F82" i="24"/>
  <c r="E82" i="24"/>
  <c r="F81" i="24"/>
  <c r="E81" i="24"/>
  <c r="H80" i="24"/>
  <c r="G80" i="24"/>
  <c r="F80" i="24"/>
  <c r="E80" i="24"/>
  <c r="D80" i="24"/>
  <c r="C80" i="24"/>
  <c r="B80" i="24"/>
  <c r="F79" i="24"/>
  <c r="E79" i="24"/>
  <c r="F78" i="24"/>
  <c r="E78" i="24"/>
  <c r="H77" i="24"/>
  <c r="G77" i="24"/>
  <c r="F77" i="24"/>
  <c r="E77" i="24"/>
  <c r="D77" i="24"/>
  <c r="C77" i="24"/>
  <c r="B77" i="24"/>
  <c r="F76" i="24"/>
  <c r="E76" i="24"/>
  <c r="F75" i="24"/>
  <c r="E75" i="24"/>
  <c r="H74" i="24"/>
  <c r="G74" i="24"/>
  <c r="F74" i="24"/>
  <c r="E74" i="24"/>
  <c r="D74" i="24"/>
  <c r="C74" i="24"/>
  <c r="B74" i="24"/>
  <c r="F73" i="24"/>
  <c r="E73" i="24"/>
  <c r="F72" i="24"/>
  <c r="E72" i="24"/>
  <c r="H71" i="24"/>
  <c r="G71" i="24"/>
  <c r="F71" i="24"/>
  <c r="E71" i="24"/>
  <c r="D71" i="24"/>
  <c r="C71" i="24"/>
  <c r="B71" i="24"/>
  <c r="F70" i="24"/>
  <c r="E70" i="24"/>
  <c r="F69" i="24"/>
  <c r="E69" i="24"/>
  <c r="H68" i="24"/>
  <c r="G68" i="24"/>
  <c r="F68" i="24"/>
  <c r="E68" i="24"/>
  <c r="D68" i="24"/>
  <c r="C68" i="24"/>
  <c r="B68" i="24"/>
  <c r="F67" i="24"/>
  <c r="E67" i="24"/>
  <c r="F66" i="24"/>
  <c r="E66" i="24"/>
  <c r="H65" i="24"/>
  <c r="G65" i="24"/>
  <c r="F65" i="24"/>
  <c r="E65" i="24"/>
  <c r="D65" i="24"/>
  <c r="C65" i="24"/>
  <c r="B65" i="24"/>
  <c r="F64" i="24"/>
  <c r="E64" i="24"/>
  <c r="F63" i="24"/>
  <c r="E63" i="24"/>
  <c r="H62" i="24"/>
  <c r="G62" i="24"/>
  <c r="F62" i="24"/>
  <c r="E62" i="24"/>
  <c r="D62" i="24"/>
  <c r="C62" i="24"/>
  <c r="B62" i="24"/>
  <c r="F61" i="24"/>
  <c r="E61" i="24"/>
  <c r="F60" i="24"/>
  <c r="E60" i="24"/>
  <c r="H59" i="24"/>
  <c r="G59" i="24"/>
  <c r="F59" i="24"/>
  <c r="E59" i="24"/>
  <c r="D59" i="24"/>
  <c r="C59" i="24"/>
  <c r="B59" i="24"/>
  <c r="F58" i="24"/>
  <c r="E58" i="24"/>
  <c r="F57" i="24"/>
  <c r="E57" i="24"/>
  <c r="H56" i="24"/>
  <c r="G56" i="24"/>
  <c r="F56" i="24"/>
  <c r="E56" i="24"/>
  <c r="D56" i="24"/>
  <c r="C56" i="24"/>
  <c r="B56" i="24"/>
  <c r="F55" i="24"/>
  <c r="E55" i="24"/>
  <c r="F54" i="24"/>
  <c r="E54" i="24"/>
  <c r="H53" i="24"/>
  <c r="G53" i="24"/>
  <c r="F53" i="24"/>
  <c r="E53" i="24"/>
  <c r="D53" i="24"/>
  <c r="C53" i="24"/>
  <c r="B53" i="24"/>
  <c r="F52" i="24"/>
  <c r="E52" i="24"/>
  <c r="F51" i="24"/>
  <c r="E51" i="24"/>
  <c r="H50" i="24"/>
  <c r="G50" i="24"/>
  <c r="F50" i="24"/>
  <c r="E50" i="24"/>
  <c r="D50" i="24"/>
  <c r="C50" i="24"/>
  <c r="B50" i="24"/>
  <c r="F49" i="24"/>
  <c r="E49" i="24"/>
  <c r="F48" i="24"/>
  <c r="E48" i="24"/>
  <c r="H47" i="24"/>
  <c r="G47" i="24"/>
  <c r="F47" i="24"/>
  <c r="E47" i="24"/>
  <c r="D47" i="24"/>
  <c r="C47" i="24"/>
  <c r="B47" i="24"/>
  <c r="F46" i="24"/>
  <c r="E46" i="24"/>
  <c r="F45" i="24"/>
  <c r="E45" i="24"/>
  <c r="H44" i="24"/>
  <c r="G44" i="24"/>
  <c r="F44" i="24"/>
  <c r="E44" i="24"/>
  <c r="D44" i="24"/>
  <c r="C44" i="24"/>
  <c r="B44" i="24"/>
  <c r="F43" i="24"/>
  <c r="E43" i="24"/>
  <c r="F42" i="24"/>
  <c r="E42" i="24"/>
  <c r="H41" i="24"/>
  <c r="G41" i="24"/>
  <c r="F41" i="24"/>
  <c r="E41" i="24"/>
  <c r="D41" i="24"/>
  <c r="C41" i="24"/>
  <c r="B41" i="24"/>
  <c r="F40" i="24"/>
  <c r="E40" i="24"/>
  <c r="F39" i="24"/>
  <c r="E39" i="24"/>
  <c r="H38" i="24"/>
  <c r="G38" i="24"/>
  <c r="F38" i="24"/>
  <c r="E38" i="24"/>
  <c r="D38" i="24"/>
  <c r="C38" i="24"/>
  <c r="B38" i="24"/>
  <c r="F37" i="24"/>
  <c r="E37" i="24"/>
  <c r="F36" i="24"/>
  <c r="E36" i="24"/>
  <c r="H35" i="24"/>
  <c r="G35" i="24"/>
  <c r="F35" i="24"/>
  <c r="E35" i="24"/>
  <c r="D35" i="24"/>
  <c r="C35" i="24"/>
  <c r="B35" i="24"/>
  <c r="F34" i="24"/>
  <c r="E34" i="24"/>
  <c r="F33" i="24"/>
  <c r="E33" i="24"/>
  <c r="H32" i="24"/>
  <c r="G32" i="24"/>
  <c r="F32" i="24"/>
  <c r="E32" i="24"/>
  <c r="D32" i="24"/>
  <c r="C32" i="24"/>
  <c r="B32" i="24"/>
  <c r="F31" i="24"/>
  <c r="E31" i="24"/>
  <c r="F30" i="24"/>
  <c r="E30" i="24"/>
  <c r="H29" i="24"/>
  <c r="G29" i="24"/>
  <c r="F29" i="24"/>
  <c r="E29" i="24"/>
  <c r="D29" i="24"/>
  <c r="C29" i="24"/>
  <c r="B29" i="24"/>
  <c r="F28" i="24"/>
  <c r="E28" i="24"/>
  <c r="F27" i="24"/>
  <c r="E27" i="24"/>
  <c r="H26" i="24"/>
  <c r="G26" i="24"/>
  <c r="F26" i="24"/>
  <c r="E26" i="24"/>
  <c r="D26" i="24"/>
  <c r="C26" i="24"/>
  <c r="B26" i="24"/>
  <c r="F25" i="24"/>
  <c r="E25" i="24"/>
  <c r="F24" i="24"/>
  <c r="E24" i="24"/>
  <c r="H23" i="24"/>
  <c r="G23" i="24"/>
  <c r="F23" i="24"/>
  <c r="E23" i="24"/>
  <c r="D23" i="24"/>
  <c r="C23" i="24"/>
  <c r="B23" i="24"/>
  <c r="F22" i="24"/>
  <c r="E22" i="24"/>
  <c r="F21" i="24"/>
  <c r="E21" i="24"/>
  <c r="H20" i="24"/>
  <c r="G20" i="24"/>
  <c r="F20" i="24"/>
  <c r="E20" i="24"/>
  <c r="D20" i="24"/>
  <c r="C20" i="24"/>
  <c r="B20" i="24"/>
  <c r="F19" i="24"/>
  <c r="E19" i="24"/>
  <c r="F18" i="24"/>
  <c r="E18" i="24"/>
  <c r="H17" i="24"/>
  <c r="G17" i="24"/>
  <c r="F17" i="24"/>
  <c r="E17" i="24"/>
  <c r="D17" i="24"/>
  <c r="C17" i="24"/>
  <c r="B17" i="24"/>
  <c r="F16" i="24"/>
  <c r="E16" i="24"/>
  <c r="F15" i="24"/>
  <c r="E15" i="24"/>
  <c r="H14" i="24"/>
  <c r="G14" i="24"/>
  <c r="F14" i="24"/>
  <c r="E14" i="24"/>
  <c r="D14" i="24"/>
  <c r="C14" i="24"/>
  <c r="B14" i="24"/>
  <c r="F13" i="24"/>
  <c r="E13" i="24"/>
  <c r="F12" i="24"/>
  <c r="E12" i="24"/>
  <c r="H11" i="24"/>
  <c r="G11" i="24"/>
  <c r="F11" i="24"/>
  <c r="E11" i="24"/>
  <c r="D11" i="24"/>
  <c r="C11" i="24"/>
  <c r="B11" i="24"/>
  <c r="F10" i="24"/>
  <c r="E10" i="24"/>
  <c r="F9" i="24"/>
  <c r="E9" i="24"/>
  <c r="H8" i="24"/>
  <c r="G8" i="24"/>
  <c r="F8" i="24"/>
  <c r="E8" i="24"/>
  <c r="D8" i="24"/>
  <c r="C8" i="24"/>
  <c r="B8" i="24"/>
  <c r="G5" i="24"/>
  <c r="F7" i="24"/>
  <c r="F6" i="24"/>
  <c r="F5" i="24"/>
  <c r="D5" i="24"/>
  <c r="C5" i="24"/>
  <c r="B5" i="24"/>
  <c r="H5" i="24"/>
  <c r="E7" i="24"/>
  <c r="E6" i="24"/>
  <c r="E5" i="24"/>
  <c r="G179" i="23"/>
  <c r="G182" i="23"/>
  <c r="G8" i="23"/>
  <c r="G11" i="23"/>
  <c r="G14" i="23"/>
  <c r="G17" i="23"/>
  <c r="G20" i="23"/>
  <c r="G23" i="23"/>
  <c r="G26" i="23"/>
  <c r="G29" i="23"/>
  <c r="G32" i="23"/>
  <c r="G35" i="23"/>
  <c r="G38" i="23"/>
  <c r="G41" i="23"/>
  <c r="G44" i="23"/>
  <c r="G47" i="23"/>
  <c r="G50" i="23"/>
  <c r="G53" i="23"/>
  <c r="G56" i="23"/>
  <c r="G59" i="23"/>
  <c r="G62" i="23"/>
  <c r="G65" i="23"/>
  <c r="G68" i="23"/>
  <c r="G71" i="23"/>
  <c r="G74" i="23"/>
  <c r="G77" i="23"/>
  <c r="G80" i="23"/>
  <c r="G83" i="23"/>
  <c r="G86" i="23"/>
  <c r="G89" i="23"/>
  <c r="G92" i="23"/>
  <c r="G95" i="23"/>
  <c r="G98" i="23"/>
  <c r="G101" i="23"/>
  <c r="G104" i="23"/>
  <c r="G107" i="23"/>
  <c r="G110" i="23"/>
  <c r="G113" i="23"/>
  <c r="G116" i="23"/>
  <c r="G119" i="23"/>
  <c r="G122" i="23"/>
  <c r="G125" i="23"/>
  <c r="G128" i="23"/>
  <c r="G131" i="23"/>
  <c r="G134" i="23"/>
  <c r="G137" i="23"/>
  <c r="G140" i="23"/>
  <c r="G143" i="23"/>
  <c r="G146" i="23"/>
  <c r="G149" i="23"/>
  <c r="G152" i="23"/>
  <c r="G155" i="23"/>
  <c r="G158" i="23"/>
  <c r="G161" i="23"/>
  <c r="G164" i="23"/>
  <c r="G167" i="23"/>
  <c r="G170" i="23"/>
  <c r="G173" i="23"/>
  <c r="G176" i="23"/>
  <c r="F184" i="23"/>
  <c r="E184" i="23"/>
  <c r="F183" i="23"/>
  <c r="E183" i="23"/>
  <c r="F182" i="23"/>
  <c r="E182" i="23"/>
  <c r="F181" i="23"/>
  <c r="E181" i="23"/>
  <c r="F180" i="23"/>
  <c r="E180" i="23"/>
  <c r="F179" i="23"/>
  <c r="E179" i="23"/>
  <c r="F178" i="23"/>
  <c r="E178" i="23"/>
  <c r="F177" i="23"/>
  <c r="E177" i="23"/>
  <c r="F176" i="23"/>
  <c r="E176" i="23"/>
  <c r="F175" i="23"/>
  <c r="E175" i="23"/>
  <c r="F174" i="23"/>
  <c r="E174" i="23"/>
  <c r="F173" i="23"/>
  <c r="E173" i="23"/>
  <c r="F172" i="23"/>
  <c r="E172" i="23"/>
  <c r="F171" i="23"/>
  <c r="E171" i="23"/>
  <c r="F170" i="23"/>
  <c r="E170" i="23"/>
  <c r="F169" i="23"/>
  <c r="E169" i="23"/>
  <c r="F168" i="23"/>
  <c r="E168" i="23"/>
  <c r="F167" i="23"/>
  <c r="E167" i="23"/>
  <c r="F166" i="23"/>
  <c r="E166" i="23"/>
  <c r="F165" i="23"/>
  <c r="E165" i="23"/>
  <c r="F164" i="23"/>
  <c r="E164" i="23"/>
  <c r="F163" i="23"/>
  <c r="E163" i="23"/>
  <c r="F162" i="23"/>
  <c r="E162" i="23"/>
  <c r="F161" i="23"/>
  <c r="E161" i="23"/>
  <c r="F160" i="23"/>
  <c r="E160" i="23"/>
  <c r="F159" i="23"/>
  <c r="E159" i="23"/>
  <c r="F158" i="23"/>
  <c r="E158" i="23"/>
  <c r="F157" i="23"/>
  <c r="E157" i="23"/>
  <c r="F156" i="23"/>
  <c r="E156" i="23"/>
  <c r="F155" i="23"/>
  <c r="E155" i="23"/>
  <c r="F154" i="23"/>
  <c r="E154" i="23"/>
  <c r="F153" i="23"/>
  <c r="E153" i="23"/>
  <c r="F152" i="23"/>
  <c r="E152" i="23"/>
  <c r="F151" i="23"/>
  <c r="E151" i="23"/>
  <c r="F150" i="23"/>
  <c r="E150" i="23"/>
  <c r="F149" i="23"/>
  <c r="E149" i="23"/>
  <c r="F148" i="23"/>
  <c r="E148" i="23"/>
  <c r="F147" i="23"/>
  <c r="E147" i="23"/>
  <c r="F146" i="23"/>
  <c r="E146" i="23"/>
  <c r="F145" i="23"/>
  <c r="E145" i="23"/>
  <c r="F144" i="23"/>
  <c r="E144" i="23"/>
  <c r="F143" i="23"/>
  <c r="E143" i="23"/>
  <c r="F142" i="23"/>
  <c r="E142" i="23"/>
  <c r="F141" i="23"/>
  <c r="E141" i="23"/>
  <c r="F140" i="23"/>
  <c r="E140" i="23"/>
  <c r="F139" i="23"/>
  <c r="E139" i="23"/>
  <c r="F138" i="23"/>
  <c r="E138" i="23"/>
  <c r="F137" i="23"/>
  <c r="E137" i="23"/>
  <c r="F136" i="23"/>
  <c r="E136" i="23"/>
  <c r="F135" i="23"/>
  <c r="E135" i="23"/>
  <c r="F134" i="23"/>
  <c r="E134" i="23"/>
  <c r="F133" i="23"/>
  <c r="E133" i="23"/>
  <c r="F132" i="23"/>
  <c r="E132" i="23"/>
  <c r="F131" i="23"/>
  <c r="E131" i="23"/>
  <c r="F130" i="23"/>
  <c r="E130" i="23"/>
  <c r="F129" i="23"/>
  <c r="E129" i="23"/>
  <c r="F128" i="23"/>
  <c r="E128" i="23"/>
  <c r="F127" i="23"/>
  <c r="E127" i="23"/>
  <c r="F126" i="23"/>
  <c r="E126" i="23"/>
  <c r="F125" i="23"/>
  <c r="E125" i="23"/>
  <c r="F124" i="23"/>
  <c r="E124" i="23"/>
  <c r="F123" i="23"/>
  <c r="E123" i="23"/>
  <c r="F122" i="23"/>
  <c r="E122" i="23"/>
  <c r="F121" i="23"/>
  <c r="E121" i="23"/>
  <c r="F120" i="23"/>
  <c r="E120" i="23"/>
  <c r="F119" i="23"/>
  <c r="E119" i="23"/>
  <c r="F118" i="23"/>
  <c r="E118" i="23"/>
  <c r="F117" i="23"/>
  <c r="E117" i="23"/>
  <c r="F116" i="23"/>
  <c r="E116" i="23"/>
  <c r="F115" i="23"/>
  <c r="E115" i="23"/>
  <c r="F114" i="23"/>
  <c r="E114" i="23"/>
  <c r="F113" i="23"/>
  <c r="E113" i="23"/>
  <c r="F112" i="23"/>
  <c r="E112" i="23"/>
  <c r="F111" i="23"/>
  <c r="E111" i="23"/>
  <c r="F110" i="23"/>
  <c r="E110" i="23"/>
  <c r="F109" i="23"/>
  <c r="E109" i="23"/>
  <c r="F108" i="23"/>
  <c r="E108" i="23"/>
  <c r="F107" i="23"/>
  <c r="E107" i="23"/>
  <c r="F106" i="23"/>
  <c r="E106" i="23"/>
  <c r="F105" i="23"/>
  <c r="E105" i="23"/>
  <c r="F104" i="23"/>
  <c r="E104" i="23"/>
  <c r="F103" i="23"/>
  <c r="E103" i="23"/>
  <c r="F102" i="23"/>
  <c r="E102" i="23"/>
  <c r="F101" i="23"/>
  <c r="E101" i="23"/>
  <c r="F100" i="23"/>
  <c r="E100" i="23"/>
  <c r="F99" i="23"/>
  <c r="E99" i="23"/>
  <c r="F98" i="23"/>
  <c r="E98" i="23"/>
  <c r="F97" i="23"/>
  <c r="E97" i="23"/>
  <c r="F96" i="23"/>
  <c r="E96" i="23"/>
  <c r="F95" i="23"/>
  <c r="E95" i="23"/>
  <c r="F94" i="23"/>
  <c r="E94" i="23"/>
  <c r="F93" i="23"/>
  <c r="E93" i="23"/>
  <c r="F92" i="23"/>
  <c r="E92" i="23"/>
  <c r="F91" i="23"/>
  <c r="E91" i="23"/>
  <c r="F90" i="23"/>
  <c r="E90" i="23"/>
  <c r="F89" i="23"/>
  <c r="E89" i="23"/>
  <c r="F88" i="23"/>
  <c r="E88" i="23"/>
  <c r="F87" i="23"/>
  <c r="E87" i="23"/>
  <c r="F86" i="23"/>
  <c r="E86" i="23"/>
  <c r="F85" i="23"/>
  <c r="E85" i="23"/>
  <c r="F84" i="23"/>
  <c r="E84" i="23"/>
  <c r="F83" i="23"/>
  <c r="E83" i="23"/>
  <c r="F82" i="23"/>
  <c r="E82" i="23"/>
  <c r="F81" i="23"/>
  <c r="E81" i="23"/>
  <c r="F80" i="23"/>
  <c r="E80" i="23"/>
  <c r="F79" i="23"/>
  <c r="E79" i="23"/>
  <c r="F78" i="23"/>
  <c r="E78" i="23"/>
  <c r="F77" i="23"/>
  <c r="E77" i="23"/>
  <c r="F76" i="23"/>
  <c r="E76" i="23"/>
  <c r="F75" i="23"/>
  <c r="E75" i="23"/>
  <c r="F74" i="23"/>
  <c r="E74" i="23"/>
  <c r="F73" i="23"/>
  <c r="E73" i="23"/>
  <c r="F72" i="23"/>
  <c r="E72" i="23"/>
  <c r="F71" i="23"/>
  <c r="E71" i="23"/>
  <c r="F70" i="23"/>
  <c r="E70" i="23"/>
  <c r="F69" i="23"/>
  <c r="E69" i="23"/>
  <c r="F68" i="23"/>
  <c r="E68" i="23"/>
  <c r="F67" i="23"/>
  <c r="E67" i="23"/>
  <c r="F66" i="23"/>
  <c r="E66" i="23"/>
  <c r="F65" i="23"/>
  <c r="E65" i="23"/>
  <c r="F64" i="23"/>
  <c r="E64" i="23"/>
  <c r="F63" i="23"/>
  <c r="E63" i="23"/>
  <c r="F62" i="23"/>
  <c r="E62" i="23"/>
  <c r="F61" i="23"/>
  <c r="E61" i="23"/>
  <c r="F60" i="23"/>
  <c r="E60" i="23"/>
  <c r="F59" i="23"/>
  <c r="E59" i="23"/>
  <c r="F58" i="23"/>
  <c r="E58" i="23"/>
  <c r="F57" i="23"/>
  <c r="E57" i="23"/>
  <c r="F56" i="23"/>
  <c r="E56" i="23"/>
  <c r="F55" i="23"/>
  <c r="E55" i="23"/>
  <c r="F54" i="23"/>
  <c r="E54" i="23"/>
  <c r="F53" i="23"/>
  <c r="E53" i="23"/>
  <c r="F52" i="23"/>
  <c r="E52" i="23"/>
  <c r="F51" i="23"/>
  <c r="E51" i="23"/>
  <c r="F50" i="23"/>
  <c r="E50" i="23"/>
  <c r="F49" i="23"/>
  <c r="E49" i="23"/>
  <c r="F48" i="23"/>
  <c r="E48" i="23"/>
  <c r="F47" i="23"/>
  <c r="E47" i="23"/>
  <c r="F46" i="23"/>
  <c r="E46" i="23"/>
  <c r="F45" i="23"/>
  <c r="E45" i="23"/>
  <c r="F44" i="23"/>
  <c r="E44" i="23"/>
  <c r="F43" i="23"/>
  <c r="E43" i="23"/>
  <c r="F42" i="23"/>
  <c r="E42" i="23"/>
  <c r="F41" i="23"/>
  <c r="E41" i="23"/>
  <c r="F40" i="23"/>
  <c r="E40" i="23"/>
  <c r="F39" i="23"/>
  <c r="E39" i="23"/>
  <c r="F38" i="23"/>
  <c r="E38" i="23"/>
  <c r="F37" i="23"/>
  <c r="E37" i="23"/>
  <c r="F36" i="23"/>
  <c r="E36" i="23"/>
  <c r="F35" i="23"/>
  <c r="E35" i="23"/>
  <c r="F34" i="23"/>
  <c r="E34" i="23"/>
  <c r="F33" i="23"/>
  <c r="E33" i="23"/>
  <c r="F32" i="23"/>
  <c r="E32" i="23"/>
  <c r="F31" i="23"/>
  <c r="E31" i="23"/>
  <c r="F30" i="23"/>
  <c r="E30" i="23"/>
  <c r="F29" i="23"/>
  <c r="E29" i="23"/>
  <c r="F28" i="23"/>
  <c r="E28" i="23"/>
  <c r="F27" i="23"/>
  <c r="E27" i="23"/>
  <c r="F26" i="23"/>
  <c r="E26" i="23"/>
  <c r="F25" i="23"/>
  <c r="E25" i="23"/>
  <c r="F24" i="23"/>
  <c r="E24" i="23"/>
  <c r="F23" i="23"/>
  <c r="E23" i="23"/>
  <c r="F22" i="23"/>
  <c r="E22" i="23"/>
  <c r="F21" i="23"/>
  <c r="E21" i="23"/>
  <c r="F20" i="23"/>
  <c r="E20" i="23"/>
  <c r="F19" i="23"/>
  <c r="E19" i="23"/>
  <c r="F18" i="23"/>
  <c r="E18" i="23"/>
  <c r="F17" i="23"/>
  <c r="E17" i="23"/>
  <c r="F16" i="23"/>
  <c r="E16" i="23"/>
  <c r="F15" i="23"/>
  <c r="E15" i="23"/>
  <c r="F14" i="23"/>
  <c r="E14" i="23"/>
  <c r="F13" i="23"/>
  <c r="E13" i="23"/>
  <c r="F12" i="23"/>
  <c r="E12" i="23"/>
  <c r="F11" i="23"/>
  <c r="E11" i="23"/>
  <c r="F10" i="23"/>
  <c r="E10" i="23"/>
  <c r="F9" i="23"/>
  <c r="E9" i="23"/>
  <c r="F8" i="23"/>
  <c r="E8" i="23"/>
  <c r="D173" i="23"/>
  <c r="D176" i="23"/>
  <c r="D179" i="23"/>
  <c r="D182" i="23"/>
  <c r="D38" i="23"/>
  <c r="D41" i="23"/>
  <c r="D44" i="23"/>
  <c r="D47" i="23"/>
  <c r="D50" i="23"/>
  <c r="D53" i="23"/>
  <c r="D56" i="23"/>
  <c r="D59" i="23"/>
  <c r="D62" i="23"/>
  <c r="D65" i="23"/>
  <c r="D68" i="23"/>
  <c r="D71" i="23"/>
  <c r="D74" i="23"/>
  <c r="D77" i="23"/>
  <c r="D80" i="23"/>
  <c r="D83" i="23"/>
  <c r="D86" i="23"/>
  <c r="D89" i="23"/>
  <c r="D92" i="23"/>
  <c r="D95" i="23"/>
  <c r="D98" i="23"/>
  <c r="D101" i="23"/>
  <c r="D104" i="23"/>
  <c r="D107" i="23"/>
  <c r="D110" i="23"/>
  <c r="D113" i="23"/>
  <c r="D116" i="23"/>
  <c r="D119" i="23"/>
  <c r="D122" i="23"/>
  <c r="D125" i="23"/>
  <c r="D128" i="23"/>
  <c r="D131" i="23"/>
  <c r="D134" i="23"/>
  <c r="D137" i="23"/>
  <c r="D140" i="23"/>
  <c r="D143" i="23"/>
  <c r="D146" i="23"/>
  <c r="D149" i="23"/>
  <c r="D152" i="23"/>
  <c r="D155" i="23"/>
  <c r="D158" i="23"/>
  <c r="D161" i="23"/>
  <c r="D164" i="23"/>
  <c r="D167" i="23"/>
  <c r="D170" i="23"/>
  <c r="D23" i="23"/>
  <c r="D26" i="23"/>
  <c r="D29" i="23"/>
  <c r="D32" i="23"/>
  <c r="D35" i="23"/>
  <c r="D17" i="23"/>
  <c r="D20" i="23"/>
  <c r="D14" i="23"/>
  <c r="D11" i="23"/>
  <c r="D8" i="23"/>
  <c r="C8" i="23"/>
  <c r="C11" i="23"/>
  <c r="C14" i="23"/>
  <c r="C17" i="23"/>
  <c r="C20" i="23"/>
  <c r="C23" i="23"/>
  <c r="C26" i="23"/>
  <c r="C29" i="23"/>
  <c r="C32" i="23"/>
  <c r="C35" i="23"/>
  <c r="C38" i="23"/>
  <c r="C41" i="23"/>
  <c r="C44" i="23"/>
  <c r="C47" i="23"/>
  <c r="C50" i="23"/>
  <c r="C53" i="23"/>
  <c r="C56" i="23"/>
  <c r="C59" i="23"/>
  <c r="C62" i="23"/>
  <c r="C65" i="23"/>
  <c r="C68" i="23"/>
  <c r="C71" i="23"/>
  <c r="C74" i="23"/>
  <c r="C77" i="23"/>
  <c r="C80" i="23"/>
  <c r="C83" i="23"/>
  <c r="C86" i="23"/>
  <c r="C89" i="23"/>
  <c r="C92" i="23"/>
  <c r="C95" i="23"/>
  <c r="C98" i="23"/>
  <c r="C101" i="23"/>
  <c r="C104" i="23"/>
  <c r="C107" i="23"/>
  <c r="C110" i="23"/>
  <c r="C113" i="23"/>
  <c r="C116" i="23"/>
  <c r="C119" i="23"/>
  <c r="C122" i="23"/>
  <c r="C125" i="23"/>
  <c r="C128" i="23"/>
  <c r="C131" i="23"/>
  <c r="C134" i="23"/>
  <c r="C137" i="23"/>
  <c r="C140" i="23"/>
  <c r="C143" i="23"/>
  <c r="C146" i="23"/>
  <c r="C149" i="23"/>
  <c r="C152" i="23"/>
  <c r="C155" i="23"/>
  <c r="C158" i="23"/>
  <c r="C161" i="23"/>
  <c r="C164" i="23"/>
  <c r="C167" i="23"/>
  <c r="C170" i="23"/>
  <c r="C173" i="23"/>
  <c r="C176" i="23"/>
  <c r="C179" i="23"/>
  <c r="C182" i="23"/>
  <c r="B14" i="23"/>
  <c r="B17" i="23"/>
  <c r="B20" i="23"/>
  <c r="B23" i="23"/>
  <c r="B26" i="23"/>
  <c r="B29" i="23"/>
  <c r="B32" i="23"/>
  <c r="B35" i="23"/>
  <c r="B38" i="23"/>
  <c r="B41" i="23"/>
  <c r="B44" i="23"/>
  <c r="B47" i="23"/>
  <c r="B50" i="23"/>
  <c r="B53" i="23"/>
  <c r="B56" i="23"/>
  <c r="B59" i="23"/>
  <c r="B62" i="23"/>
  <c r="B65" i="23"/>
  <c r="B68" i="23"/>
  <c r="B71" i="23"/>
  <c r="B74" i="23"/>
  <c r="B77" i="23"/>
  <c r="B80" i="23"/>
  <c r="B83" i="23"/>
  <c r="B86" i="23"/>
  <c r="B89" i="23"/>
  <c r="B92" i="23"/>
  <c r="B95" i="23"/>
  <c r="B98" i="23"/>
  <c r="B101" i="23"/>
  <c r="B104" i="23"/>
  <c r="B107" i="23"/>
  <c r="B110" i="23"/>
  <c r="B113" i="23"/>
  <c r="B116" i="23"/>
  <c r="B119" i="23"/>
  <c r="B122" i="23"/>
  <c r="B125" i="23"/>
  <c r="B128" i="23"/>
  <c r="B131" i="23"/>
  <c r="B134" i="23"/>
  <c r="B137" i="23"/>
  <c r="B140" i="23"/>
  <c r="B143" i="23"/>
  <c r="B146" i="23"/>
  <c r="B149" i="23"/>
  <c r="B152" i="23"/>
  <c r="B155" i="23"/>
  <c r="B158" i="23"/>
  <c r="B161" i="23"/>
  <c r="B164" i="23"/>
  <c r="B167" i="23"/>
  <c r="B170" i="23"/>
  <c r="B173" i="23"/>
  <c r="B176" i="23"/>
  <c r="B179" i="23"/>
  <c r="B182" i="23"/>
  <c r="B8" i="23"/>
  <c r="B11" i="23"/>
  <c r="G5" i="23"/>
  <c r="D5" i="23"/>
  <c r="F7" i="23"/>
  <c r="F6" i="23"/>
  <c r="F5" i="23"/>
  <c r="E5" i="23"/>
  <c r="E6" i="23"/>
  <c r="E7" i="23"/>
  <c r="C5" i="23"/>
  <c r="V190" i="32" l="1"/>
  <c r="V194" i="32" l="1"/>
  <c r="V193" i="32"/>
  <c r="O196" i="32"/>
  <c r="J196" i="32"/>
  <c r="V191" i="32" l="1"/>
  <c r="V196" i="32" s="1"/>
  <c r="Q274" i="32" s="1"/>
  <c r="Q424" i="32" s="1"/>
  <c r="Q279" i="32" l="1"/>
  <c r="Q425" i="32"/>
  <c r="Q378" i="32"/>
  <c r="Q429" i="32" l="1"/>
  <c r="J403" i="32"/>
  <c r="J416" i="32"/>
  <c r="V368" i="32"/>
  <c r="V374" i="32" s="1"/>
  <c r="J374" i="32"/>
  <c r="S297" i="32"/>
  <c r="Q377" i="32" l="1"/>
  <c r="Q382" i="32" s="1"/>
  <c r="J421" i="32"/>
  <c r="V415" i="32"/>
  <c r="V421" i="32" s="1"/>
  <c r="J408" i="32"/>
  <c r="V402" i="32"/>
  <c r="V408" i="32" s="1"/>
</calcChain>
</file>

<file path=xl/comments1.xml><?xml version="1.0" encoding="utf-8"?>
<comments xmlns="http://schemas.openxmlformats.org/spreadsheetml/2006/main">
  <authors>
    <author>Administrator</author>
    <author>相模原市役所</author>
  </authors>
  <commentList>
    <comment ref="U2" authorId="0" shapeId="0">
      <text>
        <r>
          <rPr>
            <b/>
            <sz val="9"/>
            <color indexed="81"/>
            <rFont val="MS P ゴシック"/>
            <family val="3"/>
            <charset val="128"/>
          </rPr>
          <t>月間の時間数です。
例：1日8時間で20日勤務の場合は160時間</t>
        </r>
      </text>
    </comment>
    <comment ref="G3" authorId="1" shapeId="0">
      <text>
        <r>
          <rPr>
            <b/>
            <sz val="9"/>
            <color indexed="81"/>
            <rFont val="MS P ゴシック"/>
            <family val="3"/>
            <charset val="128"/>
          </rPr>
          <t>※法人で採用した年月日を記入してください。
（パートタイム労働者等から正規型の労働者になった場合は、正規型の労働者として採用した年月日を記入してください。）</t>
        </r>
      </text>
    </comment>
    <comment ref="P4" authorId="0" shapeId="0">
      <text>
        <r>
          <rPr>
            <b/>
            <sz val="9"/>
            <color indexed="81"/>
            <rFont val="MS P ゴシック"/>
            <family val="3"/>
            <charset val="128"/>
          </rPr>
          <t>手当の名称を記載してください</t>
        </r>
      </text>
    </comment>
    <comment ref="AA4" authorId="0" shapeId="0">
      <text>
        <r>
          <rPr>
            <b/>
            <sz val="9"/>
            <color indexed="81"/>
            <rFont val="MS P ゴシック"/>
            <family val="3"/>
            <charset val="128"/>
          </rPr>
          <t>事由が採用や退職の場合は上段に事由発生日を記載してください</t>
        </r>
      </text>
    </comment>
    <comment ref="P5" authorId="0" shapeId="0">
      <text>
        <r>
          <rPr>
            <b/>
            <sz val="9"/>
            <color indexed="81"/>
            <rFont val="MS P ゴシック"/>
            <family val="3"/>
            <charset val="128"/>
          </rPr>
          <t>手当支払がある場合は「有」として、対象外の場合は記載しないでください。</t>
        </r>
      </text>
    </comment>
  </commentList>
</comments>
</file>

<file path=xl/comments2.xml><?xml version="1.0" encoding="utf-8"?>
<comments xmlns="http://schemas.openxmlformats.org/spreadsheetml/2006/main">
  <authors>
    <author>Administrator</author>
    <author>相模原市役所</author>
  </authors>
  <commentList>
    <comment ref="U2" authorId="0" shapeId="0">
      <text>
        <r>
          <rPr>
            <b/>
            <sz val="9"/>
            <color indexed="81"/>
            <rFont val="MS P ゴシック"/>
            <family val="3"/>
            <charset val="128"/>
          </rPr>
          <t>月間の時間数です。
例：1日8時間で20日勤務の場合は160時間</t>
        </r>
      </text>
    </comment>
    <comment ref="G3" authorId="1" shapeId="0">
      <text>
        <r>
          <rPr>
            <b/>
            <sz val="9"/>
            <color indexed="81"/>
            <rFont val="MS P ゴシック"/>
            <family val="3"/>
            <charset val="128"/>
          </rPr>
          <t>※法人で採用した年月日を記入してください。
（パートタイム労働者等から正規型の労働者になった場合は、正規型の労働者として採用した年月日を記入してください。）</t>
        </r>
      </text>
    </comment>
    <comment ref="P4" authorId="0" shapeId="0">
      <text>
        <r>
          <rPr>
            <b/>
            <sz val="9"/>
            <color indexed="81"/>
            <rFont val="MS P ゴシック"/>
            <family val="3"/>
            <charset val="128"/>
          </rPr>
          <t>手当の名称を記載してください</t>
        </r>
      </text>
    </comment>
    <comment ref="AA4" authorId="0" shapeId="0">
      <text>
        <r>
          <rPr>
            <b/>
            <sz val="9"/>
            <color indexed="81"/>
            <rFont val="MS P ゴシック"/>
            <family val="3"/>
            <charset val="128"/>
          </rPr>
          <t>事由が採用や退職の場合は上段に事由発生日を記載してください</t>
        </r>
      </text>
    </comment>
    <comment ref="P5" authorId="0" shapeId="0">
      <text>
        <r>
          <rPr>
            <b/>
            <sz val="9"/>
            <color indexed="81"/>
            <rFont val="MS P ゴシック"/>
            <family val="3"/>
            <charset val="128"/>
          </rPr>
          <t>手当支払がある場合は「有」として、対象外の場合は記載しないでください。</t>
        </r>
      </text>
    </comment>
  </commentList>
</comments>
</file>

<file path=xl/comments3.xml><?xml version="1.0" encoding="utf-8"?>
<comments xmlns="http://schemas.openxmlformats.org/spreadsheetml/2006/main">
  <authors>
    <author>相模原市役所</author>
    <author>Administrator</author>
  </authors>
  <commentList>
    <comment ref="G3" authorId="0" shapeId="0">
      <text>
        <r>
          <rPr>
            <b/>
            <sz val="9"/>
            <color indexed="81"/>
            <rFont val="MS P ゴシック"/>
            <family val="3"/>
            <charset val="128"/>
          </rPr>
          <t>※法人で採用した年月日を記入してください。</t>
        </r>
      </text>
    </comment>
    <comment ref="H3" authorId="0" shapeId="0">
      <text>
        <r>
          <rPr>
            <b/>
            <sz val="9"/>
            <color indexed="81"/>
            <rFont val="MS P ゴシック"/>
            <family val="3"/>
            <charset val="128"/>
          </rPr>
          <t>一定期間ごとに更新の有無を判断する契約の場合は、定めありを選択してください。</t>
        </r>
      </text>
    </comment>
    <comment ref="Q4" authorId="1" shapeId="0">
      <text>
        <r>
          <rPr>
            <b/>
            <sz val="9"/>
            <color indexed="81"/>
            <rFont val="MS P ゴシック"/>
            <family val="3"/>
            <charset val="128"/>
          </rPr>
          <t>手当の名称を記載してください</t>
        </r>
      </text>
    </comment>
    <comment ref="AB4" authorId="1" shapeId="0">
      <text>
        <r>
          <rPr>
            <b/>
            <sz val="9"/>
            <color indexed="81"/>
            <rFont val="MS P ゴシック"/>
            <family val="3"/>
            <charset val="128"/>
          </rPr>
          <t>事由が採用や退職の場合は上段に事由発生日を記載してください</t>
        </r>
      </text>
    </comment>
    <comment ref="Q5" authorId="1" shapeId="0">
      <text>
        <r>
          <rPr>
            <b/>
            <sz val="9"/>
            <color indexed="81"/>
            <rFont val="MS P ゴシック"/>
            <family val="3"/>
            <charset val="128"/>
          </rPr>
          <t>手当支払がある場合は「有」として、対象外の場合は記載しないでください。</t>
        </r>
      </text>
    </comment>
  </commentList>
</comments>
</file>

<file path=xl/comments4.xml><?xml version="1.0" encoding="utf-8"?>
<comments xmlns="http://schemas.openxmlformats.org/spreadsheetml/2006/main">
  <authors>
    <author>相模原市役所</author>
    <author>Administrator</author>
  </authors>
  <commentList>
    <comment ref="G3" authorId="0" shapeId="0">
      <text>
        <r>
          <rPr>
            <b/>
            <sz val="9"/>
            <color indexed="81"/>
            <rFont val="MS P ゴシック"/>
            <family val="3"/>
            <charset val="128"/>
          </rPr>
          <t>※法人で採用した年月日を記入してください。</t>
        </r>
      </text>
    </comment>
    <comment ref="H3" authorId="0" shapeId="0">
      <text>
        <r>
          <rPr>
            <b/>
            <sz val="9"/>
            <color indexed="81"/>
            <rFont val="MS P ゴシック"/>
            <family val="3"/>
            <charset val="128"/>
          </rPr>
          <t>一定期間ごとに更新の有無を判断する契約の場合は、定めありを選択してください。</t>
        </r>
      </text>
    </comment>
    <comment ref="Q4" authorId="1" shapeId="0">
      <text>
        <r>
          <rPr>
            <b/>
            <sz val="9"/>
            <color indexed="81"/>
            <rFont val="MS P ゴシック"/>
            <family val="3"/>
            <charset val="128"/>
          </rPr>
          <t>手当の名称を記載してください</t>
        </r>
      </text>
    </comment>
    <comment ref="AB4" authorId="1" shapeId="0">
      <text>
        <r>
          <rPr>
            <b/>
            <sz val="9"/>
            <color indexed="81"/>
            <rFont val="MS P ゴシック"/>
            <family val="3"/>
            <charset val="128"/>
          </rPr>
          <t>事由が採用や退職の場合は上段に事由発生日を記載してください</t>
        </r>
      </text>
    </comment>
    <comment ref="Q5" authorId="1" shapeId="0">
      <text>
        <r>
          <rPr>
            <b/>
            <sz val="9"/>
            <color indexed="81"/>
            <rFont val="MS P ゴシック"/>
            <family val="3"/>
            <charset val="128"/>
          </rPr>
          <t>手当支払がある場合は「有」として、対象外の場合は記載しないでください。</t>
        </r>
      </text>
    </comment>
  </commentList>
</comments>
</file>

<file path=xl/comments5.xml><?xml version="1.0" encoding="utf-8"?>
<comments xmlns="http://schemas.openxmlformats.org/spreadsheetml/2006/main">
  <authors>
    <author>Administrator</author>
  </authors>
  <commentList>
    <comment ref="I4" authorId="0" shapeId="0">
      <text>
        <r>
          <rPr>
            <b/>
            <sz val="9"/>
            <color indexed="81"/>
            <rFont val="MS P ゴシック"/>
            <family val="3"/>
            <charset val="128"/>
          </rPr>
          <t xml:space="preserve">勤務時間は契約上のものではなく、シフト作成時に予定した時間を記入してください。
</t>
        </r>
      </text>
    </comment>
    <comment ref="M4" authorId="0" shapeId="0">
      <text>
        <r>
          <rPr>
            <b/>
            <sz val="9"/>
            <color indexed="81"/>
            <rFont val="MS P ゴシック"/>
            <family val="3"/>
            <charset val="128"/>
          </rPr>
          <t>勤務時間は契約上のものではなく、実際に勤務した時間を記入してください。
例） 7月の実績</t>
        </r>
      </text>
    </comment>
  </commentList>
</comments>
</file>

<file path=xl/comments6.xml><?xml version="1.0" encoding="utf-8"?>
<comments xmlns="http://schemas.openxmlformats.org/spreadsheetml/2006/main">
  <authors>
    <author>Administrator</author>
  </authors>
  <commentList>
    <comment ref="I4" authorId="0" shapeId="0">
      <text>
        <r>
          <rPr>
            <b/>
            <sz val="9"/>
            <color indexed="81"/>
            <rFont val="MS P ゴシック"/>
            <family val="3"/>
            <charset val="128"/>
          </rPr>
          <t xml:space="preserve">勤務時間は契約上のものではなく、シフト作成時に予定した時間を記入してください。
</t>
        </r>
      </text>
    </comment>
    <comment ref="M4" authorId="0" shapeId="0">
      <text>
        <r>
          <rPr>
            <b/>
            <sz val="9"/>
            <color indexed="81"/>
            <rFont val="MS P ゴシック"/>
            <family val="3"/>
            <charset val="128"/>
          </rPr>
          <t>勤務時間は契約上のものではなく、実際に勤務した時間を記入してください。  例） 7月の実績</t>
        </r>
      </text>
    </comment>
    <comment ref="Q4" authorId="0" shapeId="0">
      <text>
        <r>
          <rPr>
            <b/>
            <sz val="9"/>
            <color indexed="81"/>
            <rFont val="MS P ゴシック"/>
            <family val="3"/>
            <charset val="128"/>
          </rPr>
          <t>勤務時間は契約上のものではなく、実際に勤務した時間を記入してください。
例） 7月の実績</t>
        </r>
      </text>
    </comment>
  </commentList>
</comments>
</file>

<file path=xl/sharedStrings.xml><?xml version="1.0" encoding="utf-8"?>
<sst xmlns="http://schemas.openxmlformats.org/spreadsheetml/2006/main" count="6524" uniqueCount="1445">
  <si>
    <t>合計</t>
    <rPh sb="0" eb="2">
      <t>ゴウケイ</t>
    </rPh>
    <phoneticPr fontId="2"/>
  </si>
  <si>
    <t>記録の有無</t>
    <rPh sb="0" eb="2">
      <t>キロク</t>
    </rPh>
    <rPh sb="3" eb="5">
      <t>ウム</t>
    </rPh>
    <phoneticPr fontId="3"/>
  </si>
  <si>
    <t>◆法定点検の実施状況</t>
    <rPh sb="1" eb="3">
      <t>ホウテイ</t>
    </rPh>
    <rPh sb="3" eb="5">
      <t>テンケン</t>
    </rPh>
    <rPh sb="6" eb="8">
      <t>ジッシ</t>
    </rPh>
    <rPh sb="8" eb="10">
      <t>ジョウキョウ</t>
    </rPh>
    <phoneticPr fontId="3"/>
  </si>
  <si>
    <t>(a)</t>
    <phoneticPr fontId="3"/>
  </si>
  <si>
    <t>(a)÷(b)</t>
    <phoneticPr fontId="3"/>
  </si>
  <si>
    <t>(c)</t>
    <phoneticPr fontId="3"/>
  </si>
  <si>
    <t>(c)÷(d)</t>
    <phoneticPr fontId="3"/>
  </si>
  <si>
    <t>(e)</t>
    <phoneticPr fontId="3"/>
  </si>
  <si>
    <t>(e)÷(f)</t>
    <phoneticPr fontId="3"/>
  </si>
  <si>
    <t>(g)</t>
    <phoneticPr fontId="2"/>
  </si>
  <si>
    <t>(g)÷(f)</t>
    <phoneticPr fontId="3"/>
  </si>
  <si>
    <t>(h)</t>
    <phoneticPr fontId="3"/>
  </si>
  <si>
    <t>(h)÷(i)</t>
    <phoneticPr fontId="3"/>
  </si>
  <si>
    <t>(j)</t>
    <phoneticPr fontId="2"/>
  </si>
  <si>
    <t>(j)÷(i)</t>
    <phoneticPr fontId="3"/>
  </si>
  <si>
    <t>監査事項</t>
  </si>
  <si>
    <t>監査内容</t>
  </si>
  <si>
    <t>※結果</t>
    <rPh sb="1" eb="3">
      <t>ケッカ</t>
    </rPh>
    <phoneticPr fontId="3"/>
  </si>
  <si>
    <t>自主点検記入欄</t>
    <rPh sb="0" eb="2">
      <t>ジシュ</t>
    </rPh>
    <rPh sb="2" eb="4">
      <t>テンケン</t>
    </rPh>
    <rPh sb="4" eb="6">
      <t>キニュウ</t>
    </rPh>
    <rPh sb="6" eb="7">
      <t>ラン</t>
    </rPh>
    <phoneticPr fontId="3"/>
  </si>
  <si>
    <t>前年度</t>
    <rPh sb="0" eb="3">
      <t>ゼンネンド</t>
    </rPh>
    <phoneticPr fontId="3"/>
  </si>
  <si>
    <t>今年度</t>
    <rPh sb="0" eb="3">
      <t>コンネンド</t>
    </rPh>
    <phoneticPr fontId="3"/>
  </si>
  <si>
    <t>今年度</t>
    <rPh sb="0" eb="2">
      <t>コンネン</t>
    </rPh>
    <rPh sb="2" eb="3">
      <t>ド</t>
    </rPh>
    <phoneticPr fontId="3"/>
  </si>
  <si>
    <t>施設名</t>
  </si>
  <si>
    <t>所在地</t>
  </si>
  <si>
    <t>施設長氏名</t>
  </si>
  <si>
    <t>電話</t>
    <rPh sb="0" eb="2">
      <t>デンワ</t>
    </rPh>
    <phoneticPr fontId="3"/>
  </si>
  <si>
    <t>年齢</t>
    <rPh sb="0" eb="2">
      <t>ネンレイ</t>
    </rPh>
    <phoneticPr fontId="3"/>
  </si>
  <si>
    <t>０歳</t>
    <rPh sb="1" eb="2">
      <t>サイ</t>
    </rPh>
    <phoneticPr fontId="3"/>
  </si>
  <si>
    <t>１歳</t>
    <rPh sb="1" eb="2">
      <t>サイ</t>
    </rPh>
    <phoneticPr fontId="3"/>
  </si>
  <si>
    <t>２歳</t>
    <rPh sb="1" eb="2">
      <t>サイ</t>
    </rPh>
    <phoneticPr fontId="3"/>
  </si>
  <si>
    <t>３歳</t>
    <rPh sb="1" eb="2">
      <t>サイ</t>
    </rPh>
    <phoneticPr fontId="3"/>
  </si>
  <si>
    <t>４歳</t>
    <rPh sb="1" eb="2">
      <t>サイ</t>
    </rPh>
    <phoneticPr fontId="3"/>
  </si>
  <si>
    <t>５歳</t>
    <rPh sb="1" eb="2">
      <t>サイ</t>
    </rPh>
    <phoneticPr fontId="3"/>
  </si>
  <si>
    <t>合計</t>
    <rPh sb="0" eb="2">
      <t>ゴウケイ</t>
    </rPh>
    <phoneticPr fontId="3"/>
  </si>
  <si>
    <t>単位：人</t>
    <rPh sb="0" eb="2">
      <t>タンイ</t>
    </rPh>
    <rPh sb="3" eb="4">
      <t>ニン</t>
    </rPh>
    <phoneticPr fontId="3"/>
  </si>
  <si>
    <t>[本園]</t>
    <rPh sb="1" eb="2">
      <t>ホン</t>
    </rPh>
    <rPh sb="2" eb="3">
      <t>エン</t>
    </rPh>
    <phoneticPr fontId="3"/>
  </si>
  <si>
    <t>[分園]</t>
    <rPh sb="1" eb="2">
      <t>ブン</t>
    </rPh>
    <rPh sb="2" eb="3">
      <t>エン</t>
    </rPh>
    <phoneticPr fontId="3"/>
  </si>
  <si>
    <t>項     目</t>
    <phoneticPr fontId="3"/>
  </si>
  <si>
    <t>常勤</t>
    <rPh sb="0" eb="2">
      <t>ジョウキン</t>
    </rPh>
    <phoneticPr fontId="3"/>
  </si>
  <si>
    <t>非常勤</t>
    <rPh sb="0" eb="3">
      <t>ヒジョウキン</t>
    </rPh>
    <phoneticPr fontId="3"/>
  </si>
  <si>
    <t>◆乳児又は満２歳未満児に係る設備の状況</t>
    <rPh sb="1" eb="3">
      <t>ニュウジ</t>
    </rPh>
    <rPh sb="3" eb="4">
      <t>マタ</t>
    </rPh>
    <rPh sb="5" eb="6">
      <t>マン</t>
    </rPh>
    <rPh sb="7" eb="8">
      <t>サイ</t>
    </rPh>
    <rPh sb="8" eb="10">
      <t>ミマン</t>
    </rPh>
    <rPh sb="10" eb="11">
      <t>ジ</t>
    </rPh>
    <rPh sb="12" eb="13">
      <t>カカ</t>
    </rPh>
    <rPh sb="14" eb="16">
      <t>セツビ</t>
    </rPh>
    <rPh sb="17" eb="19">
      <t>ジョウキョウ</t>
    </rPh>
    <phoneticPr fontId="3"/>
  </si>
  <si>
    <t>設備名</t>
    <rPh sb="0" eb="2">
      <t>セツビ</t>
    </rPh>
    <rPh sb="2" eb="3">
      <t>メイ</t>
    </rPh>
    <phoneticPr fontId="3"/>
  </si>
  <si>
    <t>乳児室</t>
    <rPh sb="0" eb="2">
      <t>ニュウジ</t>
    </rPh>
    <rPh sb="2" eb="3">
      <t>シツ</t>
    </rPh>
    <phoneticPr fontId="3"/>
  </si>
  <si>
    <t>ほふく室</t>
    <rPh sb="3" eb="4">
      <t>シツ</t>
    </rPh>
    <phoneticPr fontId="3"/>
  </si>
  <si>
    <t>面積（㎡）</t>
    <rPh sb="0" eb="2">
      <t>メンセキ</t>
    </rPh>
    <phoneticPr fontId="3"/>
  </si>
  <si>
    <t>設備数（室）</t>
    <rPh sb="0" eb="2">
      <t>セツビ</t>
    </rPh>
    <rPh sb="2" eb="3">
      <t>スウ</t>
    </rPh>
    <rPh sb="4" eb="5">
      <t>シツ</t>
    </rPh>
    <phoneticPr fontId="3"/>
  </si>
  <si>
    <t>人(b)</t>
    <rPh sb="0" eb="1">
      <t>ニン</t>
    </rPh>
    <phoneticPr fontId="3"/>
  </si>
  <si>
    <t>人(d)</t>
    <rPh sb="0" eb="1">
      <t>ニン</t>
    </rPh>
    <phoneticPr fontId="3"/>
  </si>
  <si>
    <t>◆満２歳以上児に係る設備の状況</t>
    <rPh sb="1" eb="2">
      <t>マン</t>
    </rPh>
    <rPh sb="3" eb="4">
      <t>サイ</t>
    </rPh>
    <rPh sb="4" eb="6">
      <t>イジョウ</t>
    </rPh>
    <rPh sb="6" eb="7">
      <t>ジ</t>
    </rPh>
    <rPh sb="8" eb="9">
      <t>カカ</t>
    </rPh>
    <rPh sb="10" eb="12">
      <t>セツビ</t>
    </rPh>
    <rPh sb="13" eb="15">
      <t>ジョウキョウ</t>
    </rPh>
    <phoneticPr fontId="3"/>
  </si>
  <si>
    <t>保育室</t>
    <rPh sb="0" eb="3">
      <t>ホイクシツ</t>
    </rPh>
    <phoneticPr fontId="3"/>
  </si>
  <si>
    <t>遊戯室</t>
    <rPh sb="0" eb="3">
      <t>ユウギシツ</t>
    </rPh>
    <phoneticPr fontId="3"/>
  </si>
  <si>
    <t>保育室</t>
    <rPh sb="0" eb="2">
      <t>ホイク</t>
    </rPh>
    <rPh sb="2" eb="3">
      <t>シツ</t>
    </rPh>
    <phoneticPr fontId="3"/>
  </si>
  <si>
    <t>遊戯室</t>
    <rPh sb="0" eb="2">
      <t>ユウギ</t>
    </rPh>
    <rPh sb="2" eb="3">
      <t>シツ</t>
    </rPh>
    <phoneticPr fontId="3"/>
  </si>
  <si>
    <t>人(f)</t>
    <rPh sb="0" eb="1">
      <t>ニン</t>
    </rPh>
    <phoneticPr fontId="3"/>
  </si>
  <si>
    <t>人(i)</t>
    <rPh sb="0" eb="1">
      <t>ニン</t>
    </rPh>
    <phoneticPr fontId="3"/>
  </si>
  <si>
    <t>◆規程の整備状況</t>
    <rPh sb="1" eb="3">
      <t>キテイ</t>
    </rPh>
    <rPh sb="4" eb="6">
      <t>セイビ</t>
    </rPh>
    <rPh sb="6" eb="8">
      <t>ジョウキョウ</t>
    </rPh>
    <phoneticPr fontId="3"/>
  </si>
  <si>
    <t>就業規則等への記載</t>
    <rPh sb="0" eb="2">
      <t>シュウギョウ</t>
    </rPh>
    <rPh sb="2" eb="4">
      <t>キソク</t>
    </rPh>
    <rPh sb="4" eb="5">
      <t>トウ</t>
    </rPh>
    <rPh sb="7" eb="9">
      <t>キサイ</t>
    </rPh>
    <phoneticPr fontId="3"/>
  </si>
  <si>
    <t>雇用契約書等への記載</t>
    <rPh sb="0" eb="2">
      <t>コヨウ</t>
    </rPh>
    <rPh sb="2" eb="5">
      <t>ケイヤクショ</t>
    </rPh>
    <rPh sb="5" eb="6">
      <t>トウ</t>
    </rPh>
    <rPh sb="8" eb="10">
      <t>キサイ</t>
    </rPh>
    <phoneticPr fontId="3"/>
  </si>
  <si>
    <t>誓約書の徴取</t>
    <rPh sb="0" eb="3">
      <t>セイヤクショ</t>
    </rPh>
    <rPh sb="4" eb="5">
      <t>チョウ</t>
    </rPh>
    <rPh sb="5" eb="6">
      <t>シュ</t>
    </rPh>
    <phoneticPr fontId="3"/>
  </si>
  <si>
    <t>屋外遊戯場</t>
    <rPh sb="0" eb="2">
      <t>オクガイ</t>
    </rPh>
    <rPh sb="2" eb="4">
      <t>ユウギ</t>
    </rPh>
    <rPh sb="4" eb="5">
      <t>バ</t>
    </rPh>
    <phoneticPr fontId="3"/>
  </si>
  <si>
    <t>単位：人</t>
    <phoneticPr fontId="2"/>
  </si>
  <si>
    <t>月</t>
    <rPh sb="0" eb="1">
      <t>ツキ</t>
    </rPh>
    <phoneticPr fontId="2"/>
  </si>
  <si>
    <t>日</t>
    <rPh sb="0" eb="1">
      <t>ニチ</t>
    </rPh>
    <phoneticPr fontId="2"/>
  </si>
  <si>
    <t>現在</t>
    <rPh sb="0" eb="2">
      <t>ゲンザイ</t>
    </rPh>
    <phoneticPr fontId="2"/>
  </si>
  <si>
    <t>（注）調理業務の全部を委託している場合は、記入不要です。</t>
    <rPh sb="1" eb="2">
      <t>チュウ</t>
    </rPh>
    <rPh sb="3" eb="5">
      <t>チョウリ</t>
    </rPh>
    <rPh sb="5" eb="7">
      <t>ギョウム</t>
    </rPh>
    <rPh sb="8" eb="10">
      <t>ゼンブ</t>
    </rPh>
    <rPh sb="11" eb="13">
      <t>イタク</t>
    </rPh>
    <rPh sb="17" eb="19">
      <t>バアイ</t>
    </rPh>
    <rPh sb="21" eb="23">
      <t>キニュウ</t>
    </rPh>
    <rPh sb="23" eb="25">
      <t>フヨウ</t>
    </rPh>
    <phoneticPr fontId="3"/>
  </si>
  <si>
    <t>乳児又は満２歳未満児の入所者数</t>
    <rPh sb="0" eb="2">
      <t>ニュウジ</t>
    </rPh>
    <rPh sb="2" eb="3">
      <t>マタ</t>
    </rPh>
    <rPh sb="4" eb="5">
      <t>マン</t>
    </rPh>
    <rPh sb="6" eb="7">
      <t>サイ</t>
    </rPh>
    <rPh sb="7" eb="9">
      <t>ミマン</t>
    </rPh>
    <rPh sb="9" eb="10">
      <t>ジ</t>
    </rPh>
    <rPh sb="11" eb="14">
      <t>ニュウショシャ</t>
    </rPh>
    <rPh sb="14" eb="15">
      <t>スウ</t>
    </rPh>
    <phoneticPr fontId="3"/>
  </si>
  <si>
    <t>満２歳以上児の入所者数</t>
    <rPh sb="0" eb="1">
      <t>マン</t>
    </rPh>
    <rPh sb="2" eb="3">
      <t>サイ</t>
    </rPh>
    <rPh sb="3" eb="5">
      <t>イジョウ</t>
    </rPh>
    <rPh sb="5" eb="6">
      <t>ジ</t>
    </rPh>
    <rPh sb="7" eb="10">
      <t>ニュウショシャ</t>
    </rPh>
    <rPh sb="10" eb="11">
      <t>スウ</t>
    </rPh>
    <phoneticPr fontId="3"/>
  </si>
  <si>
    <t>保育に必要な用具</t>
    <rPh sb="0" eb="2">
      <t>ホイク</t>
    </rPh>
    <rPh sb="3" eb="5">
      <t>ヒツヨウ</t>
    </rPh>
    <rPh sb="6" eb="8">
      <t>ヨウグ</t>
    </rPh>
    <phoneticPr fontId="3"/>
  </si>
  <si>
    <t>調理室</t>
    <rPh sb="0" eb="3">
      <t>チョウリシツ</t>
    </rPh>
    <phoneticPr fontId="3"/>
  </si>
  <si>
    <t>調乳室</t>
    <rPh sb="0" eb="3">
      <t>チョウニュウシツ</t>
    </rPh>
    <phoneticPr fontId="3"/>
  </si>
  <si>
    <t>沐浴室</t>
    <rPh sb="0" eb="2">
      <t>モクヨク</t>
    </rPh>
    <rPh sb="2" eb="3">
      <t>シツ</t>
    </rPh>
    <phoneticPr fontId="3"/>
  </si>
  <si>
    <t>便所</t>
    <rPh sb="0" eb="2">
      <t>ベンジョ</t>
    </rPh>
    <phoneticPr fontId="3"/>
  </si>
  <si>
    <t>本　園</t>
    <rPh sb="0" eb="1">
      <t>ホン</t>
    </rPh>
    <rPh sb="2" eb="3">
      <t>エン</t>
    </rPh>
    <phoneticPr fontId="2"/>
  </si>
  <si>
    <t>分　園</t>
    <rPh sb="0" eb="1">
      <t>ブン</t>
    </rPh>
    <rPh sb="2" eb="3">
      <t>エン</t>
    </rPh>
    <phoneticPr fontId="2"/>
  </si>
  <si>
    <t>その他</t>
    <rPh sb="2" eb="3">
      <t>タ</t>
    </rPh>
    <phoneticPr fontId="2"/>
  </si>
  <si>
    <t>ベビーフェンス　※1</t>
    <phoneticPr fontId="2"/>
  </si>
  <si>
    <t>※１　乳児と満２歳に満たない幼児の部屋が同じ場合</t>
    <rPh sb="3" eb="5">
      <t>ニュウジ</t>
    </rPh>
    <rPh sb="6" eb="7">
      <t>マン</t>
    </rPh>
    <rPh sb="8" eb="9">
      <t>サイ</t>
    </rPh>
    <rPh sb="10" eb="11">
      <t>ミ</t>
    </rPh>
    <rPh sb="14" eb="16">
      <t>ヨウジ</t>
    </rPh>
    <rPh sb="17" eb="19">
      <t>ヘヤ</t>
    </rPh>
    <rPh sb="20" eb="21">
      <t>オナ</t>
    </rPh>
    <rPh sb="22" eb="24">
      <t>バアイ</t>
    </rPh>
    <phoneticPr fontId="2"/>
  </si>
  <si>
    <t>※２　乳児室とほふく室に隣接して設ける場合</t>
    <rPh sb="3" eb="5">
      <t>ニュウジ</t>
    </rPh>
    <rPh sb="5" eb="6">
      <t>シツ</t>
    </rPh>
    <rPh sb="10" eb="11">
      <t>シツ</t>
    </rPh>
    <rPh sb="12" eb="14">
      <t>リンセツ</t>
    </rPh>
    <rPh sb="16" eb="17">
      <t>モウ</t>
    </rPh>
    <rPh sb="19" eb="21">
      <t>バアイ</t>
    </rPh>
    <phoneticPr fontId="2"/>
  </si>
  <si>
    <t>保育士休憩室</t>
    <rPh sb="0" eb="3">
      <t>ホイクシ</t>
    </rPh>
    <rPh sb="3" eb="6">
      <t>キュウケイシツ</t>
    </rPh>
    <phoneticPr fontId="2"/>
  </si>
  <si>
    <t>調理員休憩室</t>
    <rPh sb="0" eb="2">
      <t>チョウリ</t>
    </rPh>
    <rPh sb="2" eb="3">
      <t>イン</t>
    </rPh>
    <rPh sb="3" eb="6">
      <t>キュウケイシツ</t>
    </rPh>
    <phoneticPr fontId="2"/>
  </si>
  <si>
    <t>事務室</t>
    <rPh sb="0" eb="3">
      <t>ジムシツ</t>
    </rPh>
    <phoneticPr fontId="2"/>
  </si>
  <si>
    <t>職員用便所</t>
    <rPh sb="0" eb="3">
      <t>ショクインヨウ</t>
    </rPh>
    <rPh sb="3" eb="5">
      <t>ベンジョ</t>
    </rPh>
    <phoneticPr fontId="2"/>
  </si>
  <si>
    <t>調理員用便所</t>
    <rPh sb="0" eb="2">
      <t>チョウリ</t>
    </rPh>
    <rPh sb="2" eb="3">
      <t>イン</t>
    </rPh>
    <rPh sb="3" eb="4">
      <t>ヨウ</t>
    </rPh>
    <rPh sb="4" eb="6">
      <t>ベンジョ</t>
    </rPh>
    <phoneticPr fontId="2"/>
  </si>
  <si>
    <t>※３　満２歳以上の幼児用</t>
    <rPh sb="3" eb="4">
      <t>マン</t>
    </rPh>
    <rPh sb="5" eb="8">
      <t>サイイジョウ</t>
    </rPh>
    <rPh sb="9" eb="11">
      <t>ヨウジ</t>
    </rPh>
    <rPh sb="11" eb="12">
      <t>ヨウ</t>
    </rPh>
    <phoneticPr fontId="2"/>
  </si>
  <si>
    <t>最新の改定年月日</t>
    <rPh sb="0" eb="2">
      <t>サイシン</t>
    </rPh>
    <rPh sb="3" eb="5">
      <t>カイテイ</t>
    </rPh>
    <rPh sb="5" eb="8">
      <t>ネンガッピ</t>
    </rPh>
    <phoneticPr fontId="3"/>
  </si>
  <si>
    <t>前年度</t>
    <rPh sb="0" eb="3">
      <t>ゼンネンド</t>
    </rPh>
    <phoneticPr fontId="2"/>
  </si>
  <si>
    <t>今年度</t>
    <rPh sb="0" eb="3">
      <t>コンネンド</t>
    </rPh>
    <phoneticPr fontId="2"/>
  </si>
  <si>
    <t>項　　目</t>
    <rPh sb="0" eb="1">
      <t>コウ</t>
    </rPh>
    <rPh sb="3" eb="4">
      <t>メ</t>
    </rPh>
    <phoneticPr fontId="2"/>
  </si>
  <si>
    <t>　外部からの不審者等の侵入防止のための措置や訓練など不測の事態に備えて必要な対応を図っていること。</t>
    <phoneticPr fontId="2"/>
  </si>
  <si>
    <t>施設外研修</t>
    <rPh sb="0" eb="3">
      <t>シセツガイ</t>
    </rPh>
    <rPh sb="3" eb="5">
      <t>ケンシュウ</t>
    </rPh>
    <phoneticPr fontId="3"/>
  </si>
  <si>
    <t>条</t>
    <rPh sb="0" eb="1">
      <t>ジョウ</t>
    </rPh>
    <phoneticPr fontId="3"/>
  </si>
  <si>
    <t>利用者処遇</t>
    <rPh sb="0" eb="3">
      <t>リヨウシャ</t>
    </rPh>
    <rPh sb="3" eb="5">
      <t>ショグウ</t>
    </rPh>
    <phoneticPr fontId="3"/>
  </si>
  <si>
    <t>監査事項</t>
    <rPh sb="0" eb="2">
      <t>カンサ</t>
    </rPh>
    <rPh sb="2" eb="4">
      <t>ジコウ</t>
    </rPh>
    <phoneticPr fontId="3"/>
  </si>
  <si>
    <t>該当条</t>
    <rPh sb="0" eb="2">
      <t>ガイトウ</t>
    </rPh>
    <rPh sb="2" eb="3">
      <t>ジョウ</t>
    </rPh>
    <phoneticPr fontId="3"/>
  </si>
  <si>
    <t>内容</t>
    <rPh sb="0" eb="2">
      <t>ナイヨウ</t>
    </rPh>
    <phoneticPr fontId="3"/>
  </si>
  <si>
    <t>施設名</t>
    <rPh sb="0" eb="2">
      <t>シセツ</t>
    </rPh>
    <rPh sb="2" eb="3">
      <t>メイ</t>
    </rPh>
    <phoneticPr fontId="3"/>
  </si>
  <si>
    <t>※施設名は自動表示されます。</t>
    <rPh sb="1" eb="3">
      <t>シセツ</t>
    </rPh>
    <rPh sb="3" eb="4">
      <t>メイ</t>
    </rPh>
    <rPh sb="5" eb="7">
      <t>ジドウ</t>
    </rPh>
    <rPh sb="7" eb="9">
      <t>ヒョウジ</t>
    </rPh>
    <phoneticPr fontId="3"/>
  </si>
  <si>
    <t>変更届出年月日（有の場合）</t>
    <rPh sb="0" eb="2">
      <t>ヘンコウ</t>
    </rPh>
    <rPh sb="2" eb="3">
      <t>トドケ</t>
    </rPh>
    <rPh sb="3" eb="4">
      <t>デ</t>
    </rPh>
    <rPh sb="4" eb="7">
      <t>ネンガッピ</t>
    </rPh>
    <rPh sb="8" eb="9">
      <t>ア</t>
    </rPh>
    <rPh sb="10" eb="12">
      <t>バアイ</t>
    </rPh>
    <phoneticPr fontId="3"/>
  </si>
  <si>
    <t>火災</t>
    <rPh sb="0" eb="2">
      <t>カサイ</t>
    </rPh>
    <phoneticPr fontId="3"/>
  </si>
  <si>
    <t>水害・土砂災害</t>
    <rPh sb="0" eb="2">
      <t>スイガイ</t>
    </rPh>
    <rPh sb="3" eb="5">
      <t>ドシャ</t>
    </rPh>
    <rPh sb="5" eb="7">
      <t>サイガイ</t>
    </rPh>
    <phoneticPr fontId="3"/>
  </si>
  <si>
    <t>地震</t>
    <rPh sb="0" eb="2">
      <t>ジシン</t>
    </rPh>
    <phoneticPr fontId="3"/>
  </si>
  <si>
    <t>本園</t>
    <rPh sb="0" eb="2">
      <t>モトゾノ</t>
    </rPh>
    <phoneticPr fontId="3"/>
  </si>
  <si>
    <t>分園</t>
    <rPh sb="0" eb="2">
      <t>ワケゾノ</t>
    </rPh>
    <phoneticPr fontId="3"/>
  </si>
  <si>
    <t>分園</t>
    <rPh sb="0" eb="1">
      <t>ブン</t>
    </rPh>
    <rPh sb="1" eb="2">
      <t>エン</t>
    </rPh>
    <phoneticPr fontId="3"/>
  </si>
  <si>
    <t>本園</t>
    <rPh sb="0" eb="1">
      <t>ホン</t>
    </rPh>
    <rPh sb="1" eb="2">
      <t>エン</t>
    </rPh>
    <phoneticPr fontId="3"/>
  </si>
  <si>
    <t>◆研修計画の作成</t>
    <rPh sb="1" eb="3">
      <t>ケンシュウ</t>
    </rPh>
    <rPh sb="3" eb="5">
      <t>ケイカク</t>
    </rPh>
    <rPh sb="6" eb="8">
      <t>サクセイ</t>
    </rPh>
    <phoneticPr fontId="2"/>
  </si>
  <si>
    <t>※</t>
    <phoneticPr fontId="3"/>
  </si>
  <si>
    <t>◆保育士の配置状況</t>
    <rPh sb="1" eb="3">
      <t>ホイク</t>
    </rPh>
    <rPh sb="3" eb="4">
      <t>シ</t>
    </rPh>
    <rPh sb="5" eb="7">
      <t>ハイチ</t>
    </rPh>
    <rPh sb="7" eb="9">
      <t>ジョウキョウ</t>
    </rPh>
    <phoneticPr fontId="3"/>
  </si>
  <si>
    <t>◆調理員の配置状況</t>
    <rPh sb="1" eb="4">
      <t>チョウリイン</t>
    </rPh>
    <rPh sb="5" eb="7">
      <t>ハイチ</t>
    </rPh>
    <rPh sb="7" eb="9">
      <t>ジョウキョウ</t>
    </rPh>
    <phoneticPr fontId="3"/>
  </si>
  <si>
    <t>設置階</t>
    <rPh sb="0" eb="2">
      <t>セッチ</t>
    </rPh>
    <rPh sb="2" eb="3">
      <t>カイ</t>
    </rPh>
    <phoneticPr fontId="3"/>
  </si>
  <si>
    <t>１階</t>
    <rPh sb="1" eb="2">
      <t>カイ</t>
    </rPh>
    <phoneticPr fontId="3"/>
  </si>
  <si>
    <t>２階</t>
    <rPh sb="1" eb="2">
      <t>カイ</t>
    </rPh>
    <phoneticPr fontId="3"/>
  </si>
  <si>
    <t>３階</t>
    <rPh sb="1" eb="2">
      <t>カイ</t>
    </rPh>
    <phoneticPr fontId="3"/>
  </si>
  <si>
    <t>４階以上</t>
    <rPh sb="1" eb="2">
      <t>カイ</t>
    </rPh>
    <rPh sb="2" eb="4">
      <t>イジョウ</t>
    </rPh>
    <phoneticPr fontId="3"/>
  </si>
  <si>
    <t>◆その他設備等</t>
    <rPh sb="3" eb="4">
      <t>タ</t>
    </rPh>
    <rPh sb="4" eb="6">
      <t>セツビ</t>
    </rPh>
    <rPh sb="6" eb="7">
      <t>トウ</t>
    </rPh>
    <phoneticPr fontId="3"/>
  </si>
  <si>
    <t>土砂災害</t>
    <rPh sb="0" eb="2">
      <t>ドシャ</t>
    </rPh>
    <rPh sb="2" eb="4">
      <t>サイガイ</t>
    </rPh>
    <phoneticPr fontId="3"/>
  </si>
  <si>
    <t>いる　・　いない</t>
  </si>
  <si>
    <t>◎いずれかを選択→</t>
    <rPh sb="6" eb="8">
      <t>センタク</t>
    </rPh>
    <phoneticPr fontId="3"/>
  </si>
  <si>
    <t>有　・　無</t>
    <rPh sb="0" eb="1">
      <t>アリ</t>
    </rPh>
    <rPh sb="4" eb="5">
      <t>ナ</t>
    </rPh>
    <phoneticPr fontId="3"/>
  </si>
  <si>
    <t>ない　・　ある</t>
  </si>
  <si>
    <t>◆調理・調乳業務に従事する前の検査結果確認</t>
    <rPh sb="1" eb="3">
      <t>チョウリ</t>
    </rPh>
    <rPh sb="4" eb="5">
      <t>チョウ</t>
    </rPh>
    <rPh sb="5" eb="6">
      <t>ニュウ</t>
    </rPh>
    <rPh sb="6" eb="8">
      <t>ギョウム</t>
    </rPh>
    <rPh sb="9" eb="11">
      <t>ジュウジ</t>
    </rPh>
    <rPh sb="13" eb="14">
      <t>マエ</t>
    </rPh>
    <rPh sb="15" eb="17">
      <t>ケンサ</t>
    </rPh>
    <rPh sb="17" eb="19">
      <t>ケッカ</t>
    </rPh>
    <rPh sb="19" eb="21">
      <t>カクニン</t>
    </rPh>
    <phoneticPr fontId="3"/>
  </si>
  <si>
    <t>（新規採用時や異動時、育休明け等）</t>
    <rPh sb="1" eb="3">
      <t>シンキ</t>
    </rPh>
    <rPh sb="3" eb="5">
      <t>サイヨウ</t>
    </rPh>
    <rPh sb="5" eb="6">
      <t>ジ</t>
    </rPh>
    <rPh sb="7" eb="9">
      <t>イドウ</t>
    </rPh>
    <rPh sb="9" eb="10">
      <t>ジ</t>
    </rPh>
    <rPh sb="11" eb="12">
      <t>ソダテル</t>
    </rPh>
    <rPh sb="13" eb="14">
      <t>ア</t>
    </rPh>
    <rPh sb="15" eb="16">
      <t>トウ</t>
    </rPh>
    <phoneticPr fontId="3"/>
  </si>
  <si>
    <t>実施の有無</t>
    <rPh sb="0" eb="2">
      <t>ジッシ</t>
    </rPh>
    <rPh sb="3" eb="5">
      <t>ウム</t>
    </rPh>
    <phoneticPr fontId="3"/>
  </si>
  <si>
    <t>　男女別※３</t>
    <rPh sb="1" eb="3">
      <t>ダンジョ</t>
    </rPh>
    <rPh sb="3" eb="4">
      <t>ベツ</t>
    </rPh>
    <phoneticPr fontId="2"/>
  </si>
  <si>
    <t>転落防止措置</t>
    <phoneticPr fontId="3"/>
  </si>
  <si>
    <t>◆設備変更</t>
    <rPh sb="1" eb="3">
      <t>セツビ</t>
    </rPh>
    <rPh sb="3" eb="5">
      <t>ヘンコウ</t>
    </rPh>
    <phoneticPr fontId="3"/>
  </si>
  <si>
    <t>前回指導監査日以降の設備変更</t>
    <rPh sb="0" eb="2">
      <t>ゼンカイ</t>
    </rPh>
    <rPh sb="2" eb="4">
      <t>シドウ</t>
    </rPh>
    <rPh sb="4" eb="6">
      <t>カンサ</t>
    </rPh>
    <rPh sb="6" eb="7">
      <t>ビ</t>
    </rPh>
    <rPh sb="7" eb="9">
      <t>イコウ</t>
    </rPh>
    <rPh sb="10" eb="12">
      <t>セツビ</t>
    </rPh>
    <phoneticPr fontId="3"/>
  </si>
  <si>
    <t>洪水</t>
    <phoneticPr fontId="3"/>
  </si>
  <si>
    <t>・該当有の場合、下記に内容を記入してください。</t>
    <rPh sb="1" eb="3">
      <t>ガイトウ</t>
    </rPh>
    <rPh sb="8" eb="10">
      <t>カキ</t>
    </rPh>
    <phoneticPr fontId="3"/>
  </si>
  <si>
    <t>施設内研修</t>
    <rPh sb="0" eb="2">
      <t>シセツ</t>
    </rPh>
    <rPh sb="2" eb="3">
      <t>ナイ</t>
    </rPh>
    <rPh sb="3" eb="5">
      <t>ケンシュウ</t>
    </rPh>
    <phoneticPr fontId="3"/>
  </si>
  <si>
    <t>方法</t>
    <rPh sb="0" eb="2">
      <t>ホウホウ</t>
    </rPh>
    <phoneticPr fontId="3"/>
  </si>
  <si>
    <t>研修報告書の回覧</t>
    <rPh sb="0" eb="2">
      <t>ケンシュウ</t>
    </rPh>
    <rPh sb="2" eb="4">
      <t>ホウコク</t>
    </rPh>
    <rPh sb="4" eb="5">
      <t>ショ</t>
    </rPh>
    <rPh sb="6" eb="8">
      <t>カイラン</t>
    </rPh>
    <phoneticPr fontId="3"/>
  </si>
  <si>
    <t>その他（</t>
    <rPh sb="2" eb="3">
      <t>タ</t>
    </rPh>
    <phoneticPr fontId="3"/>
  </si>
  <si>
    <t>施設内研修で報告</t>
    <rPh sb="0" eb="2">
      <t>シセツ</t>
    </rPh>
    <rPh sb="2" eb="3">
      <t>ナイ</t>
    </rPh>
    <rPh sb="3" eb="5">
      <t>ケンシュウ</t>
    </rPh>
    <rPh sb="6" eb="8">
      <t>ホウコク</t>
    </rPh>
    <phoneticPr fontId="3"/>
  </si>
  <si>
    <t>◆研修結果の情報共有の方法</t>
    <rPh sb="1" eb="3">
      <t>ケンシュウ</t>
    </rPh>
    <rPh sb="3" eb="5">
      <t>ケッカ</t>
    </rPh>
    <rPh sb="6" eb="8">
      <t>ジョウホウ</t>
    </rPh>
    <rPh sb="8" eb="10">
      <t>キョウユウ</t>
    </rPh>
    <rPh sb="11" eb="13">
      <t>ホウホウ</t>
    </rPh>
    <phoneticPr fontId="2"/>
  </si>
  <si>
    <t>水色のセル</t>
    <rPh sb="0" eb="2">
      <t>ミズイロ</t>
    </rPh>
    <rPh sb="1" eb="2">
      <t>イロ</t>
    </rPh>
    <phoneticPr fontId="3"/>
  </si>
  <si>
    <t>計算式が入力されているため、自動表示されます。そのままご活用ください。</t>
    <rPh sb="14" eb="16">
      <t>ジドウ</t>
    </rPh>
    <rPh sb="16" eb="18">
      <t>ヒョウジ</t>
    </rPh>
    <phoneticPr fontId="3"/>
  </si>
  <si>
    <t>桃色のセル</t>
    <rPh sb="0" eb="1">
      <t>モモ</t>
    </rPh>
    <rPh sb="1" eb="2">
      <t>イロ</t>
    </rPh>
    <phoneticPr fontId="3"/>
  </si>
  <si>
    <t>法人名</t>
    <rPh sb="0" eb="2">
      <t>ホウジン</t>
    </rPh>
    <phoneticPr fontId="3"/>
  </si>
  <si>
    <t>規程名等（園規程等）</t>
    <rPh sb="0" eb="2">
      <t>キテイ</t>
    </rPh>
    <rPh sb="2" eb="3">
      <t>メイ</t>
    </rPh>
    <rPh sb="3" eb="4">
      <t>トウ</t>
    </rPh>
    <phoneticPr fontId="3"/>
  </si>
  <si>
    <t>◆防犯訓練の実施状況</t>
    <rPh sb="1" eb="3">
      <t>ボウハン</t>
    </rPh>
    <rPh sb="3" eb="5">
      <t>クンレン</t>
    </rPh>
    <rPh sb="6" eb="8">
      <t>ジッシ</t>
    </rPh>
    <rPh sb="8" eb="10">
      <t>ジョウキョウ</t>
    </rPh>
    <phoneticPr fontId="3"/>
  </si>
  <si>
    <t>◆非常災害対策計画の策定状況</t>
    <rPh sb="1" eb="3">
      <t>ヒジョウ</t>
    </rPh>
    <rPh sb="3" eb="5">
      <t>サイガイ</t>
    </rPh>
    <rPh sb="5" eb="7">
      <t>タイサク</t>
    </rPh>
    <rPh sb="7" eb="9">
      <t>ケイカク</t>
    </rPh>
    <rPh sb="10" eb="12">
      <t>サクテイ</t>
    </rPh>
    <rPh sb="12" eb="14">
      <t>ジョウキョウ</t>
    </rPh>
    <phoneticPr fontId="3"/>
  </si>
  <si>
    <t>◆研修の実施状況</t>
    <rPh sb="1" eb="3">
      <t>ケンシュウ</t>
    </rPh>
    <rPh sb="4" eb="6">
      <t>ジッシ</t>
    </rPh>
    <rPh sb="6" eb="8">
      <t>ジョウキョウ</t>
    </rPh>
    <phoneticPr fontId="2"/>
  </si>
  <si>
    <t>◆訓練時に想定している災害の内容</t>
    <rPh sb="1" eb="3">
      <t>クンレン</t>
    </rPh>
    <rPh sb="3" eb="4">
      <t>ジ</t>
    </rPh>
    <rPh sb="5" eb="7">
      <t>ソウテイ</t>
    </rPh>
    <rPh sb="11" eb="13">
      <t>サイガイ</t>
    </rPh>
    <rPh sb="14" eb="16">
      <t>ナイヨウ</t>
    </rPh>
    <phoneticPr fontId="3"/>
  </si>
  <si>
    <t>※</t>
    <phoneticPr fontId="3"/>
  </si>
  <si>
    <t>水害・土砂災害は、ハザードマップ非該当の場合は記入不要です。</t>
    <phoneticPr fontId="3"/>
  </si>
  <si>
    <t>◆指定された警戒区域等の該当</t>
    <rPh sb="1" eb="3">
      <t>シテイ</t>
    </rPh>
    <rPh sb="6" eb="8">
      <t>ケイカイ</t>
    </rPh>
    <rPh sb="8" eb="10">
      <t>クイキ</t>
    </rPh>
    <rPh sb="10" eb="11">
      <t>トウ</t>
    </rPh>
    <rPh sb="12" eb="14">
      <t>ガイトウ</t>
    </rPh>
    <phoneticPr fontId="3"/>
  </si>
  <si>
    <t>人</t>
    <rPh sb="0" eb="1">
      <t>ニン</t>
    </rPh>
    <phoneticPr fontId="3"/>
  </si>
  <si>
    <t>※</t>
  </si>
  <si>
    <t>◆開所時間等</t>
    <rPh sb="1" eb="3">
      <t>カイショ</t>
    </rPh>
    <rPh sb="3" eb="5">
      <t>ジカン</t>
    </rPh>
    <rPh sb="5" eb="6">
      <t>ナド</t>
    </rPh>
    <phoneticPr fontId="3"/>
  </si>
  <si>
    <t>◆障害がある子どもに関する指導計画内の位置づけ</t>
    <rPh sb="1" eb="3">
      <t>ショウガイ</t>
    </rPh>
    <rPh sb="6" eb="7">
      <t>コ</t>
    </rPh>
    <rPh sb="10" eb="11">
      <t>カン</t>
    </rPh>
    <rPh sb="13" eb="15">
      <t>シドウ</t>
    </rPh>
    <rPh sb="15" eb="17">
      <t>ケイカク</t>
    </rPh>
    <rPh sb="17" eb="18">
      <t>ナイ</t>
    </rPh>
    <rPh sb="19" eb="21">
      <t>イチ</t>
    </rPh>
    <phoneticPr fontId="3"/>
  </si>
  <si>
    <t>◆個別支援計画を作成している児童数</t>
    <rPh sb="1" eb="3">
      <t>コベツ</t>
    </rPh>
    <rPh sb="3" eb="5">
      <t>シエン</t>
    </rPh>
    <rPh sb="5" eb="7">
      <t>ケイカク</t>
    </rPh>
    <phoneticPr fontId="3"/>
  </si>
  <si>
    <t>・結果の公表方法</t>
    <rPh sb="1" eb="3">
      <t>ケッカ</t>
    </rPh>
    <rPh sb="4" eb="6">
      <t>コウヒョウ</t>
    </rPh>
    <rPh sb="6" eb="8">
      <t>ホウホウ</t>
    </rPh>
    <phoneticPr fontId="3"/>
  </si>
  <si>
    <t>園だより</t>
    <rPh sb="0" eb="1">
      <t>エン</t>
    </rPh>
    <phoneticPr fontId="3"/>
  </si>
  <si>
    <t>園内掲示板</t>
    <rPh sb="0" eb="2">
      <t>エンナイ</t>
    </rPh>
    <rPh sb="2" eb="5">
      <t>ケイジバン</t>
    </rPh>
    <phoneticPr fontId="3"/>
  </si>
  <si>
    <t>配布印刷物</t>
    <rPh sb="0" eb="2">
      <t>ハイフ</t>
    </rPh>
    <rPh sb="2" eb="4">
      <t>インサツ</t>
    </rPh>
    <rPh sb="4" eb="5">
      <t>ブツ</t>
    </rPh>
    <phoneticPr fontId="3"/>
  </si>
  <si>
    <t>個人面談・懇談会等</t>
    <rPh sb="0" eb="2">
      <t>コジン</t>
    </rPh>
    <rPh sb="2" eb="4">
      <t>メンダン</t>
    </rPh>
    <rPh sb="5" eb="8">
      <t>コンダンカイ</t>
    </rPh>
    <rPh sb="8" eb="9">
      <t>ナド</t>
    </rPh>
    <phoneticPr fontId="3"/>
  </si>
  <si>
    <t>◆発育及び発達状態の把握の状況</t>
    <rPh sb="1" eb="3">
      <t>ハツイク</t>
    </rPh>
    <rPh sb="3" eb="4">
      <t>オヨ</t>
    </rPh>
    <rPh sb="5" eb="7">
      <t>ハッタツ</t>
    </rPh>
    <rPh sb="7" eb="9">
      <t>ジョウタイ</t>
    </rPh>
    <rPh sb="10" eb="12">
      <t>ハアク</t>
    </rPh>
    <rPh sb="13" eb="15">
      <t>ジョウキョウ</t>
    </rPh>
    <phoneticPr fontId="3"/>
  </si>
  <si>
    <t>実施済回数</t>
    <rPh sb="0" eb="2">
      <t>ジッシ</t>
    </rPh>
    <rPh sb="2" eb="3">
      <t>ズ</t>
    </rPh>
    <rPh sb="3" eb="5">
      <t>カイスウ</t>
    </rPh>
    <phoneticPr fontId="3"/>
  </si>
  <si>
    <t>把握方法</t>
    <rPh sb="0" eb="2">
      <t>ハアク</t>
    </rPh>
    <rPh sb="2" eb="4">
      <t>ホウホウ</t>
    </rPh>
    <phoneticPr fontId="3"/>
  </si>
  <si>
    <t>回</t>
    <rPh sb="0" eb="1">
      <t>カイ</t>
    </rPh>
    <phoneticPr fontId="3"/>
  </si>
  <si>
    <t>◆該当児の在籍数</t>
    <rPh sb="1" eb="3">
      <t>ガイトウ</t>
    </rPh>
    <rPh sb="3" eb="4">
      <t>ジ</t>
    </rPh>
    <rPh sb="5" eb="7">
      <t>ザイセキ</t>
    </rPh>
    <rPh sb="7" eb="8">
      <t>スウ</t>
    </rPh>
    <phoneticPr fontId="3"/>
  </si>
  <si>
    <t>◆前年度感染症等の発生状況</t>
    <rPh sb="1" eb="4">
      <t>ゼンネンド</t>
    </rPh>
    <rPh sb="4" eb="7">
      <t>カンセンショウ</t>
    </rPh>
    <rPh sb="7" eb="8">
      <t>トウ</t>
    </rPh>
    <rPh sb="9" eb="11">
      <t>ハッセイ</t>
    </rPh>
    <rPh sb="11" eb="13">
      <t>ジョウキョウ</t>
    </rPh>
    <phoneticPr fontId="3"/>
  </si>
  <si>
    <t>発生月</t>
    <rPh sb="0" eb="2">
      <t>ハッセイ</t>
    </rPh>
    <rPh sb="2" eb="3">
      <t>ツキ</t>
    </rPh>
    <phoneticPr fontId="3"/>
  </si>
  <si>
    <t>報告</t>
    <rPh sb="0" eb="2">
      <t>ホウコク</t>
    </rPh>
    <phoneticPr fontId="3"/>
  </si>
  <si>
    <t>月</t>
    <rPh sb="0" eb="1">
      <t>ツキ</t>
    </rPh>
    <phoneticPr fontId="3"/>
  </si>
  <si>
    <t>◆除去食の提供に係る状況</t>
    <rPh sb="1" eb="3">
      <t>ジョキョ</t>
    </rPh>
    <rPh sb="3" eb="4">
      <t>ショク</t>
    </rPh>
    <rPh sb="5" eb="7">
      <t>テイキョウ</t>
    </rPh>
    <rPh sb="8" eb="9">
      <t>カカ</t>
    </rPh>
    <rPh sb="10" eb="12">
      <t>ジョウキョウ</t>
    </rPh>
    <phoneticPr fontId="3"/>
  </si>
  <si>
    <t>◆給食施設栄養管理報告書（児童福祉施設用）</t>
    <rPh sb="1" eb="3">
      <t>キュウショク</t>
    </rPh>
    <rPh sb="3" eb="5">
      <t>シセツ</t>
    </rPh>
    <rPh sb="5" eb="7">
      <t>エイヨウ</t>
    </rPh>
    <rPh sb="7" eb="9">
      <t>カンリ</t>
    </rPh>
    <rPh sb="9" eb="12">
      <t>ホウコクショ</t>
    </rPh>
    <rPh sb="13" eb="15">
      <t>ジドウ</t>
    </rPh>
    <rPh sb="15" eb="17">
      <t>フクシ</t>
    </rPh>
    <rPh sb="17" eb="20">
      <t>シセツヨウ</t>
    </rPh>
    <phoneticPr fontId="3"/>
  </si>
  <si>
    <t>　健康増進法又は相模原市小規模特定給食施設等の栄養の改善に関する条例に基づく報告</t>
    <rPh sb="1" eb="3">
      <t>ケンコウ</t>
    </rPh>
    <rPh sb="3" eb="5">
      <t>ゾウシン</t>
    </rPh>
    <rPh sb="5" eb="6">
      <t>ホウ</t>
    </rPh>
    <rPh sb="6" eb="7">
      <t>マタ</t>
    </rPh>
    <rPh sb="8" eb="12">
      <t>サガミハラシ</t>
    </rPh>
    <rPh sb="12" eb="15">
      <t>ショウキボ</t>
    </rPh>
    <rPh sb="15" eb="17">
      <t>トクテイ</t>
    </rPh>
    <rPh sb="17" eb="19">
      <t>キュウショク</t>
    </rPh>
    <rPh sb="19" eb="22">
      <t>シセツナド</t>
    </rPh>
    <rPh sb="23" eb="25">
      <t>エイヨウ</t>
    </rPh>
    <rPh sb="26" eb="28">
      <t>カイゼン</t>
    </rPh>
    <rPh sb="29" eb="30">
      <t>カン</t>
    </rPh>
    <rPh sb="32" eb="34">
      <t>ジョウレイ</t>
    </rPh>
    <rPh sb="35" eb="36">
      <t>モト</t>
    </rPh>
    <rPh sb="38" eb="40">
      <t>ホウコク</t>
    </rPh>
    <phoneticPr fontId="3"/>
  </si>
  <si>
    <t>報告年月日（直近）</t>
    <rPh sb="0" eb="2">
      <t>ホウコク</t>
    </rPh>
    <rPh sb="2" eb="5">
      <t>ネンガッピ</t>
    </rPh>
    <rPh sb="6" eb="8">
      <t>チョッキン</t>
    </rPh>
    <phoneticPr fontId="3"/>
  </si>
  <si>
    <t>指導・助言・勧告</t>
    <rPh sb="0" eb="2">
      <t>シドウ</t>
    </rPh>
    <rPh sb="3" eb="5">
      <t>ジョゲン</t>
    </rPh>
    <rPh sb="6" eb="8">
      <t>カンコク</t>
    </rPh>
    <phoneticPr fontId="3"/>
  </si>
  <si>
    <t>◆調理業務について</t>
    <rPh sb="1" eb="3">
      <t>チョウリ</t>
    </rPh>
    <rPh sb="3" eb="5">
      <t>ギョウム</t>
    </rPh>
    <phoneticPr fontId="3"/>
  </si>
  <si>
    <t>ある　・　ない</t>
  </si>
  <si>
    <t>調乳室・沐浴室の事故防止策※２</t>
    <rPh sb="0" eb="2">
      <t>チョウニュウ</t>
    </rPh>
    <rPh sb="2" eb="3">
      <t>シツ</t>
    </rPh>
    <rPh sb="4" eb="6">
      <t>モクヨク</t>
    </rPh>
    <rPh sb="6" eb="7">
      <t>シツ</t>
    </rPh>
    <rPh sb="8" eb="10">
      <t>ジコ</t>
    </rPh>
    <rPh sb="10" eb="12">
      <t>ボウシ</t>
    </rPh>
    <rPh sb="12" eb="13">
      <t>サク</t>
    </rPh>
    <phoneticPr fontId="2"/>
  </si>
  <si>
    <t>　開所時間の状況</t>
    <rPh sb="1" eb="3">
      <t>カイショ</t>
    </rPh>
    <rPh sb="3" eb="5">
      <t>ジカン</t>
    </rPh>
    <rPh sb="6" eb="8">
      <t>ジョウキョウ</t>
    </rPh>
    <phoneticPr fontId="1"/>
  </si>
  <si>
    <t>　設備及び運営基準への適合状況</t>
    <rPh sb="1" eb="3">
      <t>セツビ</t>
    </rPh>
    <rPh sb="3" eb="4">
      <t>オヨ</t>
    </rPh>
    <rPh sb="5" eb="7">
      <t>ウンエイ</t>
    </rPh>
    <rPh sb="7" eb="9">
      <t>キジュン</t>
    </rPh>
    <rPh sb="11" eb="13">
      <t>テキゴウ</t>
    </rPh>
    <rPh sb="13" eb="15">
      <t>ジョウキョウ</t>
    </rPh>
    <phoneticPr fontId="2"/>
  </si>
  <si>
    <t>　設備変更時の届出状況</t>
    <rPh sb="1" eb="3">
      <t>セツビ</t>
    </rPh>
    <rPh sb="3" eb="5">
      <t>ヘンコウ</t>
    </rPh>
    <rPh sb="5" eb="6">
      <t>ジ</t>
    </rPh>
    <rPh sb="7" eb="9">
      <t>トドケデ</t>
    </rPh>
    <rPh sb="9" eb="11">
      <t>ジョウキョウ</t>
    </rPh>
    <phoneticPr fontId="2"/>
  </si>
  <si>
    <t>　防犯についての配慮状況</t>
    <rPh sb="1" eb="3">
      <t>ボウハン</t>
    </rPh>
    <rPh sb="8" eb="10">
      <t>ハイリョ</t>
    </rPh>
    <rPh sb="10" eb="12">
      <t>ジョウキョウ</t>
    </rPh>
    <phoneticPr fontId="2"/>
  </si>
  <si>
    <t>　消火訓練及び避難訓練の実施状況</t>
    <rPh sb="1" eb="3">
      <t>ショウカ</t>
    </rPh>
    <rPh sb="3" eb="5">
      <t>クンレン</t>
    </rPh>
    <rPh sb="5" eb="6">
      <t>オヨ</t>
    </rPh>
    <rPh sb="7" eb="9">
      <t>ヒナン</t>
    </rPh>
    <rPh sb="9" eb="11">
      <t>クンレン</t>
    </rPh>
    <rPh sb="12" eb="14">
      <t>ジッシ</t>
    </rPh>
    <rPh sb="14" eb="16">
      <t>ジョウキョウ</t>
    </rPh>
    <phoneticPr fontId="2"/>
  </si>
  <si>
    <t>　非常災害計画の地域の実情に応じた策定状況</t>
    <rPh sb="1" eb="3">
      <t>ヒジョウ</t>
    </rPh>
    <rPh sb="3" eb="5">
      <t>サイガイ</t>
    </rPh>
    <rPh sb="5" eb="7">
      <t>ケイカク</t>
    </rPh>
    <rPh sb="8" eb="10">
      <t>チイキ</t>
    </rPh>
    <rPh sb="11" eb="13">
      <t>ジツジョウ</t>
    </rPh>
    <rPh sb="14" eb="15">
      <t>オウ</t>
    </rPh>
    <rPh sb="17" eb="19">
      <t>サクテイ</t>
    </rPh>
    <rPh sb="19" eb="21">
      <t>ジョウキョウ</t>
    </rPh>
    <phoneticPr fontId="2"/>
  </si>
  <si>
    <t>床破損、段差等による歩行障害</t>
    <rPh sb="0" eb="1">
      <t>ユカ</t>
    </rPh>
    <rPh sb="1" eb="3">
      <t>ハソン</t>
    </rPh>
    <rPh sb="4" eb="6">
      <t>ダンサ</t>
    </rPh>
    <rPh sb="6" eb="7">
      <t>トウ</t>
    </rPh>
    <rPh sb="10" eb="12">
      <t>ホコウ</t>
    </rPh>
    <rPh sb="12" eb="14">
      <t>ショウガイ</t>
    </rPh>
    <phoneticPr fontId="2"/>
  </si>
  <si>
    <t>棚上の物品の落下防止策</t>
    <rPh sb="0" eb="1">
      <t>タナ</t>
    </rPh>
    <rPh sb="1" eb="2">
      <t>ウエ</t>
    </rPh>
    <rPh sb="3" eb="5">
      <t>ブッピン</t>
    </rPh>
    <rPh sb="6" eb="8">
      <t>ラッカ</t>
    </rPh>
    <rPh sb="8" eb="10">
      <t>ボウシ</t>
    </rPh>
    <rPh sb="10" eb="11">
      <t>サク</t>
    </rPh>
    <phoneticPr fontId="2"/>
  </si>
  <si>
    <t>屋外遊具の破損箇所、危険箇所</t>
    <rPh sb="0" eb="2">
      <t>オクガイ</t>
    </rPh>
    <rPh sb="2" eb="4">
      <t>ユウグ</t>
    </rPh>
    <rPh sb="5" eb="7">
      <t>ハソン</t>
    </rPh>
    <rPh sb="7" eb="9">
      <t>カショ</t>
    </rPh>
    <rPh sb="10" eb="12">
      <t>キケン</t>
    </rPh>
    <rPh sb="12" eb="14">
      <t>カショ</t>
    </rPh>
    <phoneticPr fontId="2"/>
  </si>
  <si>
    <t>非常口、避難経路の障害</t>
    <rPh sb="0" eb="2">
      <t>ヒジョウ</t>
    </rPh>
    <rPh sb="2" eb="3">
      <t>グチ</t>
    </rPh>
    <rPh sb="4" eb="6">
      <t>ヒナン</t>
    </rPh>
    <rPh sb="6" eb="8">
      <t>ケイロ</t>
    </rPh>
    <rPh sb="9" eb="11">
      <t>ショウガイ</t>
    </rPh>
    <phoneticPr fontId="2"/>
  </si>
  <si>
    <t>便所設備の不備</t>
    <rPh sb="0" eb="2">
      <t>ベンジョ</t>
    </rPh>
    <rPh sb="2" eb="4">
      <t>セツビ</t>
    </rPh>
    <rPh sb="5" eb="7">
      <t>フビ</t>
    </rPh>
    <phoneticPr fontId="2"/>
  </si>
  <si>
    <t>危険物放置</t>
    <rPh sb="0" eb="3">
      <t>キケンブツ</t>
    </rPh>
    <rPh sb="3" eb="5">
      <t>ホウチ</t>
    </rPh>
    <phoneticPr fontId="2"/>
  </si>
  <si>
    <t>◆設備の状況</t>
    <rPh sb="1" eb="3">
      <t>セツビ</t>
    </rPh>
    <rPh sb="4" eb="6">
      <t>ジョウキョウ</t>
    </rPh>
    <phoneticPr fontId="3"/>
  </si>
  <si>
    <t>家具等の転倒防止策</t>
    <rPh sb="0" eb="2">
      <t>カグ</t>
    </rPh>
    <rPh sb="2" eb="3">
      <t>トウ</t>
    </rPh>
    <rPh sb="4" eb="6">
      <t>テントウ</t>
    </rPh>
    <rPh sb="6" eb="8">
      <t>ボウシ</t>
    </rPh>
    <rPh sb="8" eb="9">
      <t>サク</t>
    </rPh>
    <phoneticPr fontId="2"/>
  </si>
  <si>
    <t>　</t>
  </si>
  <si>
    <t>その他（</t>
    <phoneticPr fontId="3"/>
  </si>
  <si>
    <t>）</t>
    <phoneticPr fontId="2"/>
  </si>
  <si>
    <t>ハザード
マップ
該当内容</t>
    <rPh sb="9" eb="11">
      <t>ガイトウ</t>
    </rPh>
    <rPh sb="11" eb="13">
      <t>ナイヨウ</t>
    </rPh>
    <phoneticPr fontId="3"/>
  </si>
  <si>
    <t>その他（</t>
    <rPh sb="2" eb="3">
      <t>タ</t>
    </rPh>
    <phoneticPr fontId="2"/>
  </si>
  <si>
    <t>有　・　無</t>
  </si>
  <si>
    <t>有効面積（㎡）</t>
    <rPh sb="0" eb="2">
      <t>ユウコウ</t>
    </rPh>
    <rPh sb="2" eb="4">
      <t>メンセキ</t>
    </rPh>
    <phoneticPr fontId="3"/>
  </si>
  <si>
    <t>発生した感染症等</t>
    <rPh sb="0" eb="2">
      <t>ハッセイ</t>
    </rPh>
    <rPh sb="4" eb="7">
      <t>カンセンショウ</t>
    </rPh>
    <rPh sb="7" eb="8">
      <t>トウ</t>
    </rPh>
    <phoneticPr fontId="3"/>
  </si>
  <si>
    <t>　調理業務の委託状況</t>
    <rPh sb="1" eb="3">
      <t>チョウリ</t>
    </rPh>
    <rPh sb="3" eb="5">
      <t>ギョウム</t>
    </rPh>
    <rPh sb="6" eb="8">
      <t>イタク</t>
    </rPh>
    <rPh sb="8" eb="10">
      <t>ジョウキョウ</t>
    </rPh>
    <phoneticPr fontId="3"/>
  </si>
  <si>
    <t>　受託業者の状況</t>
    <rPh sb="1" eb="3">
      <t>ジュタク</t>
    </rPh>
    <rPh sb="3" eb="5">
      <t>ギョウシャ</t>
    </rPh>
    <rPh sb="6" eb="8">
      <t>ジョウキョウ</t>
    </rPh>
    <phoneticPr fontId="3"/>
  </si>
  <si>
    <t>　委託契約内容</t>
    <rPh sb="1" eb="3">
      <t>イタク</t>
    </rPh>
    <rPh sb="3" eb="5">
      <t>ケイヤク</t>
    </rPh>
    <rPh sb="5" eb="7">
      <t>ナイヨウ</t>
    </rPh>
    <phoneticPr fontId="3"/>
  </si>
  <si>
    <t>　虐待等の禁止</t>
    <rPh sb="1" eb="3">
      <t>ギャクタイ</t>
    </rPh>
    <rPh sb="3" eb="4">
      <t>トウ</t>
    </rPh>
    <rPh sb="5" eb="7">
      <t>キンシ</t>
    </rPh>
    <phoneticPr fontId="3"/>
  </si>
  <si>
    <t>　研修の実施状況</t>
    <rPh sb="1" eb="3">
      <t>ケンシュウ</t>
    </rPh>
    <rPh sb="4" eb="6">
      <t>ジッシ</t>
    </rPh>
    <rPh sb="6" eb="8">
      <t>ジョウキョウ</t>
    </rPh>
    <phoneticPr fontId="2"/>
  </si>
  <si>
    <t>名</t>
    <rPh sb="0" eb="1">
      <t>メイ</t>
    </rPh>
    <phoneticPr fontId="3"/>
  </si>
  <si>
    <t>前年度対象人数</t>
    <rPh sb="0" eb="3">
      <t>ゼンネンド</t>
    </rPh>
    <rPh sb="3" eb="5">
      <t>タイショウ</t>
    </rPh>
    <rPh sb="5" eb="7">
      <t>ニンズウ</t>
    </rPh>
    <phoneticPr fontId="3"/>
  </si>
  <si>
    <t>保育所が実施する業務</t>
    <rPh sb="0" eb="2">
      <t>ホイク</t>
    </rPh>
    <rPh sb="2" eb="3">
      <t>ジョ</t>
    </rPh>
    <rPh sb="4" eb="6">
      <t>ジッシ</t>
    </rPh>
    <rPh sb="8" eb="10">
      <t>ギョウム</t>
    </rPh>
    <phoneticPr fontId="3"/>
  </si>
  <si>
    <t>献立表の作成</t>
    <rPh sb="0" eb="2">
      <t>コンダテ</t>
    </rPh>
    <rPh sb="2" eb="3">
      <t>ヒョウ</t>
    </rPh>
    <rPh sb="4" eb="6">
      <t>サクセイ</t>
    </rPh>
    <phoneticPr fontId="3"/>
  </si>
  <si>
    <t>検食の実施</t>
    <rPh sb="0" eb="2">
      <t>ケンショク</t>
    </rPh>
    <rPh sb="3" eb="5">
      <t>ジッシ</t>
    </rPh>
    <phoneticPr fontId="3"/>
  </si>
  <si>
    <t>調理業務の衛生的取扱い等契約の履行状況の確認</t>
    <rPh sb="0" eb="2">
      <t>チョウリ</t>
    </rPh>
    <rPh sb="2" eb="4">
      <t>ギョウム</t>
    </rPh>
    <rPh sb="5" eb="8">
      <t>エイセイテキ</t>
    </rPh>
    <rPh sb="8" eb="10">
      <t>トリアツカ</t>
    </rPh>
    <rPh sb="11" eb="12">
      <t>トウ</t>
    </rPh>
    <rPh sb="12" eb="14">
      <t>ケイヤク</t>
    </rPh>
    <rPh sb="15" eb="17">
      <t>リコウ</t>
    </rPh>
    <rPh sb="17" eb="19">
      <t>ジョウキョウ</t>
    </rPh>
    <rPh sb="20" eb="22">
      <t>カクニン</t>
    </rPh>
    <phoneticPr fontId="3"/>
  </si>
  <si>
    <t>児童の嗜好調査及び喫食状況の把握</t>
    <rPh sb="0" eb="2">
      <t>ジドウ</t>
    </rPh>
    <rPh sb="3" eb="5">
      <t>シコウ</t>
    </rPh>
    <rPh sb="5" eb="7">
      <t>チョウサ</t>
    </rPh>
    <rPh sb="7" eb="8">
      <t>オヨ</t>
    </rPh>
    <rPh sb="9" eb="11">
      <t>キッショク</t>
    </rPh>
    <rPh sb="11" eb="13">
      <t>ジョウキョウ</t>
    </rPh>
    <rPh sb="14" eb="16">
      <t>ハアク</t>
    </rPh>
    <phoneticPr fontId="3"/>
  </si>
  <si>
    <t>栄養指導の実施</t>
    <rPh sb="0" eb="2">
      <t>エイヨウ</t>
    </rPh>
    <rPh sb="2" eb="4">
      <t>シドウ</t>
    </rPh>
    <rPh sb="5" eb="7">
      <t>ジッシ</t>
    </rPh>
    <phoneticPr fontId="3"/>
  </si>
  <si>
    <t>実施状況</t>
    <rPh sb="0" eb="2">
      <t>ジッシ</t>
    </rPh>
    <rPh sb="2" eb="4">
      <t>ジョウキョウ</t>
    </rPh>
    <phoneticPr fontId="3"/>
  </si>
  <si>
    <t>保育所が把握すべき事項</t>
    <rPh sb="0" eb="2">
      <t>ホイク</t>
    </rPh>
    <rPh sb="2" eb="3">
      <t>ジョ</t>
    </rPh>
    <rPh sb="4" eb="6">
      <t>ハアク</t>
    </rPh>
    <rPh sb="9" eb="11">
      <t>ジコウ</t>
    </rPh>
    <phoneticPr fontId="3"/>
  </si>
  <si>
    <t>把握状況</t>
    <rPh sb="0" eb="2">
      <t>ハアク</t>
    </rPh>
    <rPh sb="2" eb="4">
      <t>ジョウキョウ</t>
    </rPh>
    <phoneticPr fontId="3"/>
  </si>
  <si>
    <t>法定点検実施年月日</t>
    <rPh sb="0" eb="2">
      <t>ホウテイ</t>
    </rPh>
    <rPh sb="2" eb="4">
      <t>テンケン</t>
    </rPh>
    <rPh sb="4" eb="6">
      <t>ジッシ</t>
    </rPh>
    <rPh sb="6" eb="9">
      <t>ネンガッピ</t>
    </rPh>
    <phoneticPr fontId="3"/>
  </si>
  <si>
    <t>報告年月日</t>
    <rPh sb="0" eb="2">
      <t>ホウコク</t>
    </rPh>
    <rPh sb="2" eb="5">
      <t>ネンガッピ</t>
    </rPh>
    <phoneticPr fontId="3"/>
  </si>
  <si>
    <t>÷３＝</t>
    <phoneticPr fontId="3"/>
  </si>
  <si>
    <t>÷２０＝</t>
    <phoneticPr fontId="3"/>
  </si>
  <si>
    <t>２階に設置</t>
    <rPh sb="3" eb="5">
      <t>セッチ</t>
    </rPh>
    <phoneticPr fontId="3"/>
  </si>
  <si>
    <t>３階以上に設置</t>
    <rPh sb="5" eb="7">
      <t>セッチ</t>
    </rPh>
    <phoneticPr fontId="3"/>
  </si>
  <si>
    <t>結果</t>
    <rPh sb="0" eb="2">
      <t>ケッカ</t>
    </rPh>
    <phoneticPr fontId="3"/>
  </si>
  <si>
    <t>有・無</t>
  </si>
  <si>
    <t>◆分園を設置している。</t>
    <rPh sb="1" eb="3">
      <t>ブンエン</t>
    </rPh>
    <rPh sb="4" eb="6">
      <t>セッチ</t>
    </rPh>
    <phoneticPr fontId="2"/>
  </si>
  <si>
    <t>相模原市</t>
    <rPh sb="0" eb="4">
      <t>サガミハラシ</t>
    </rPh>
    <phoneticPr fontId="3"/>
  </si>
  <si>
    <t xml:space="preserve">適・否
(　　)
</t>
    <rPh sb="0" eb="1">
      <t>テキ</t>
    </rPh>
    <rPh sb="2" eb="3">
      <t>ヒ</t>
    </rPh>
    <phoneticPr fontId="3"/>
  </si>
  <si>
    <t xml:space="preserve">(１歳＋２歳)÷６＝
</t>
    <rPh sb="2" eb="3">
      <t>サイ</t>
    </rPh>
    <rPh sb="5" eb="6">
      <t>サイ</t>
    </rPh>
    <phoneticPr fontId="3"/>
  </si>
  <si>
    <t xml:space="preserve">(４歳＋５歳)÷３０＝
</t>
    <rPh sb="2" eb="3">
      <t>サイ</t>
    </rPh>
    <rPh sb="5" eb="6">
      <t>サイ</t>
    </rPh>
    <phoneticPr fontId="3"/>
  </si>
  <si>
    <t>セルを選択すると右側に「▼」が表示されます。▼をクリックし、選択肢の中から該当するものを選んでください。(手書きで記入する場合は、いずれかに○を付けてください。)</t>
    <rPh sb="3" eb="5">
      <t>センタク</t>
    </rPh>
    <rPh sb="8" eb="10">
      <t>ミギガワ</t>
    </rPh>
    <rPh sb="30" eb="33">
      <t>センタクシ</t>
    </rPh>
    <rPh sb="34" eb="35">
      <t>ナカ</t>
    </rPh>
    <rPh sb="37" eb="39">
      <t>ガイトウ</t>
    </rPh>
    <rPh sb="44" eb="45">
      <t>エラ</t>
    </rPh>
    <rPh sb="72" eb="73">
      <t>ツ</t>
    </rPh>
    <phoneticPr fontId="3"/>
  </si>
  <si>
    <t>浸水(内水)</t>
    <phoneticPr fontId="3"/>
  </si>
  <si>
    <t>その他(</t>
    <phoneticPr fontId="3"/>
  </si>
  <si>
    <t>カーテン、建具等の防炎処理</t>
    <phoneticPr fontId="3"/>
  </si>
  <si>
    <t>階段、ベランダ、窓等からの
転落防止措置</t>
    <rPh sb="0" eb="2">
      <t>カイダン</t>
    </rPh>
    <rPh sb="8" eb="9">
      <t>マド</t>
    </rPh>
    <rPh sb="9" eb="10">
      <t>トウ</t>
    </rPh>
    <rPh sb="14" eb="16">
      <t>テンラク</t>
    </rPh>
    <rPh sb="16" eb="18">
      <t>ボウシ</t>
    </rPh>
    <rPh sb="18" eb="20">
      <t>ソチ</t>
    </rPh>
    <phoneticPr fontId="2"/>
  </si>
  <si>
    <t>適・否
(　　)</t>
  </si>
  <si>
    <t>要・不要</t>
  </si>
  <si>
    <t>直営・委託</t>
  </si>
  <si>
    <t>いる・いない</t>
  </si>
  <si>
    <t>前年度未受診数</t>
    <rPh sb="0" eb="3">
      <t>ゼンネンド</t>
    </rPh>
    <rPh sb="3" eb="4">
      <t>ミ</t>
    </rPh>
    <rPh sb="4" eb="6">
      <t>ジュシン</t>
    </rPh>
    <rPh sb="6" eb="7">
      <t>スウ</t>
    </rPh>
    <phoneticPr fontId="3"/>
  </si>
  <si>
    <t>受託業者の調理業務の実績や組織体制</t>
    <rPh sb="0" eb="2">
      <t>ジュタク</t>
    </rPh>
    <rPh sb="2" eb="4">
      <t>ギョウシャ</t>
    </rPh>
    <rPh sb="5" eb="7">
      <t>チョウリ</t>
    </rPh>
    <rPh sb="7" eb="9">
      <t>ギョウム</t>
    </rPh>
    <rPh sb="10" eb="12">
      <t>ジッセキ</t>
    </rPh>
    <rPh sb="13" eb="15">
      <t>ソシキ</t>
    </rPh>
    <rPh sb="15" eb="17">
      <t>タイセイ</t>
    </rPh>
    <phoneticPr fontId="3"/>
  </si>
  <si>
    <t>適正な給食材料の使用及び所要の栄養量が確保される調理の実施</t>
    <rPh sb="0" eb="2">
      <t>テキセイ</t>
    </rPh>
    <rPh sb="3" eb="5">
      <t>キュウショク</t>
    </rPh>
    <rPh sb="5" eb="7">
      <t>ザイリョウ</t>
    </rPh>
    <rPh sb="8" eb="10">
      <t>シヨウ</t>
    </rPh>
    <rPh sb="10" eb="11">
      <t>オヨ</t>
    </rPh>
    <rPh sb="12" eb="14">
      <t>ショヨウ</t>
    </rPh>
    <rPh sb="15" eb="17">
      <t>エイヨウ</t>
    </rPh>
    <rPh sb="17" eb="18">
      <t>リョウ</t>
    </rPh>
    <rPh sb="19" eb="21">
      <t>カクホ</t>
    </rPh>
    <rPh sb="24" eb="26">
      <t>チョウリ</t>
    </rPh>
    <rPh sb="27" eb="29">
      <t>ジッシ</t>
    </rPh>
    <phoneticPr fontId="3"/>
  </si>
  <si>
    <t>受託業者の栄養士配置状況</t>
    <rPh sb="0" eb="2">
      <t>ジュタク</t>
    </rPh>
    <rPh sb="2" eb="4">
      <t>ギョウシャ</t>
    </rPh>
    <rPh sb="5" eb="8">
      <t>エイヨウシ</t>
    </rPh>
    <rPh sb="8" eb="10">
      <t>ハイチ</t>
    </rPh>
    <rPh sb="10" eb="12">
      <t>ジョウキョウ</t>
    </rPh>
    <phoneticPr fontId="3"/>
  </si>
  <si>
    <t>調理従事業務者の経験の程度</t>
    <rPh sb="0" eb="2">
      <t>チョウリ</t>
    </rPh>
    <rPh sb="2" eb="4">
      <t>ジュウジ</t>
    </rPh>
    <rPh sb="4" eb="6">
      <t>ギョウム</t>
    </rPh>
    <rPh sb="6" eb="7">
      <t>シャ</t>
    </rPh>
    <rPh sb="8" eb="10">
      <t>ケイケン</t>
    </rPh>
    <rPh sb="11" eb="13">
      <t>テイド</t>
    </rPh>
    <phoneticPr fontId="3"/>
  </si>
  <si>
    <t>受託業者の衛生面及び技術面の教育又は訓練の実施状況</t>
    <rPh sb="0" eb="2">
      <t>ジュタク</t>
    </rPh>
    <rPh sb="2" eb="4">
      <t>ギョウシャ</t>
    </rPh>
    <rPh sb="5" eb="8">
      <t>エイセイメン</t>
    </rPh>
    <rPh sb="8" eb="9">
      <t>オヨ</t>
    </rPh>
    <rPh sb="10" eb="12">
      <t>ギジュツ</t>
    </rPh>
    <rPh sb="12" eb="13">
      <t>メン</t>
    </rPh>
    <rPh sb="14" eb="16">
      <t>キョウイク</t>
    </rPh>
    <rPh sb="16" eb="17">
      <t>マタ</t>
    </rPh>
    <rPh sb="18" eb="20">
      <t>クンレン</t>
    </rPh>
    <rPh sb="21" eb="23">
      <t>ジッシ</t>
    </rPh>
    <rPh sb="23" eb="25">
      <t>ジョウキョウ</t>
    </rPh>
    <phoneticPr fontId="3"/>
  </si>
  <si>
    <t>調理従事者の定期的な健康診断及び検便の実施状況</t>
    <rPh sb="0" eb="2">
      <t>チョウリ</t>
    </rPh>
    <rPh sb="2" eb="5">
      <t>ジュウジシャ</t>
    </rPh>
    <rPh sb="6" eb="9">
      <t>テイキテキ</t>
    </rPh>
    <rPh sb="10" eb="12">
      <t>ケンコウ</t>
    </rPh>
    <rPh sb="12" eb="14">
      <t>シンダン</t>
    </rPh>
    <rPh sb="14" eb="15">
      <t>オヨ</t>
    </rPh>
    <rPh sb="16" eb="18">
      <t>ケンベン</t>
    </rPh>
    <rPh sb="19" eb="21">
      <t>ジッシ</t>
    </rPh>
    <rPh sb="21" eb="23">
      <t>ジョウキョウ</t>
    </rPh>
    <phoneticPr fontId="3"/>
  </si>
  <si>
    <t>不当廉売行為等健全な商習慣に違反する行為の状況</t>
    <rPh sb="0" eb="2">
      <t>フトウ</t>
    </rPh>
    <rPh sb="2" eb="4">
      <t>レンバイ</t>
    </rPh>
    <rPh sb="4" eb="6">
      <t>コウイ</t>
    </rPh>
    <rPh sb="6" eb="7">
      <t>トウ</t>
    </rPh>
    <rPh sb="7" eb="9">
      <t>ケンゼン</t>
    </rPh>
    <rPh sb="10" eb="13">
      <t>ショウシュウカン</t>
    </rPh>
    <rPh sb="14" eb="16">
      <t>イハン</t>
    </rPh>
    <rPh sb="18" eb="20">
      <t>コウイ</t>
    </rPh>
    <rPh sb="21" eb="23">
      <t>ジョウキョウ</t>
    </rPh>
    <phoneticPr fontId="3"/>
  </si>
  <si>
    <t>◆除去食対応フローチャートの作成</t>
    <rPh sb="1" eb="3">
      <t>ジョキョ</t>
    </rPh>
    <rPh sb="3" eb="4">
      <t>ショク</t>
    </rPh>
    <rPh sb="4" eb="6">
      <t>タイオウ</t>
    </rPh>
    <rPh sb="14" eb="16">
      <t>サクセイ</t>
    </rPh>
    <phoneticPr fontId="3"/>
  </si>
  <si>
    <t>◆誤食時の対応フローチャートの作成</t>
    <rPh sb="1" eb="2">
      <t>ゴ</t>
    </rPh>
    <rPh sb="3" eb="4">
      <t>ジ</t>
    </rPh>
    <rPh sb="5" eb="7">
      <t>タイオウ</t>
    </rPh>
    <rPh sb="15" eb="17">
      <t>サクセイ</t>
    </rPh>
    <phoneticPr fontId="3"/>
  </si>
  <si>
    <t>※調理業務委託施設のみ回答</t>
    <rPh sb="1" eb="3">
      <t>チョウリ</t>
    </rPh>
    <rPh sb="3" eb="5">
      <t>ギョウム</t>
    </rPh>
    <rPh sb="5" eb="7">
      <t>イタク</t>
    </rPh>
    <rPh sb="7" eb="9">
      <t>シセツ</t>
    </rPh>
    <rPh sb="11" eb="13">
      <t>カイトウ</t>
    </rPh>
    <phoneticPr fontId="3"/>
  </si>
  <si>
    <t>区</t>
    <rPh sb="0" eb="1">
      <t>ク</t>
    </rPh>
    <phoneticPr fontId="3"/>
  </si>
  <si>
    <t>前年度途中入所人数</t>
    <rPh sb="0" eb="3">
      <t>ゼンネンド</t>
    </rPh>
    <rPh sb="3" eb="5">
      <t>トチュウ</t>
    </rPh>
    <rPh sb="5" eb="7">
      <t>ニュウショ</t>
    </rPh>
    <rPh sb="7" eb="8">
      <t>ニン</t>
    </rPh>
    <rPh sb="8" eb="9">
      <t>スウ</t>
    </rPh>
    <phoneticPr fontId="3"/>
  </si>
  <si>
    <t>◆月に１回以上の検便の実施</t>
    <rPh sb="1" eb="2">
      <t>ツキ</t>
    </rPh>
    <rPh sb="4" eb="7">
      <t>カイイジョウ</t>
    </rPh>
    <rPh sb="8" eb="10">
      <t>ケンベン</t>
    </rPh>
    <rPh sb="11" eb="13">
      <t>ジッシ</t>
    </rPh>
    <phoneticPr fontId="3"/>
  </si>
  <si>
    <t>除去食を要する児童数</t>
    <rPh sb="0" eb="2">
      <t>ジョキョ</t>
    </rPh>
    <rPh sb="2" eb="3">
      <t>ショク</t>
    </rPh>
    <rPh sb="4" eb="5">
      <t>ヨウ</t>
    </rPh>
    <rPh sb="7" eb="9">
      <t>ジドウ</t>
    </rPh>
    <rPh sb="9" eb="10">
      <t>スウ</t>
    </rPh>
    <phoneticPr fontId="3"/>
  </si>
  <si>
    <t>特に配慮した点や説明を要する点について自由に記載してください。</t>
    <rPh sb="0" eb="1">
      <t>トク</t>
    </rPh>
    <rPh sb="2" eb="4">
      <t>ハイリョ</t>
    </rPh>
    <rPh sb="6" eb="7">
      <t>テン</t>
    </rPh>
    <rPh sb="8" eb="10">
      <t>セツメイ</t>
    </rPh>
    <rPh sb="11" eb="12">
      <t>ヨウ</t>
    </rPh>
    <rPh sb="14" eb="15">
      <t>テン</t>
    </rPh>
    <rPh sb="19" eb="21">
      <t>ジユウ</t>
    </rPh>
    <rPh sb="22" eb="24">
      <t>キサイ</t>
    </rPh>
    <phoneticPr fontId="3"/>
  </si>
  <si>
    <t>事由記載欄</t>
    <rPh sb="0" eb="2">
      <t>ジユウ</t>
    </rPh>
    <rPh sb="2" eb="4">
      <t>キサイ</t>
    </rPh>
    <rPh sb="4" eb="5">
      <t>ラン</t>
    </rPh>
    <phoneticPr fontId="3"/>
  </si>
  <si>
    <t>◆小学校との連携の状況をご記入ください。</t>
    <rPh sb="1" eb="4">
      <t>ショウガッコウ</t>
    </rPh>
    <rPh sb="6" eb="8">
      <t>レンケイ</t>
    </rPh>
    <rPh sb="9" eb="11">
      <t>ジョウキョウ</t>
    </rPh>
    <rPh sb="13" eb="15">
      <t>キニュウ</t>
    </rPh>
    <phoneticPr fontId="3"/>
  </si>
  <si>
    <t>確認担当者</t>
    <rPh sb="0" eb="2">
      <t>カクニン</t>
    </rPh>
    <rPh sb="2" eb="5">
      <t>タントウシャ</t>
    </rPh>
    <phoneticPr fontId="3"/>
  </si>
  <si>
    <t>◆地域への施設開放状況をご記入ください。</t>
    <rPh sb="1" eb="3">
      <t>チイキ</t>
    </rPh>
    <rPh sb="5" eb="7">
      <t>シセツ</t>
    </rPh>
    <rPh sb="7" eb="9">
      <t>カイホウ</t>
    </rPh>
    <rPh sb="9" eb="11">
      <t>ジョウキョウ</t>
    </rPh>
    <rPh sb="13" eb="15">
      <t>キニュウ</t>
    </rPh>
    <phoneticPr fontId="3"/>
  </si>
  <si>
    <t>◆地域における子育て支援状況をご記入ください。</t>
    <rPh sb="1" eb="3">
      <t>チイキ</t>
    </rPh>
    <rPh sb="7" eb="9">
      <t>コソダ</t>
    </rPh>
    <rPh sb="10" eb="12">
      <t>シエン</t>
    </rPh>
    <rPh sb="12" eb="14">
      <t>ジョウキョウ</t>
    </rPh>
    <rPh sb="16" eb="18">
      <t>キニュウ</t>
    </rPh>
    <phoneticPr fontId="3"/>
  </si>
  <si>
    <t>◆施設内虐待予防の取組内容をご記入ください。</t>
    <rPh sb="1" eb="3">
      <t>シセツ</t>
    </rPh>
    <rPh sb="3" eb="4">
      <t>ナイ</t>
    </rPh>
    <rPh sb="4" eb="6">
      <t>ギャクタイ</t>
    </rPh>
    <rPh sb="6" eb="8">
      <t>ヨボウ</t>
    </rPh>
    <rPh sb="9" eb="10">
      <t>ト</t>
    </rPh>
    <rPh sb="10" eb="11">
      <t>ク</t>
    </rPh>
    <rPh sb="11" eb="13">
      <t>ナイヨウ</t>
    </rPh>
    <rPh sb="15" eb="17">
      <t>キニュウ</t>
    </rPh>
    <phoneticPr fontId="3"/>
  </si>
  <si>
    <t>◆年度途中に入所した児童の健康診断実施状況をご記入ください。</t>
    <rPh sb="1" eb="3">
      <t>ネンド</t>
    </rPh>
    <rPh sb="3" eb="5">
      <t>トチュウ</t>
    </rPh>
    <rPh sb="6" eb="8">
      <t>ニュウショ</t>
    </rPh>
    <rPh sb="10" eb="12">
      <t>ジドウ</t>
    </rPh>
    <rPh sb="13" eb="15">
      <t>ケンコウ</t>
    </rPh>
    <rPh sb="15" eb="17">
      <t>シンダン</t>
    </rPh>
    <rPh sb="17" eb="19">
      <t>ジッシ</t>
    </rPh>
    <rPh sb="19" eb="21">
      <t>ジョウキョウ</t>
    </rPh>
    <rPh sb="23" eb="25">
      <t>キニュウ</t>
    </rPh>
    <phoneticPr fontId="3"/>
  </si>
  <si>
    <t>◆定期健康診断未受診の児童への対応をご記入ください。</t>
    <rPh sb="1" eb="3">
      <t>テイキ</t>
    </rPh>
    <rPh sb="3" eb="5">
      <t>ケンコウ</t>
    </rPh>
    <rPh sb="5" eb="7">
      <t>シンダン</t>
    </rPh>
    <rPh sb="7" eb="8">
      <t>ミ</t>
    </rPh>
    <rPh sb="8" eb="10">
      <t>ジュシン</t>
    </rPh>
    <rPh sb="11" eb="13">
      <t>ジドウ</t>
    </rPh>
    <rPh sb="15" eb="17">
      <t>タイオウ</t>
    </rPh>
    <rPh sb="19" eb="21">
      <t>キニュウ</t>
    </rPh>
    <phoneticPr fontId="3"/>
  </si>
  <si>
    <t>◆定期健康診断自体が実施できなかった場合、その理由を記入してください。</t>
    <rPh sb="1" eb="3">
      <t>テイキ</t>
    </rPh>
    <rPh sb="3" eb="5">
      <t>ケンコウ</t>
    </rPh>
    <rPh sb="5" eb="7">
      <t>シンダン</t>
    </rPh>
    <rPh sb="7" eb="9">
      <t>ジタイ</t>
    </rPh>
    <rPh sb="10" eb="12">
      <t>ジッシ</t>
    </rPh>
    <rPh sb="18" eb="20">
      <t>バアイ</t>
    </rPh>
    <rPh sb="23" eb="25">
      <t>リユウ</t>
    </rPh>
    <rPh sb="26" eb="28">
      <t>キニュウ</t>
    </rPh>
    <phoneticPr fontId="3"/>
  </si>
  <si>
    <t>◆検便で陽性反応があった場合の対応方法をご記入ください。</t>
    <rPh sb="1" eb="3">
      <t>ケンベン</t>
    </rPh>
    <rPh sb="4" eb="6">
      <t>ヨウセイ</t>
    </rPh>
    <rPh sb="6" eb="8">
      <t>ハンノウ</t>
    </rPh>
    <rPh sb="12" eb="14">
      <t>バアイ</t>
    </rPh>
    <rPh sb="15" eb="17">
      <t>タイオウ</t>
    </rPh>
    <rPh sb="17" eb="19">
      <t>ホウホウ</t>
    </rPh>
    <rPh sb="21" eb="23">
      <t>キニュウ</t>
    </rPh>
    <phoneticPr fontId="3"/>
  </si>
  <si>
    <t>◆検査漏れがあった場合の対応方法をご記入ください。</t>
    <rPh sb="1" eb="3">
      <t>ケンサ</t>
    </rPh>
    <rPh sb="3" eb="4">
      <t>モ</t>
    </rPh>
    <rPh sb="9" eb="11">
      <t>バアイ</t>
    </rPh>
    <rPh sb="12" eb="14">
      <t>タイオウ</t>
    </rPh>
    <rPh sb="14" eb="16">
      <t>ホウホウ</t>
    </rPh>
    <rPh sb="18" eb="20">
      <t>キニュウ</t>
    </rPh>
    <phoneticPr fontId="3"/>
  </si>
  <si>
    <t>◆食に関する取組内容をご記入ください。</t>
    <rPh sb="1" eb="2">
      <t>ショク</t>
    </rPh>
    <rPh sb="3" eb="4">
      <t>カン</t>
    </rPh>
    <rPh sb="6" eb="7">
      <t>ト</t>
    </rPh>
    <rPh sb="7" eb="8">
      <t>ク</t>
    </rPh>
    <rPh sb="8" eb="10">
      <t>ナイヨウ</t>
    </rPh>
    <rPh sb="12" eb="14">
      <t>キニュウ</t>
    </rPh>
    <phoneticPr fontId="3"/>
  </si>
  <si>
    <t>◆３歳未満児に対する献立、調理(離乳食等)、食事の環境などについての配慮事項をご記入ください。</t>
    <rPh sb="36" eb="38">
      <t>ジコウ</t>
    </rPh>
    <rPh sb="40" eb="42">
      <t>キニュウ</t>
    </rPh>
    <phoneticPr fontId="3"/>
  </si>
  <si>
    <t>◆健康診断及び検便の実施結果確認方法をご記入ください。</t>
    <rPh sb="1" eb="3">
      <t>ケンコウ</t>
    </rPh>
    <rPh sb="3" eb="5">
      <t>シンダン</t>
    </rPh>
    <rPh sb="5" eb="6">
      <t>オヨ</t>
    </rPh>
    <rPh sb="7" eb="9">
      <t>ケンベン</t>
    </rPh>
    <rPh sb="10" eb="12">
      <t>ジッシ</t>
    </rPh>
    <rPh sb="12" eb="14">
      <t>ケッカ</t>
    </rPh>
    <rPh sb="14" eb="16">
      <t>カクニン</t>
    </rPh>
    <rPh sb="16" eb="18">
      <t>ホウホウ</t>
    </rPh>
    <rPh sb="20" eb="22">
      <t>キニュウ</t>
    </rPh>
    <phoneticPr fontId="3"/>
  </si>
  <si>
    <t>◆保護者への支援の状況をご記入ください。</t>
    <rPh sb="1" eb="4">
      <t>ホゴシャ</t>
    </rPh>
    <rPh sb="6" eb="8">
      <t>シエン</t>
    </rPh>
    <rPh sb="9" eb="11">
      <t>ジョウキョウ</t>
    </rPh>
    <phoneticPr fontId="3"/>
  </si>
  <si>
    <t>◆早期発見のための取組内容をご記入ください。</t>
    <rPh sb="1" eb="3">
      <t>ソウキ</t>
    </rPh>
    <rPh sb="3" eb="5">
      <t>ハッケン</t>
    </rPh>
    <rPh sb="9" eb="11">
      <t>トリクミ</t>
    </rPh>
    <rPh sb="11" eb="13">
      <t>ナイヨウ</t>
    </rPh>
    <rPh sb="15" eb="17">
      <t>キニュウ</t>
    </rPh>
    <phoneticPr fontId="3"/>
  </si>
  <si>
    <t>◆非常災害計画等の職員間の共有方法をご記入ください。</t>
    <rPh sb="1" eb="3">
      <t>ヒジョウ</t>
    </rPh>
    <rPh sb="3" eb="5">
      <t>サイガイ</t>
    </rPh>
    <rPh sb="5" eb="7">
      <t>ケイカク</t>
    </rPh>
    <rPh sb="7" eb="8">
      <t>トウ</t>
    </rPh>
    <rPh sb="9" eb="11">
      <t>ショクイン</t>
    </rPh>
    <rPh sb="11" eb="12">
      <t>カン</t>
    </rPh>
    <rPh sb="13" eb="15">
      <t>キョウユウ</t>
    </rPh>
    <rPh sb="15" eb="17">
      <t>ホウホウ</t>
    </rPh>
    <rPh sb="19" eb="21">
      <t>キニュウ</t>
    </rPh>
    <phoneticPr fontId="3"/>
  </si>
  <si>
    <t>◆防犯対策の取組内容をご記入ください。</t>
    <rPh sb="1" eb="3">
      <t>ボウハン</t>
    </rPh>
    <rPh sb="3" eb="5">
      <t>タイサク</t>
    </rPh>
    <rPh sb="6" eb="8">
      <t>トリクミ</t>
    </rPh>
    <rPh sb="8" eb="10">
      <t>ナイヨウ</t>
    </rPh>
    <rPh sb="12" eb="14">
      <t>キニュウ</t>
    </rPh>
    <phoneticPr fontId="3"/>
  </si>
  <si>
    <t>・２階以上に設置している場合は、下記の表もご記入ください。</t>
    <rPh sb="2" eb="3">
      <t>カイ</t>
    </rPh>
    <rPh sb="3" eb="5">
      <t>イジョウ</t>
    </rPh>
    <rPh sb="16" eb="18">
      <t>カキ</t>
    </rPh>
    <rPh sb="19" eb="20">
      <t>ヒョウ</t>
    </rPh>
    <rPh sb="22" eb="24">
      <t>キニュウ</t>
    </rPh>
    <phoneticPr fontId="3"/>
  </si>
  <si>
    <t>　調理員の配置状況</t>
    <rPh sb="1" eb="4">
      <t>チョウリイン</t>
    </rPh>
    <rPh sb="5" eb="7">
      <t>ハイチ</t>
    </rPh>
    <rPh sb="7" eb="9">
      <t>ジョウキョウ</t>
    </rPh>
    <phoneticPr fontId="2"/>
  </si>
  <si>
    <t>◆緊急時等の対応の取り組みをご記入ください。</t>
    <rPh sb="1" eb="3">
      <t>キンキュウ</t>
    </rPh>
    <rPh sb="3" eb="4">
      <t>トキ</t>
    </rPh>
    <rPh sb="4" eb="5">
      <t>トウ</t>
    </rPh>
    <rPh sb="6" eb="8">
      <t>タイオウ</t>
    </rPh>
    <phoneticPr fontId="3"/>
  </si>
  <si>
    <t>◆左記の状況に応じた保護者への個別支援の状況をご記入ください。</t>
    <rPh sb="1" eb="3">
      <t>サキ</t>
    </rPh>
    <rPh sb="4" eb="6">
      <t>ジョウキョウ</t>
    </rPh>
    <rPh sb="7" eb="8">
      <t>オウ</t>
    </rPh>
    <rPh sb="10" eb="13">
      <t>ホゴシャ</t>
    </rPh>
    <rPh sb="15" eb="17">
      <t>コベツ</t>
    </rPh>
    <rPh sb="17" eb="19">
      <t>シエン</t>
    </rPh>
    <rPh sb="20" eb="22">
      <t>ジョウキョウ</t>
    </rPh>
    <phoneticPr fontId="3"/>
  </si>
  <si>
    <t>管理運営</t>
    <rPh sb="0" eb="2">
      <t>カンリ</t>
    </rPh>
    <rPh sb="2" eb="4">
      <t>ウンエイ</t>
    </rPh>
    <phoneticPr fontId="3"/>
  </si>
  <si>
    <t>　区分ごとの利用定員</t>
    <phoneticPr fontId="3"/>
  </si>
  <si>
    <t>2号</t>
    <rPh sb="1" eb="2">
      <t>ゴウ</t>
    </rPh>
    <phoneticPr fontId="3"/>
  </si>
  <si>
    <t>3号</t>
    <rPh sb="1" eb="2">
      <t>ゴウ</t>
    </rPh>
    <phoneticPr fontId="3"/>
  </si>
  <si>
    <t>0歳児</t>
    <rPh sb="1" eb="2">
      <t>サイ</t>
    </rPh>
    <rPh sb="2" eb="3">
      <t>ジ</t>
    </rPh>
    <phoneticPr fontId="3"/>
  </si>
  <si>
    <t>1歳児</t>
    <rPh sb="1" eb="2">
      <t>サイ</t>
    </rPh>
    <rPh sb="2" eb="3">
      <t>ジ</t>
    </rPh>
    <phoneticPr fontId="3"/>
  </si>
  <si>
    <t>2歳児</t>
    <rPh sb="1" eb="2">
      <t>サイ</t>
    </rPh>
    <rPh sb="2" eb="3">
      <t>ジ</t>
    </rPh>
    <phoneticPr fontId="3"/>
  </si>
  <si>
    <t>3歳児</t>
    <rPh sb="1" eb="2">
      <t>サイ</t>
    </rPh>
    <rPh sb="2" eb="3">
      <t>ジ</t>
    </rPh>
    <phoneticPr fontId="3"/>
  </si>
  <si>
    <t>4歳児</t>
    <rPh sb="1" eb="2">
      <t>サイ</t>
    </rPh>
    <rPh sb="2" eb="3">
      <t>ジ</t>
    </rPh>
    <phoneticPr fontId="3"/>
  </si>
  <si>
    <t>5歳児</t>
    <rPh sb="1" eb="2">
      <t>サイ</t>
    </rPh>
    <rPh sb="2" eb="3">
      <t>ジ</t>
    </rPh>
    <phoneticPr fontId="3"/>
  </si>
  <si>
    <t>　定員の遵守</t>
    <phoneticPr fontId="3"/>
  </si>
  <si>
    <t>　職員の専従状況</t>
    <phoneticPr fontId="3"/>
  </si>
  <si>
    <t>　設備等を変更しようとする時は、あらかじめ変更届を相模原市長に提出していること。</t>
    <rPh sb="1" eb="3">
      <t>セツビ</t>
    </rPh>
    <rPh sb="3" eb="4">
      <t>トウ</t>
    </rPh>
    <rPh sb="5" eb="7">
      <t>ヘンコウ</t>
    </rPh>
    <rPh sb="13" eb="14">
      <t>トキ</t>
    </rPh>
    <rPh sb="21" eb="23">
      <t>ヘンコウ</t>
    </rPh>
    <rPh sb="23" eb="24">
      <t>トドケ</t>
    </rPh>
    <rPh sb="25" eb="30">
      <t>サガミハラシチョウ</t>
    </rPh>
    <rPh sb="31" eb="33">
      <t>テイシュツ</t>
    </rPh>
    <phoneticPr fontId="3"/>
  </si>
  <si>
    <t>　運営規程に関する適切な整備状況</t>
    <rPh sb="1" eb="3">
      <t>ウンエイ</t>
    </rPh>
    <rPh sb="3" eb="5">
      <t>キテイ</t>
    </rPh>
    <rPh sb="12" eb="14">
      <t>セイビ</t>
    </rPh>
    <rPh sb="14" eb="16">
      <t>ジョウキョウ</t>
    </rPh>
    <phoneticPr fontId="3"/>
  </si>
  <si>
    <t>人</t>
    <rPh sb="0" eb="1">
      <t>ヒト</t>
    </rPh>
    <phoneticPr fontId="3"/>
  </si>
  <si>
    <t>　勤務体制の確保</t>
    <rPh sb="1" eb="3">
      <t>キンム</t>
    </rPh>
    <rPh sb="3" eb="5">
      <t>タイセイ</t>
    </rPh>
    <rPh sb="6" eb="8">
      <t>カクホ</t>
    </rPh>
    <phoneticPr fontId="3"/>
  </si>
  <si>
    <t>6　運営規程</t>
    <rPh sb="2" eb="4">
      <t>ウンエイ</t>
    </rPh>
    <rPh sb="4" eb="6">
      <t>キテイ</t>
    </rPh>
    <phoneticPr fontId="3"/>
  </si>
  <si>
    <t>(2)</t>
  </si>
  <si>
    <t>(3)</t>
  </si>
  <si>
    <t>(4)</t>
  </si>
  <si>
    <t>(5)</t>
  </si>
  <si>
    <t>(7)</t>
  </si>
  <si>
    <t>(8)</t>
  </si>
  <si>
    <t>(9)</t>
  </si>
  <si>
    <t>(10)</t>
  </si>
  <si>
    <t>(11)</t>
  </si>
  <si>
    <t>◆職員に対しての措置の具体的内容</t>
    <rPh sb="1" eb="3">
      <t>ショクイン</t>
    </rPh>
    <rPh sb="4" eb="5">
      <t>タイ</t>
    </rPh>
    <rPh sb="8" eb="10">
      <t>ソチ</t>
    </rPh>
    <rPh sb="11" eb="13">
      <t>グタイ</t>
    </rPh>
    <rPh sb="13" eb="14">
      <t>テキ</t>
    </rPh>
    <rPh sb="14" eb="16">
      <t>ナイヨウ</t>
    </rPh>
    <phoneticPr fontId="3"/>
  </si>
  <si>
    <t>◆利用者への周知</t>
    <rPh sb="1" eb="4">
      <t>リヨウシャ</t>
    </rPh>
    <rPh sb="6" eb="8">
      <t>シュウチ</t>
    </rPh>
    <phoneticPr fontId="3"/>
  </si>
  <si>
    <t>重要事項説明書への記載</t>
    <rPh sb="0" eb="2">
      <t>ジュウヨウ</t>
    </rPh>
    <rPh sb="2" eb="4">
      <t>ジコウ</t>
    </rPh>
    <rPh sb="4" eb="7">
      <t>セツメイショ</t>
    </rPh>
    <rPh sb="9" eb="11">
      <t>キサイ</t>
    </rPh>
    <phoneticPr fontId="3"/>
  </si>
  <si>
    <t>書類の名称</t>
    <rPh sb="0" eb="2">
      <t>ショルイ</t>
    </rPh>
    <rPh sb="3" eb="5">
      <t>メイショウ</t>
    </rPh>
    <phoneticPr fontId="3"/>
  </si>
  <si>
    <t>件</t>
    <rPh sb="0" eb="1">
      <t>ケン</t>
    </rPh>
    <phoneticPr fontId="3"/>
  </si>
  <si>
    <t>　手当等の支払い状況</t>
    <phoneticPr fontId="3"/>
  </si>
  <si>
    <t>　通勤・住宅手当等の各種手当が規定され適切に支払われていること。</t>
    <phoneticPr fontId="3"/>
  </si>
  <si>
    <t>消防計画</t>
    <rPh sb="0" eb="2">
      <t>ショウボウ</t>
    </rPh>
    <rPh sb="2" eb="4">
      <t>ケイカク</t>
    </rPh>
    <phoneticPr fontId="3"/>
  </si>
  <si>
    <t>◆苦情記録簿の整備状況</t>
    <rPh sb="1" eb="3">
      <t>クジョウ</t>
    </rPh>
    <rPh sb="3" eb="6">
      <t>キロクボ</t>
    </rPh>
    <rPh sb="7" eb="9">
      <t>セイビ</t>
    </rPh>
    <rPh sb="9" eb="11">
      <t>ジョウキョウ</t>
    </rPh>
    <phoneticPr fontId="3"/>
  </si>
  <si>
    <t>◆時間外労働・休日労働に係る労使協定(36協定)等の状況</t>
    <rPh sb="1" eb="4">
      <t>ジカンガイ</t>
    </rPh>
    <rPh sb="4" eb="6">
      <t>ロウドウ</t>
    </rPh>
    <rPh sb="7" eb="9">
      <t>キュウジツ</t>
    </rPh>
    <rPh sb="9" eb="11">
      <t>ロウドウ</t>
    </rPh>
    <rPh sb="12" eb="13">
      <t>カカ</t>
    </rPh>
    <rPh sb="14" eb="16">
      <t>ロウシ</t>
    </rPh>
    <rPh sb="16" eb="18">
      <t>キョウテイ</t>
    </rPh>
    <rPh sb="21" eb="23">
      <t>キョウテイ</t>
    </rPh>
    <rPh sb="24" eb="25">
      <t>トウ</t>
    </rPh>
    <rPh sb="26" eb="28">
      <t>ジョウキョウ</t>
    </rPh>
    <phoneticPr fontId="3"/>
  </si>
  <si>
    <t>労働基準監督署
届出年月日</t>
    <rPh sb="0" eb="2">
      <t>ロウドウ</t>
    </rPh>
    <rPh sb="2" eb="4">
      <t>キジュン</t>
    </rPh>
    <rPh sb="4" eb="6">
      <t>カントク</t>
    </rPh>
    <rPh sb="6" eb="7">
      <t>ショ</t>
    </rPh>
    <rPh sb="8" eb="9">
      <t>トド</t>
    </rPh>
    <rPh sb="9" eb="10">
      <t>デ</t>
    </rPh>
    <rPh sb="10" eb="11">
      <t>ネン</t>
    </rPh>
    <rPh sb="11" eb="12">
      <t>ツキ</t>
    </rPh>
    <rPh sb="12" eb="13">
      <t>ビ</t>
    </rPh>
    <phoneticPr fontId="3"/>
  </si>
  <si>
    <t>年</t>
    <rPh sb="0" eb="1">
      <t>ネン</t>
    </rPh>
    <phoneticPr fontId="3"/>
  </si>
  <si>
    <t>月</t>
    <rPh sb="0" eb="1">
      <t>ガツ</t>
    </rPh>
    <phoneticPr fontId="3"/>
  </si>
  <si>
    <t>日</t>
    <rPh sb="0" eb="1">
      <t>ニチ</t>
    </rPh>
    <phoneticPr fontId="3"/>
  </si>
  <si>
    <t>協定期間</t>
    <rPh sb="0" eb="2">
      <t>キョウテイ</t>
    </rPh>
    <rPh sb="2" eb="4">
      <t>キカン</t>
    </rPh>
    <phoneticPr fontId="3"/>
  </si>
  <si>
    <t>から1年間</t>
  </si>
  <si>
    <t>◆法定外賃金控除に係る労使協定(24協定)の状況</t>
    <rPh sb="1" eb="3">
      <t>ホウテイ</t>
    </rPh>
    <rPh sb="3" eb="4">
      <t>ガイ</t>
    </rPh>
    <rPh sb="4" eb="6">
      <t>チンギン</t>
    </rPh>
    <rPh sb="6" eb="8">
      <t>コウジョ</t>
    </rPh>
    <rPh sb="9" eb="10">
      <t>カカ</t>
    </rPh>
    <rPh sb="11" eb="13">
      <t>ロウシ</t>
    </rPh>
    <rPh sb="13" eb="15">
      <t>キョウテイ</t>
    </rPh>
    <rPh sb="18" eb="20">
      <t>キョウテイ</t>
    </rPh>
    <rPh sb="22" eb="24">
      <t>ジョウキョウ</t>
    </rPh>
    <phoneticPr fontId="3"/>
  </si>
  <si>
    <t>協定締結日</t>
    <rPh sb="0" eb="2">
      <t>キョウテイ</t>
    </rPh>
    <rPh sb="2" eb="4">
      <t>テイケツ</t>
    </rPh>
    <rPh sb="4" eb="5">
      <t>ビ</t>
    </rPh>
    <phoneticPr fontId="3"/>
  </si>
  <si>
    <t>　労働基準法第36条の届出</t>
  </si>
  <si>
    <t>　時間外又は休日に労働をさせる場合は、労働基準法第36条の労使の協定が締結され、労働基準監督署へ提出していること。</t>
  </si>
  <si>
    <t>　労働基準法第24条の協定締結</t>
  </si>
  <si>
    <t>　賃金から法令で定められているもの以外を控除する場合は、労働基準法第24条の労使の協定を締結していること。</t>
  </si>
  <si>
    <t>その他</t>
    <rPh sb="2" eb="3">
      <t>タ</t>
    </rPh>
    <phoneticPr fontId="3"/>
  </si>
  <si>
    <t>記載</t>
    <rPh sb="0" eb="2">
      <t>キサイ</t>
    </rPh>
    <phoneticPr fontId="3"/>
  </si>
  <si>
    <t>(1)</t>
    <phoneticPr fontId="3"/>
  </si>
  <si>
    <t>有・無</t>
    <rPh sb="0" eb="1">
      <t>アリ</t>
    </rPh>
    <rPh sb="2" eb="3">
      <t>ナ</t>
    </rPh>
    <phoneticPr fontId="3"/>
  </si>
  <si>
    <t>(2)</t>
    <phoneticPr fontId="3"/>
  </si>
  <si>
    <t>(3)</t>
    <phoneticPr fontId="3"/>
  </si>
  <si>
    <t>(4)</t>
    <phoneticPr fontId="3"/>
  </si>
  <si>
    <t>(6)</t>
    <phoneticPr fontId="3"/>
  </si>
  <si>
    <t>(7)</t>
    <phoneticPr fontId="3"/>
  </si>
  <si>
    <t>　記録の整備</t>
    <rPh sb="1" eb="3">
      <t>キロク</t>
    </rPh>
    <rPh sb="4" eb="6">
      <t>セイビ</t>
    </rPh>
    <phoneticPr fontId="3"/>
  </si>
  <si>
    <t>(1)</t>
    <phoneticPr fontId="3"/>
  </si>
  <si>
    <t>(5)</t>
    <phoneticPr fontId="3"/>
  </si>
  <si>
    <t>特定教育・保育の提供に関する記録</t>
    <rPh sb="0" eb="2">
      <t>トクテイ</t>
    </rPh>
    <rPh sb="2" eb="4">
      <t>キョウイク</t>
    </rPh>
    <rPh sb="5" eb="7">
      <t>ホイク</t>
    </rPh>
    <rPh sb="8" eb="10">
      <t>テイキョウ</t>
    </rPh>
    <rPh sb="11" eb="12">
      <t>カン</t>
    </rPh>
    <rPh sb="14" eb="16">
      <t>キロク</t>
    </rPh>
    <phoneticPr fontId="3"/>
  </si>
  <si>
    <t>資格証明書</t>
    <rPh sb="0" eb="2">
      <t>シカク</t>
    </rPh>
    <rPh sb="2" eb="5">
      <t>ショウメイショ</t>
    </rPh>
    <phoneticPr fontId="3"/>
  </si>
  <si>
    <t>履歴書</t>
    <rPh sb="0" eb="3">
      <t>リレキショ</t>
    </rPh>
    <phoneticPr fontId="3"/>
  </si>
  <si>
    <t>労働者名簿</t>
    <rPh sb="0" eb="2">
      <t>ロウドウ</t>
    </rPh>
    <rPh sb="2" eb="3">
      <t>シャ</t>
    </rPh>
    <rPh sb="3" eb="5">
      <t>メイボ</t>
    </rPh>
    <phoneticPr fontId="3"/>
  </si>
  <si>
    <t>雇用契約書または労働条件通知書</t>
    <rPh sb="0" eb="2">
      <t>コヨウ</t>
    </rPh>
    <rPh sb="2" eb="5">
      <t>ケイヤクショ</t>
    </rPh>
    <rPh sb="8" eb="10">
      <t>ロウドウ</t>
    </rPh>
    <rPh sb="10" eb="12">
      <t>ジョウケン</t>
    </rPh>
    <rPh sb="12" eb="15">
      <t>ツウチショ</t>
    </rPh>
    <phoneticPr fontId="3"/>
  </si>
  <si>
    <t>出勤簿</t>
    <rPh sb="0" eb="2">
      <t>シュッキン</t>
    </rPh>
    <rPh sb="2" eb="3">
      <t>ボ</t>
    </rPh>
    <phoneticPr fontId="3"/>
  </si>
  <si>
    <t>休暇記録</t>
    <rPh sb="0" eb="2">
      <t>キュウカ</t>
    </rPh>
    <rPh sb="2" eb="4">
      <t>キロク</t>
    </rPh>
    <phoneticPr fontId="3"/>
  </si>
  <si>
    <t>保育計画等</t>
    <rPh sb="0" eb="2">
      <t>ホイク</t>
    </rPh>
    <rPh sb="2" eb="4">
      <t>ケイカク</t>
    </rPh>
    <rPh sb="4" eb="5">
      <t>トウ</t>
    </rPh>
    <phoneticPr fontId="3"/>
  </si>
  <si>
    <t>保育日誌等</t>
    <rPh sb="0" eb="2">
      <t>ホイク</t>
    </rPh>
    <rPh sb="2" eb="4">
      <t>ニッシ</t>
    </rPh>
    <rPh sb="4" eb="5">
      <t>トウ</t>
    </rPh>
    <phoneticPr fontId="3"/>
  </si>
  <si>
    <t>苦情に関する記録</t>
    <rPh sb="0" eb="2">
      <t>クジョウ</t>
    </rPh>
    <rPh sb="3" eb="4">
      <t>カン</t>
    </rPh>
    <rPh sb="6" eb="8">
      <t>キロク</t>
    </rPh>
    <phoneticPr fontId="3"/>
  </si>
  <si>
    <t>事故状況・処置等に関する記録</t>
    <rPh sb="0" eb="2">
      <t>ジコ</t>
    </rPh>
    <rPh sb="2" eb="4">
      <t>ジョウキョウ</t>
    </rPh>
    <rPh sb="5" eb="7">
      <t>ショチ</t>
    </rPh>
    <rPh sb="7" eb="8">
      <t>トウ</t>
    </rPh>
    <rPh sb="9" eb="10">
      <t>カン</t>
    </rPh>
    <rPh sb="12" eb="14">
      <t>キロク</t>
    </rPh>
    <phoneticPr fontId="3"/>
  </si>
  <si>
    <t>有無</t>
    <rPh sb="0" eb="2">
      <t>ウム</t>
    </rPh>
    <phoneticPr fontId="3"/>
  </si>
  <si>
    <t>保存期間</t>
    <rPh sb="0" eb="2">
      <t>ホゾン</t>
    </rPh>
    <rPh sb="2" eb="4">
      <t>キカン</t>
    </rPh>
    <phoneticPr fontId="3"/>
  </si>
  <si>
    <t>職員、設備及び会計に関する諸記録</t>
    <rPh sb="3" eb="5">
      <t>セツビ</t>
    </rPh>
    <rPh sb="5" eb="6">
      <t>オヨ</t>
    </rPh>
    <rPh sb="7" eb="9">
      <t>カイケイ</t>
    </rPh>
    <rPh sb="10" eb="11">
      <t>カン</t>
    </rPh>
    <phoneticPr fontId="3"/>
  </si>
  <si>
    <t>会計帳簿（経理規程に規定してあるもの）</t>
    <rPh sb="0" eb="2">
      <t>カイケイ</t>
    </rPh>
    <rPh sb="2" eb="4">
      <t>チョウボ</t>
    </rPh>
    <rPh sb="5" eb="7">
      <t>ケイリ</t>
    </rPh>
    <rPh sb="7" eb="9">
      <t>キテイ</t>
    </rPh>
    <rPh sb="10" eb="12">
      <t>キテイ</t>
    </rPh>
    <phoneticPr fontId="3"/>
  </si>
  <si>
    <t>◆重要事項説明に含む内容</t>
    <rPh sb="1" eb="3">
      <t>ジュウヨウ</t>
    </rPh>
    <rPh sb="3" eb="5">
      <t>ジコウ</t>
    </rPh>
    <rPh sb="5" eb="7">
      <t>セツメイ</t>
    </rPh>
    <rPh sb="8" eb="9">
      <t>フク</t>
    </rPh>
    <rPh sb="10" eb="12">
      <t>ナイヨウ</t>
    </rPh>
    <phoneticPr fontId="3"/>
  </si>
  <si>
    <t>職員の勤務体制</t>
    <rPh sb="0" eb="2">
      <t>ショクイン</t>
    </rPh>
    <rPh sb="3" eb="5">
      <t>キンム</t>
    </rPh>
    <rPh sb="5" eb="7">
      <t>タイセイ</t>
    </rPh>
    <phoneticPr fontId="3"/>
  </si>
  <si>
    <t>利用者負担</t>
    <rPh sb="0" eb="3">
      <t>リヨウシャ</t>
    </rPh>
    <rPh sb="3" eb="5">
      <t>フタン</t>
    </rPh>
    <phoneticPr fontId="3"/>
  </si>
  <si>
    <t>その他重要事項</t>
    <rPh sb="2" eb="3">
      <t>タ</t>
    </rPh>
    <rPh sb="3" eb="5">
      <t>ジュウヨウ</t>
    </rPh>
    <rPh sb="5" eb="7">
      <t>ジコウ</t>
    </rPh>
    <phoneticPr fontId="3"/>
  </si>
  <si>
    <t>電子媒体</t>
    <rPh sb="0" eb="2">
      <t>デンシ</t>
    </rPh>
    <rPh sb="2" eb="4">
      <t>バイタイ</t>
    </rPh>
    <phoneticPr fontId="3"/>
  </si>
  <si>
    <t>承認あり・なし</t>
  </si>
  <si>
    <t>書面</t>
    <rPh sb="0" eb="2">
      <t>ショメン</t>
    </rPh>
    <phoneticPr fontId="3"/>
  </si>
  <si>
    <t>あり・なし</t>
  </si>
  <si>
    <t>いる　・　いない</t>
    <phoneticPr fontId="3"/>
  </si>
  <si>
    <t>消火</t>
    <rPh sb="0" eb="2">
      <t>ショウカ</t>
    </rPh>
    <phoneticPr fontId="3"/>
  </si>
  <si>
    <t>避難</t>
    <rPh sb="0" eb="2">
      <t>ヒナン</t>
    </rPh>
    <phoneticPr fontId="3"/>
  </si>
  <si>
    <t>◆消火・避難訓練実施状況</t>
    <rPh sb="1" eb="3">
      <t>ショウカ</t>
    </rPh>
    <rPh sb="4" eb="6">
      <t>ヒナン</t>
    </rPh>
    <rPh sb="6" eb="8">
      <t>クンレン</t>
    </rPh>
    <rPh sb="8" eb="10">
      <t>ジッシ</t>
    </rPh>
    <rPh sb="10" eb="12">
      <t>ジョウキョウ</t>
    </rPh>
    <phoneticPr fontId="3"/>
  </si>
  <si>
    <t>◆乳児室・ほふく室・保育室・遊戯室の設置階</t>
    <rPh sb="1" eb="3">
      <t>ニュウジ</t>
    </rPh>
    <rPh sb="3" eb="4">
      <t>シツ</t>
    </rPh>
    <rPh sb="8" eb="9">
      <t>シツ</t>
    </rPh>
    <rPh sb="10" eb="13">
      <t>ホイクシツ</t>
    </rPh>
    <rPh sb="14" eb="16">
      <t>ユウギ</t>
    </rPh>
    <rPh sb="16" eb="17">
      <t>シツ</t>
    </rPh>
    <rPh sb="18" eb="20">
      <t>セッチ</t>
    </rPh>
    <rPh sb="20" eb="21">
      <t>カイ</t>
    </rPh>
    <phoneticPr fontId="3"/>
  </si>
  <si>
    <t>医務室（医療品を含む）</t>
    <rPh sb="0" eb="3">
      <t>イムシツ</t>
    </rPh>
    <rPh sb="4" eb="6">
      <t>イリョウ</t>
    </rPh>
    <rPh sb="6" eb="7">
      <t>ヒン</t>
    </rPh>
    <rPh sb="8" eb="9">
      <t>フク</t>
    </rPh>
    <phoneticPr fontId="3"/>
  </si>
  <si>
    <t>◆苦情解決を受け付ける窓口</t>
    <rPh sb="1" eb="3">
      <t>クジョウ</t>
    </rPh>
    <rPh sb="3" eb="5">
      <t>カイケツ</t>
    </rPh>
    <rPh sb="6" eb="7">
      <t>ウ</t>
    </rPh>
    <rPh sb="8" eb="9">
      <t>ツ</t>
    </rPh>
    <rPh sb="11" eb="13">
      <t>マドグチ</t>
    </rPh>
    <phoneticPr fontId="3"/>
  </si>
  <si>
    <t>保育所</t>
    <rPh sb="0" eb="2">
      <t>ホイク</t>
    </rPh>
    <rPh sb="2" eb="3">
      <t>ショ</t>
    </rPh>
    <phoneticPr fontId="3"/>
  </si>
  <si>
    <t>第三者委員</t>
    <rPh sb="0" eb="3">
      <t>ダイサンシャ</t>
    </rPh>
    <rPh sb="3" eb="5">
      <t>イイン</t>
    </rPh>
    <phoneticPr fontId="3"/>
  </si>
  <si>
    <t>責任者</t>
    <rPh sb="0" eb="3">
      <t>セキニンシャ</t>
    </rPh>
    <phoneticPr fontId="3"/>
  </si>
  <si>
    <t>担当者</t>
    <rPh sb="0" eb="3">
      <t>タントウシャ</t>
    </rPh>
    <phoneticPr fontId="3"/>
  </si>
  <si>
    <t>手当の種類</t>
    <rPh sb="0" eb="2">
      <t>テアテ</t>
    </rPh>
    <rPh sb="3" eb="5">
      <t>シュルイ</t>
    </rPh>
    <phoneticPr fontId="3"/>
  </si>
  <si>
    <t>規程</t>
    <rPh sb="0" eb="2">
      <t>キテイ</t>
    </rPh>
    <phoneticPr fontId="3"/>
  </si>
  <si>
    <t>条項</t>
    <rPh sb="0" eb="2">
      <t>ジョウコウ</t>
    </rPh>
    <phoneticPr fontId="3"/>
  </si>
  <si>
    <t>◆利用者への交付方法（電子媒体の場合の承認の有無）</t>
    <rPh sb="1" eb="4">
      <t>リヨウシャ</t>
    </rPh>
    <rPh sb="6" eb="8">
      <t>コウフ</t>
    </rPh>
    <rPh sb="8" eb="10">
      <t>ホウホウ</t>
    </rPh>
    <rPh sb="11" eb="13">
      <t>デンシ</t>
    </rPh>
    <rPh sb="13" eb="15">
      <t>バイタイ</t>
    </rPh>
    <rPh sb="16" eb="18">
      <t>バアイ</t>
    </rPh>
    <rPh sb="19" eb="21">
      <t>ショウニン</t>
    </rPh>
    <rPh sb="22" eb="24">
      <t>ウム</t>
    </rPh>
    <phoneticPr fontId="3"/>
  </si>
  <si>
    <t>利用者の不正受給の防止に関する市への通知記録</t>
    <rPh sb="0" eb="3">
      <t>リヨウシャ</t>
    </rPh>
    <rPh sb="4" eb="6">
      <t>フセイ</t>
    </rPh>
    <rPh sb="6" eb="8">
      <t>ジュキュウ</t>
    </rPh>
    <rPh sb="9" eb="11">
      <t>ボウシ</t>
    </rPh>
    <rPh sb="12" eb="13">
      <t>カン</t>
    </rPh>
    <rPh sb="15" eb="16">
      <t>シ</t>
    </rPh>
    <rPh sb="18" eb="20">
      <t>ツウチ</t>
    </rPh>
    <rPh sb="20" eb="22">
      <t>キロク</t>
    </rPh>
    <phoneticPr fontId="3"/>
  </si>
  <si>
    <t>ハザードマップ</t>
    <phoneticPr fontId="3"/>
  </si>
  <si>
    <t>◆職員の確保・定着化の取組内容について</t>
    <rPh sb="1" eb="3">
      <t>ショクイン</t>
    </rPh>
    <rPh sb="4" eb="6">
      <t>カクホ</t>
    </rPh>
    <rPh sb="7" eb="10">
      <t>テイチャクカ</t>
    </rPh>
    <rPh sb="11" eb="13">
      <t>トリクミ</t>
    </rPh>
    <rPh sb="13" eb="15">
      <t>ナイヨウ</t>
    </rPh>
    <phoneticPr fontId="3"/>
  </si>
  <si>
    <t>休憩時間の確保</t>
    <rPh sb="0" eb="2">
      <t>キュウケイ</t>
    </rPh>
    <rPh sb="2" eb="4">
      <t>ジカン</t>
    </rPh>
    <rPh sb="5" eb="7">
      <t>カクホ</t>
    </rPh>
    <phoneticPr fontId="3"/>
  </si>
  <si>
    <t>年次有給休暇取得奨励</t>
    <rPh sb="0" eb="2">
      <t>ネンジ</t>
    </rPh>
    <rPh sb="2" eb="6">
      <t>ユウキュウキュウカ</t>
    </rPh>
    <rPh sb="6" eb="8">
      <t>シュトク</t>
    </rPh>
    <rPh sb="8" eb="10">
      <t>ショウレイ</t>
    </rPh>
    <phoneticPr fontId="3"/>
  </si>
  <si>
    <t>産休・育休の取得奨励</t>
    <rPh sb="0" eb="2">
      <t>サンキュウ</t>
    </rPh>
    <rPh sb="3" eb="5">
      <t>イクキュウ</t>
    </rPh>
    <rPh sb="6" eb="8">
      <t>シュトク</t>
    </rPh>
    <rPh sb="8" eb="10">
      <t>ショウレイ</t>
    </rPh>
    <phoneticPr fontId="3"/>
  </si>
  <si>
    <t>児</t>
    <rPh sb="0" eb="1">
      <t>ジ</t>
    </rPh>
    <phoneticPr fontId="3"/>
  </si>
  <si>
    <t>特</t>
    <rPh sb="0" eb="1">
      <t>トク</t>
    </rPh>
    <phoneticPr fontId="3"/>
  </si>
  <si>
    <t>共</t>
    <rPh sb="0" eb="1">
      <t>キョウ</t>
    </rPh>
    <phoneticPr fontId="3"/>
  </si>
  <si>
    <t xml:space="preserve">　保育所は、その利用定員の数を20人以上としていること。
</t>
    <phoneticPr fontId="3"/>
  </si>
  <si>
    <t>　利用定員に関する基準</t>
    <rPh sb="1" eb="3">
      <t>リヨウ</t>
    </rPh>
    <rPh sb="3" eb="5">
      <t>テイイン</t>
    </rPh>
    <rPh sb="6" eb="7">
      <t>カン</t>
    </rPh>
    <rPh sb="9" eb="11">
      <t>キジュン</t>
    </rPh>
    <phoneticPr fontId="2"/>
  </si>
  <si>
    <t>(2)同一の感染症若しくは食中毒の患者又はそれらが疑われる者が10名以上又は全利用者の半数以上発生した場合</t>
  </si>
  <si>
    <t>(3)(1)及び(2)に該当しない場合であっても、通常の発生動向を上回る感染症等の発生が疑われ、特に施設長が報告を必要と認めた場合</t>
  </si>
  <si>
    <t>事　項</t>
    <rPh sb="0" eb="1">
      <t>コト</t>
    </rPh>
    <rPh sb="2" eb="3">
      <t>コウ</t>
    </rPh>
    <phoneticPr fontId="3"/>
  </si>
  <si>
    <t xml:space="preserve">　苦情処理に対する措置
</t>
    <rPh sb="1" eb="3">
      <t>クジョウ</t>
    </rPh>
    <rPh sb="3" eb="5">
      <t>ショリ</t>
    </rPh>
    <rPh sb="6" eb="7">
      <t>タイ</t>
    </rPh>
    <rPh sb="9" eb="11">
      <t>ソチ</t>
    </rPh>
    <phoneticPr fontId="2"/>
  </si>
  <si>
    <t>苦情の改善</t>
    <phoneticPr fontId="3"/>
  </si>
  <si>
    <t>　職員の確保・定着化</t>
    <rPh sb="1" eb="3">
      <t>ショクイン</t>
    </rPh>
    <rPh sb="4" eb="6">
      <t>カクホ</t>
    </rPh>
    <rPh sb="7" eb="10">
      <t>テイチャクカ</t>
    </rPh>
    <phoneticPr fontId="3"/>
  </si>
  <si>
    <t>　重要事項説明及び利用申込者の同意</t>
    <rPh sb="1" eb="3">
      <t>ジュウヨウ</t>
    </rPh>
    <rPh sb="3" eb="5">
      <t>ジコウ</t>
    </rPh>
    <rPh sb="5" eb="7">
      <t>セツメイ</t>
    </rPh>
    <rPh sb="7" eb="8">
      <t>オヨ</t>
    </rPh>
    <phoneticPr fontId="3"/>
  </si>
  <si>
    <t>　食事の提供状況</t>
    <rPh sb="1" eb="3">
      <t>ショクジ</t>
    </rPh>
    <rPh sb="4" eb="6">
      <t>テイキョウ</t>
    </rPh>
    <rPh sb="6" eb="8">
      <t>ジョウキョウ</t>
    </rPh>
    <phoneticPr fontId="3"/>
  </si>
  <si>
    <t>　保育時間は、1日につき8時間を原則とし、開所時間は、保護者の労働時間その他家庭の状況等を考慮して定めること。
　また、1日につき11時間以上の開所に努めていること。</t>
    <phoneticPr fontId="3"/>
  </si>
  <si>
    <t>1　保育時間等</t>
    <phoneticPr fontId="3"/>
  </si>
  <si>
    <t>2　利用定員に関する基準</t>
    <phoneticPr fontId="3"/>
  </si>
  <si>
    <t>3　運営に関する基準</t>
    <phoneticPr fontId="3"/>
  </si>
  <si>
    <t>4　職員の配置基準</t>
    <phoneticPr fontId="3"/>
  </si>
  <si>
    <t>5　施設及び設備
（1）設備基準</t>
    <phoneticPr fontId="3"/>
  </si>
  <si>
    <t>（2）設備等の変更</t>
    <rPh sb="3" eb="5">
      <t>セツビ</t>
    </rPh>
    <rPh sb="5" eb="6">
      <t>トウ</t>
    </rPh>
    <phoneticPr fontId="2"/>
  </si>
  <si>
    <t>7　秘密保持</t>
    <phoneticPr fontId="3"/>
  </si>
  <si>
    <t>8　苦情解決</t>
    <rPh sb="2" eb="4">
      <t>クジョウ</t>
    </rPh>
    <rPh sb="4" eb="6">
      <t>カイケツ</t>
    </rPh>
    <phoneticPr fontId="3"/>
  </si>
  <si>
    <t>9　非常災害対策</t>
    <rPh sb="6" eb="8">
      <t>タイサク</t>
    </rPh>
    <phoneticPr fontId="2"/>
  </si>
  <si>
    <t>10　防犯対策</t>
    <rPh sb="3" eb="5">
      <t>ボウハン</t>
    </rPh>
    <rPh sb="5" eb="7">
      <t>タイサク</t>
    </rPh>
    <phoneticPr fontId="2"/>
  </si>
  <si>
    <t>12　職員処遇</t>
    <rPh sb="3" eb="5">
      <t>ショクイン</t>
    </rPh>
    <rPh sb="5" eb="7">
      <t>ショグウ</t>
    </rPh>
    <phoneticPr fontId="2"/>
  </si>
  <si>
    <t>13　内容及び手続きの説明及び同意</t>
    <phoneticPr fontId="3"/>
  </si>
  <si>
    <t>　秘密保持等</t>
    <rPh sb="1" eb="3">
      <t>ヒミツ</t>
    </rPh>
    <rPh sb="3" eb="5">
      <t>ホジ</t>
    </rPh>
    <rPh sb="5" eb="6">
      <t>トウ</t>
    </rPh>
    <phoneticPr fontId="2"/>
  </si>
  <si>
    <t>　提供した特定教育・保育に関する教育・保育給付認定子ども等からの苦情に関して市が実施する事業に協力するよう努めていること。</t>
    <phoneticPr fontId="3"/>
  </si>
  <si>
    <t>　苦情を受け付けた場合には、当該苦情の内容等を記録していること。</t>
    <phoneticPr fontId="3"/>
  </si>
  <si>
    <t xml:space="preserve">　職員であった者が、正当な理由がなく、その業務上知り得た教育・保育給付認定子ども又はその家族の秘密を漏らすことがないよう、必要な措置を講じていること。
</t>
    <phoneticPr fontId="2"/>
  </si>
  <si>
    <t xml:space="preserve">　職員及び管理者は、正当な理由がなく、その業務上知り得た教育・保育給付認定子ども又はその家族の秘密を漏らしていないこと。
</t>
    <phoneticPr fontId="2"/>
  </si>
  <si>
    <t>　市からの求めがあった場合には、苦情の改善の内容を市に報告していること。</t>
    <phoneticPr fontId="3"/>
  </si>
  <si>
    <t>その他（計画名）</t>
    <rPh sb="2" eb="3">
      <t>タ</t>
    </rPh>
    <rPh sb="4" eb="6">
      <t>ケイカク</t>
    </rPh>
    <rPh sb="6" eb="7">
      <t>メイ</t>
    </rPh>
    <phoneticPr fontId="3"/>
  </si>
  <si>
    <t xml:space="preserve">　非常災害計画の内容等の職員間の共有状況
</t>
    <rPh sb="1" eb="3">
      <t>ヒジョウ</t>
    </rPh>
    <rPh sb="3" eb="5">
      <t>サイガイ</t>
    </rPh>
    <rPh sb="5" eb="7">
      <t>ケイカク</t>
    </rPh>
    <rPh sb="8" eb="10">
      <t>ナイヨウ</t>
    </rPh>
    <rPh sb="10" eb="11">
      <t>トウ</t>
    </rPh>
    <rPh sb="12" eb="14">
      <t>ショクイン</t>
    </rPh>
    <rPh sb="14" eb="15">
      <t>カン</t>
    </rPh>
    <rPh sb="16" eb="18">
      <t>キョウユウ</t>
    </rPh>
    <rPh sb="18" eb="20">
      <t>ジョウキョウ</t>
    </rPh>
    <phoneticPr fontId="3"/>
  </si>
  <si>
    <t>◆引渡訓練</t>
    <rPh sb="1" eb="3">
      <t>ヒキワタ</t>
    </rPh>
    <rPh sb="3" eb="5">
      <t>クンレン</t>
    </rPh>
    <phoneticPr fontId="3"/>
  </si>
  <si>
    <t>※　日付を入力してください</t>
    <rPh sb="2" eb="4">
      <t>ヒヅケ</t>
    </rPh>
    <rPh sb="5" eb="7">
      <t>ニュウリョク</t>
    </rPh>
    <phoneticPr fontId="3"/>
  </si>
  <si>
    <t>←</t>
    <phoneticPr fontId="3"/>
  </si>
  <si>
    <t>　教育・保育給付認定子どもに対する特定教育・保育の提供に直接影響を及ぼさない業務を除き、当該特定教育保育施設の職員によって特定教育・保育を提供していること。</t>
  </si>
  <si>
    <t>　その他</t>
    <rPh sb="3" eb="4">
      <t>タ</t>
    </rPh>
    <phoneticPr fontId="3"/>
  </si>
  <si>
    <t>　事故の発生・再発防止　</t>
    <rPh sb="1" eb="3">
      <t>ジコ</t>
    </rPh>
    <rPh sb="4" eb="6">
      <t>ハッセイ</t>
    </rPh>
    <rPh sb="7" eb="9">
      <t>サイハツ</t>
    </rPh>
    <rPh sb="9" eb="11">
      <t>ボウシ</t>
    </rPh>
    <phoneticPr fontId="2"/>
  </si>
  <si>
    <t>入所者</t>
    <rPh sb="0" eb="3">
      <t>ニュウショシャ</t>
    </rPh>
    <phoneticPr fontId="3"/>
  </si>
  <si>
    <t>数</t>
    <rPh sb="0" eb="1">
      <t>スウ</t>
    </rPh>
    <phoneticPr fontId="3"/>
  </si>
  <si>
    <t xml:space="preserve">配置基準 </t>
    <rPh sb="0" eb="2">
      <t>ハイチ</t>
    </rPh>
    <rPh sb="2" eb="4">
      <t>キジュン</t>
    </rPh>
    <phoneticPr fontId="3"/>
  </si>
  <si>
    <t>（少数点２位切捨）</t>
    <rPh sb="1" eb="3">
      <t>ショウスウ</t>
    </rPh>
    <rPh sb="3" eb="4">
      <t>テン</t>
    </rPh>
    <rPh sb="5" eb="6">
      <t>イ</t>
    </rPh>
    <rPh sb="6" eb="8">
      <t>キリス</t>
    </rPh>
    <phoneticPr fontId="3"/>
  </si>
  <si>
    <t>現員</t>
    <rPh sb="0" eb="2">
      <t>ゲンイン</t>
    </rPh>
    <phoneticPr fontId="3"/>
  </si>
  <si>
    <t>保育士</t>
    <rPh sb="0" eb="2">
      <t>ホイク</t>
    </rPh>
    <rPh sb="2" eb="3">
      <t>シ</t>
    </rPh>
    <phoneticPr fontId="3"/>
  </si>
  <si>
    <t>担任名</t>
    <rPh sb="0" eb="2">
      <t>タンニン</t>
    </rPh>
    <rPh sb="2" eb="3">
      <t>メイ</t>
    </rPh>
    <phoneticPr fontId="3"/>
  </si>
  <si>
    <t>計</t>
    <rPh sb="0" eb="1">
      <t>ケイ</t>
    </rPh>
    <phoneticPr fontId="3"/>
  </si>
  <si>
    <t>÷２０＝</t>
    <phoneticPr fontId="3"/>
  </si>
  <si>
    <t>　教育・保育給付認定子どもに対し、適切な特定教育・保育を提供することができるよう、職員の勤務の体制を定めていること。</t>
    <phoneticPr fontId="3"/>
  </si>
  <si>
    <r>
      <t>　職員、設備及び会計に関する諸記録を整備していること。
　</t>
    </r>
    <r>
      <rPr>
        <sz val="10"/>
        <color rgb="FF00B050"/>
        <rFont val="ＭＳ 明朝"/>
        <family val="1"/>
        <charset val="128"/>
      </rPr>
      <t/>
    </r>
    <phoneticPr fontId="3"/>
  </si>
  <si>
    <t>◆地域への自発的な連携・協力の取組内容をご記入ください。</t>
    <rPh sb="1" eb="3">
      <t>チイキ</t>
    </rPh>
    <rPh sb="5" eb="8">
      <t>ジハツテキ</t>
    </rPh>
    <rPh sb="9" eb="11">
      <t>レンケイ</t>
    </rPh>
    <rPh sb="12" eb="14">
      <t>キョウリョク</t>
    </rPh>
    <rPh sb="15" eb="17">
      <t>トリクミ</t>
    </rPh>
    <rPh sb="17" eb="19">
      <t>ナイヨウ</t>
    </rPh>
    <rPh sb="21" eb="23">
      <t>キニュウ</t>
    </rPh>
    <phoneticPr fontId="3"/>
  </si>
  <si>
    <t>記入日：　　　　年　　月　　日</t>
    <phoneticPr fontId="3"/>
  </si>
  <si>
    <t>〒</t>
    <phoneticPr fontId="3"/>
  </si>
  <si>
    <t>E-mail</t>
    <phoneticPr fontId="3"/>
  </si>
  <si>
    <t>記入者氏名</t>
    <phoneticPr fontId="3"/>
  </si>
  <si>
    <t>＜記入上の注意＞</t>
    <phoneticPr fontId="3"/>
  </si>
  <si>
    <t>１</t>
    <phoneticPr fontId="3"/>
  </si>
  <si>
    <t>自主点検記入欄に、前年度実績又は指導監査実施通知書等で指示された日現在の状況を記入してください。</t>
    <phoneticPr fontId="3"/>
  </si>
  <si>
    <t>記入方法</t>
    <phoneticPr fontId="3"/>
  </si>
  <si>
    <t>２</t>
    <phoneticPr fontId="3"/>
  </si>
  <si>
    <t>「結果」の欄は、記入しないでください。</t>
    <phoneticPr fontId="3"/>
  </si>
  <si>
    <t>＜事前提出資料とともにご提出いただく書類＞</t>
    <phoneticPr fontId="3"/>
  </si>
  <si>
    <t>1　総則</t>
    <phoneticPr fontId="3"/>
  </si>
  <si>
    <t>　一般原則</t>
    <phoneticPr fontId="3"/>
  </si>
  <si>
    <t xml:space="preserve">　特定教育・保育施設は、良質かつ適切な内容及び水準の特定教育・保育の提供を行うことにより、全ての子どもが健やかに成長するために適切な環境が等しく確保されることを目指すものであること。
</t>
    <phoneticPr fontId="3"/>
  </si>
  <si>
    <t>適・否
(　　)</t>
    <phoneticPr fontId="3"/>
  </si>
  <si>
    <t xml:space="preserve">　特定教育・保育施設は、当該特定教育・保育施設を利用する小学校就学前子どもの意思及び人格を尊重して、常に当該小学校就学前子どもの立場に立って特定教育・保育を提供するように努めていること。
</t>
    <phoneticPr fontId="3"/>
  </si>
  <si>
    <t>　特定教育・保育の取扱方針</t>
    <phoneticPr fontId="2"/>
  </si>
  <si>
    <t>全体的な計画(指導計画)の写し(今年度)をご提出ください。</t>
    <phoneticPr fontId="3"/>
  </si>
  <si>
    <t>　指導計画に基づく保育の実施状況</t>
    <phoneticPr fontId="3"/>
  </si>
  <si>
    <t>　評価（自己評価、学校関係者評価、第三者評価）</t>
    <phoneticPr fontId="3"/>
  </si>
  <si>
    <t>　定期的に当該特定教育・保育施設を利用する教育・保育給付認定保護者その他の特定教育・保育施設の関係者（当該特定教育・保育施設の職員を除く。）による評価又は外部の者による評価を受けて、それらの結果を公表し、常にその改善を図るよう努めていること。</t>
    <phoneticPr fontId="3"/>
  </si>
  <si>
    <t>インターネット</t>
    <phoneticPr fontId="3"/>
  </si>
  <si>
    <t>（</t>
    <phoneticPr fontId="3"/>
  </si>
  <si>
    <t>）</t>
    <phoneticPr fontId="3"/>
  </si>
  <si>
    <t>　環境等の把握</t>
    <phoneticPr fontId="3"/>
  </si>
  <si>
    <t xml:space="preserve">　特定教育・保育の提供に当たっては、教育・保育給付認定子どもの心身の状況、その置かれている環境、他の特定教育・保育施設等の利用状況等の把握に努めていること。
</t>
    <phoneticPr fontId="3"/>
  </si>
  <si>
    <t>　子どもの心身の状態に応じて保育するために、子どもの健康状態並びに発育及び発達状態について、定期的・継続的に、また、必要に応じて随時把握していること。</t>
    <phoneticPr fontId="3"/>
  </si>
  <si>
    <t>　緊急時等の対応</t>
    <phoneticPr fontId="3"/>
  </si>
  <si>
    <t>(2)健康増進</t>
    <phoneticPr fontId="3"/>
  </si>
  <si>
    <t>　保健計画の作成状況</t>
    <phoneticPr fontId="2"/>
  </si>
  <si>
    <t>　子どもの健康に関する保健計画を全体的な計画に基づいて作成し、全職員がそのねらいや内容を踏まえ、一人一人の子どもの健康の保持及び増進に努めていること。</t>
    <phoneticPr fontId="3"/>
  </si>
  <si>
    <t>　定期健康診断の実施状況</t>
    <phoneticPr fontId="3"/>
  </si>
  <si>
    <t xml:space="preserve">　入所した児童に対し、入所時の健康診断、少なくとも1年に2回の定期健康診断及び臨時の健康診断を学校保健安全法に規定する健康診断に準じて行っていること。
　子どもの心身の健康状態や疾病等の把握のために、嘱託医等により定期的に健康診断を行い、その結果を記録し、保育に活用するとともに、保護者が子どもの状態を理解し、日常生活に活用できるようにしていること。　
　なお、疾病その他やむを得ない理由によって当該期日に健康診断を受けることのできなかった児童に対しては、その事由のなくなった後すみやかに健康診断(歯科健診を含む。)を行っていること。　
</t>
    <phoneticPr fontId="3"/>
  </si>
  <si>
    <t xml:space="preserve">　前項の事故の状況及び事故に際して採った処置について記録していること。 
</t>
    <phoneticPr fontId="3"/>
  </si>
  <si>
    <t xml:space="preserve">　事故の発生又はその再発を防止するため、次の各号に定める措置を講じていること。
</t>
    <phoneticPr fontId="3"/>
  </si>
  <si>
    <t xml:space="preserve">(1)事故が発生した場合の対応、(2)に規定する報告の方法等が記載された事故発生の防止のための指針を整備すること。 
</t>
    <phoneticPr fontId="3"/>
  </si>
  <si>
    <t xml:space="preserve">(2)事故が発生した場合又はそれに至る危険性がある事態が生じた場合に、当該事実が報告され、その分析を通じた改善策を従業者に周知徹底する体制を整備すること。
</t>
    <phoneticPr fontId="3"/>
  </si>
  <si>
    <t>(3)事故発生の防止のための委員会及び従業者に対する研修を定期的に行うこと。</t>
    <phoneticPr fontId="3"/>
  </si>
  <si>
    <t>　特定教育・保育の提供により賠償すべき事故が発生した場合は、損害賠償を速やかに行っていること。</t>
    <phoneticPr fontId="3"/>
  </si>
  <si>
    <t>　乳幼児突然死症候群の防止への対策状況</t>
    <phoneticPr fontId="3"/>
  </si>
  <si>
    <t>◆乳幼児突然死症候群の予防対策をご記入ください。</t>
    <phoneticPr fontId="3"/>
  </si>
  <si>
    <t xml:space="preserve">　次の(1)、(2)又は(3)の場合は、社会福祉施設等主管部局に迅速に、感染症又は食中毒が疑われる者等の人数、症状、対応状況等を報告するとともに、併せて保健所に報告し、指示を求めるなどの措置を講ずること。
</t>
    <phoneticPr fontId="3"/>
  </si>
  <si>
    <t>　給食関係者等の検便の実施状況</t>
    <phoneticPr fontId="2"/>
  </si>
  <si>
    <t>　食育計画の作成状況</t>
    <phoneticPr fontId="3"/>
  </si>
  <si>
    <t>(2)配慮を要する子どもへの対応</t>
    <phoneticPr fontId="3"/>
  </si>
  <si>
    <t>　体調不良、食物アレルギー、障害のある子ども等への対応状況</t>
    <phoneticPr fontId="3"/>
  </si>
  <si>
    <t xml:space="preserve">　施設内の調理室を使用し調理していること。したがって、施設外で調理し搬入する方法は認められないものであること。
</t>
    <phoneticPr fontId="3"/>
  </si>
  <si>
    <t>　委託可能な体制の状況</t>
    <phoneticPr fontId="2"/>
  </si>
  <si>
    <t>※調理業務委託施設のみ回答</t>
    <phoneticPr fontId="3"/>
  </si>
  <si>
    <t>◆受託業者が実施した健康診断及び検便の確認</t>
    <phoneticPr fontId="3"/>
  </si>
  <si>
    <t>　</t>
    <phoneticPr fontId="3"/>
  </si>
  <si>
    <t>　保護者との連絡調整、家庭との連携の状況</t>
    <phoneticPr fontId="3"/>
  </si>
  <si>
    <t>　相談及び援助</t>
    <phoneticPr fontId="3"/>
  </si>
  <si>
    <t>　保護者支援の状況</t>
    <phoneticPr fontId="3"/>
  </si>
  <si>
    <t>(2)保護者の状況に配慮した個別の支援</t>
    <phoneticPr fontId="3"/>
  </si>
  <si>
    <t>　保護者の状況に応じた支援の状況</t>
    <phoneticPr fontId="3"/>
  </si>
  <si>
    <t>(1)保護者の就労と子育ての両立等を支援するため、保護者の多様化した保育の需要に応じ、病児保育事業など多様な事業を実施する場合には、保護者の状況に配慮するとともに、子どもの福祉が尊重されるよう努め、子どもの生活の連続性を考慮すること。
(2)子どもに障害や発達上の課題が見られる場合には、市町村や関係機関と連携及び協力を図りつつ、保護者に対する個別の支援を行うよう努めること。
(3)外国籍家庭など、特別な配慮を必要とする家庭の場合には、状況等に応じて個別の支援を行うよう努めること。</t>
    <phoneticPr fontId="3"/>
  </si>
  <si>
    <t>　子どもの不適切な養育等の発見への努力、必要に応じた関係機関との連携状況</t>
    <phoneticPr fontId="3"/>
  </si>
  <si>
    <t xml:space="preserve">(1)職員は、児童虐待を発見しやすい立場にあることを自覚し、児童虐待の早期発見に努めていること。
</t>
    <phoneticPr fontId="3"/>
  </si>
  <si>
    <t>　地域との交流</t>
    <phoneticPr fontId="3"/>
  </si>
  <si>
    <t>　運営に当たっては、地域住民又はその自発的な活動等との連携及び協力を行う等の地域との交流に努めていること。</t>
    <phoneticPr fontId="3"/>
  </si>
  <si>
    <t>　地域における子育て支援の状況</t>
    <phoneticPr fontId="3"/>
  </si>
  <si>
    <t xml:space="preserve">(2)地域の子どもに対する一時預かり事業などの活動を行う際には、一人一人の子どもの心身の状態などを考慮するとともに、日常の保育との関連に配慮するなど、柔軟に活動を展開できるようにしていること。
</t>
    <phoneticPr fontId="3"/>
  </si>
  <si>
    <t>(3)市町村の支援を得て、地域の関係機関等との積極的な連携及び協働を図るとともに、子育て支援に関する地域の人材と積極的に連携を図るよう努めていること。</t>
    <phoneticPr fontId="3"/>
  </si>
  <si>
    <t>　差別的取り扱いの禁止</t>
    <phoneticPr fontId="2"/>
  </si>
  <si>
    <t>適・否
(　　)</t>
    <phoneticPr fontId="3"/>
  </si>
  <si>
    <t xml:space="preserve">【児童福祉法第３３条の１０】
(1)身体に外傷が生じ、又は生じるおそれのある暴行を加えること。
</t>
    <phoneticPr fontId="3"/>
  </si>
  <si>
    <t xml:space="preserve">(2)わいせつな行為をすること又は入所児童等をしてわいせつな行為をさせること。
</t>
    <phoneticPr fontId="3"/>
  </si>
  <si>
    <t xml:space="preserve">(3)心身の正常な発達を妨げるような著しい減食又は長時間の放置、同居人若しくは生活を共にする他の児童による(1)、(2)又は(4)に掲げる行為の放置その他の施設職員等としての養育又は業務を著しく怠ること。
</t>
    <phoneticPr fontId="3"/>
  </si>
  <si>
    <t xml:space="preserve">(4)著しい暴言又は著しく拒絶的な対応その他の入所児童に著しい心理的外傷を与える言動を行うこと。 </t>
    <phoneticPr fontId="3"/>
  </si>
  <si>
    <t>　施設内虐待防止の措置状況</t>
    <phoneticPr fontId="3"/>
  </si>
  <si>
    <t>　施設長が果たすべき責務</t>
    <phoneticPr fontId="3"/>
  </si>
  <si>
    <t xml:space="preserve">　施設長は、保育の質及び職員の資質の向上のため、次の事項に留意するとともに、必要な環境の確保に努めていること。
</t>
    <phoneticPr fontId="3"/>
  </si>
  <si>
    <t>◆保育の質及び職員の専門性向上に関する取組内容をご記入ください。</t>
    <phoneticPr fontId="3"/>
  </si>
  <si>
    <t>　職員の資質の向上のために、その研修の機会を確保していること。</t>
    <phoneticPr fontId="3"/>
  </si>
  <si>
    <t xml:space="preserve">(1)職場内での研修の充実を図っていること。
</t>
    <phoneticPr fontId="3"/>
  </si>
  <si>
    <t>)</t>
    <phoneticPr fontId="3"/>
  </si>
  <si>
    <t>　教育・保育の提供の記録</t>
    <phoneticPr fontId="3"/>
  </si>
  <si>
    <t>　情報の提供等</t>
    <phoneticPr fontId="3"/>
  </si>
  <si>
    <t>　その他</t>
    <phoneticPr fontId="3"/>
  </si>
  <si>
    <t>食事の提供は次のとおり、適切に行っていること。
(1)入所している児童に食事を提供するときは、当該施設内で調理(児童福祉施設基準省令第8条の規定により、当該施設の調理室を兼ねている他の社会福祉施設の調理室において調理する方法を含む。)していること。
※　給食材料が適切に用意され、保管されているか。
※　給食日誌の記録及び脱脂粉乳の受払記録が適正に行われているか。
(2)献立は、できる限り変化に富み、入所している児童の健全な発育に必要な栄養量を含有するものであること。
(3)食品の種類及び調理方法について、栄養並びに入所している児童の身体的状況及び嗜好を考慮したものであること。
(4)調理はあらかじめ作成された献立に従って行っていること。
(5)児童の健康な生活の基本としての食を営む力の育成に努めていること。</t>
    <phoneticPr fontId="3"/>
  </si>
  <si>
    <t>　　↑指導監査実施月の前々月の１日現在とします。</t>
    <rPh sb="11" eb="13">
      <t>ゼンゼン</t>
    </rPh>
    <phoneticPr fontId="3"/>
  </si>
  <si>
    <t>◎</t>
    <phoneticPr fontId="3"/>
  </si>
  <si>
    <t>◆利用定員数</t>
    <phoneticPr fontId="3"/>
  </si>
  <si>
    <t>・クラス担任がわかるもの（クラス担任を紹介している園だよりや役割分担表など）</t>
    <rPh sb="4" eb="6">
      <t>タンニン</t>
    </rPh>
    <rPh sb="16" eb="18">
      <t>タンニン</t>
    </rPh>
    <rPh sb="19" eb="21">
      <t>ショウカイ</t>
    </rPh>
    <rPh sb="25" eb="26">
      <t>エン</t>
    </rPh>
    <rPh sb="30" eb="32">
      <t>ヤクワリ</t>
    </rPh>
    <rPh sb="32" eb="34">
      <t>ブンタン</t>
    </rPh>
    <rPh sb="34" eb="35">
      <t>ヒョウ</t>
    </rPh>
    <phoneticPr fontId="3"/>
  </si>
  <si>
    <t>園内掲示</t>
    <rPh sb="0" eb="1">
      <t>エン</t>
    </rPh>
    <rPh sb="1" eb="2">
      <t>ナイ</t>
    </rPh>
    <rPh sb="2" eb="4">
      <t>ケイジ</t>
    </rPh>
    <phoneticPr fontId="3"/>
  </si>
  <si>
    <t>有・無・該当なし</t>
  </si>
  <si>
    <t>◆保護者に対する予防情報の提供方法をご記入ください。</t>
    <phoneticPr fontId="3"/>
  </si>
  <si>
    <t>ない・ある</t>
  </si>
  <si>
    <t>適・否</t>
    <rPh sb="0" eb="1">
      <t>テキ</t>
    </rPh>
    <rPh sb="2" eb="3">
      <t>ヒ</t>
    </rPh>
    <phoneticPr fontId="3"/>
  </si>
  <si>
    <t>　不正受給に関する通知</t>
    <phoneticPr fontId="3"/>
  </si>
  <si>
    <t>　施設型給付費の額に係る通知</t>
    <phoneticPr fontId="3"/>
  </si>
  <si>
    <t>　書面での説明及び文書による同意の徴収</t>
    <phoneticPr fontId="3"/>
  </si>
  <si>
    <t>具体的な内容</t>
    <rPh sb="0" eb="3">
      <t>グタイテキ</t>
    </rPh>
    <rPh sb="4" eb="6">
      <t>ナイヨウ</t>
    </rPh>
    <phoneticPr fontId="3"/>
  </si>
  <si>
    <t>該当項目</t>
    <rPh sb="0" eb="2">
      <t>ガイトウ</t>
    </rPh>
    <rPh sb="2" eb="4">
      <t>コウモク</t>
    </rPh>
    <phoneticPr fontId="3"/>
  </si>
  <si>
    <t>　領収証の交付</t>
    <phoneticPr fontId="3"/>
  </si>
  <si>
    <t xml:space="preserve">(4)特定教育・保育施設に通う際に提供される便宜に要する費用
</t>
    <phoneticPr fontId="3"/>
  </si>
  <si>
    <t>　便宜に要する費用の受領</t>
    <phoneticPr fontId="3"/>
  </si>
  <si>
    <t>円</t>
    <rPh sb="0" eb="1">
      <t>エン</t>
    </rPh>
    <phoneticPr fontId="3"/>
  </si>
  <si>
    <t>金額</t>
    <rPh sb="0" eb="2">
      <t>キンガク</t>
    </rPh>
    <phoneticPr fontId="3"/>
  </si>
  <si>
    <t>特に必要としたもの</t>
    <rPh sb="0" eb="1">
      <t>トク</t>
    </rPh>
    <rPh sb="2" eb="4">
      <t>ヒツヨウ</t>
    </rPh>
    <phoneticPr fontId="3"/>
  </si>
  <si>
    <t>　利用者負担額等の受領</t>
    <phoneticPr fontId="3"/>
  </si>
  <si>
    <t>有・無</t>
    <rPh sb="0" eb="1">
      <t>アリ</t>
    </rPh>
    <rPh sb="2" eb="3">
      <t>ナシ</t>
    </rPh>
    <phoneticPr fontId="3"/>
  </si>
  <si>
    <t>％</t>
    <phoneticPr fontId="3"/>
  </si>
  <si>
    <t>※証憑と会計伝票の整理・保存方法について記入してください。</t>
    <rPh sb="1" eb="3">
      <t>ショウヒョウ</t>
    </rPh>
    <rPh sb="4" eb="6">
      <t>カイケイ</t>
    </rPh>
    <rPh sb="6" eb="8">
      <t>デンピョウ</t>
    </rPh>
    <rPh sb="9" eb="11">
      <t>セイリ</t>
    </rPh>
    <rPh sb="12" eb="14">
      <t>ホゾン</t>
    </rPh>
    <rPh sb="14" eb="16">
      <t>ホウホウ</t>
    </rPh>
    <rPh sb="20" eb="22">
      <t>キニュウ</t>
    </rPh>
    <phoneticPr fontId="3"/>
  </si>
  <si>
    <t>※具体的な整合性の確認方法等を記入して下さい。</t>
    <rPh sb="1" eb="4">
      <t>グタイテキ</t>
    </rPh>
    <rPh sb="5" eb="8">
      <t>セイゴウセイ</t>
    </rPh>
    <rPh sb="9" eb="11">
      <t>カクニン</t>
    </rPh>
    <rPh sb="11" eb="13">
      <t>ホウホウ</t>
    </rPh>
    <rPh sb="13" eb="14">
      <t>トウ</t>
    </rPh>
    <rPh sb="15" eb="17">
      <t>キニュウ</t>
    </rPh>
    <rPh sb="19" eb="20">
      <t>クダ</t>
    </rPh>
    <phoneticPr fontId="3"/>
  </si>
  <si>
    <t>　会計帳簿等の作成状況</t>
    <phoneticPr fontId="3"/>
  </si>
  <si>
    <t>（3）共通事項</t>
    <rPh sb="3" eb="5">
      <t>キョウツウ</t>
    </rPh>
    <rPh sb="5" eb="7">
      <t>ジコウ</t>
    </rPh>
    <phoneticPr fontId="3"/>
  </si>
  <si>
    <t>会計年度の始期</t>
    <rPh sb="0" eb="2">
      <t>カイケイ</t>
    </rPh>
    <rPh sb="2" eb="4">
      <t>ネンド</t>
    </rPh>
    <rPh sb="5" eb="7">
      <t>シキ</t>
    </rPh>
    <phoneticPr fontId="3"/>
  </si>
  <si>
    <t>提出日</t>
    <rPh sb="0" eb="2">
      <t>テイシュツ</t>
    </rPh>
    <rPh sb="2" eb="3">
      <t>ビ</t>
    </rPh>
    <phoneticPr fontId="3"/>
  </si>
  <si>
    <t>◆計算書類の提出状況</t>
    <rPh sb="1" eb="3">
      <t>ケイサン</t>
    </rPh>
    <rPh sb="3" eb="5">
      <t>ショルイ</t>
    </rPh>
    <rPh sb="6" eb="8">
      <t>テイシュツ</t>
    </rPh>
    <rPh sb="8" eb="10">
      <t>ジョウキョウ</t>
    </rPh>
    <phoneticPr fontId="3"/>
  </si>
  <si>
    <t>いる・いない・社福法人</t>
  </si>
  <si>
    <t>　社会福祉法人以外の現況報告書等の提出状況</t>
    <phoneticPr fontId="3"/>
  </si>
  <si>
    <t>作成の有無</t>
    <rPh sb="0" eb="2">
      <t>サクセイ</t>
    </rPh>
    <rPh sb="3" eb="5">
      <t>ウム</t>
    </rPh>
    <phoneticPr fontId="3"/>
  </si>
  <si>
    <t>財務諸表</t>
    <rPh sb="0" eb="2">
      <t>ザイム</t>
    </rPh>
    <rPh sb="2" eb="4">
      <t>ショヒョウ</t>
    </rPh>
    <phoneticPr fontId="3"/>
  </si>
  <si>
    <t>＜社会福祉法人以外＞</t>
    <rPh sb="1" eb="3">
      <t>シャカイ</t>
    </rPh>
    <rPh sb="3" eb="5">
      <t>フクシ</t>
    </rPh>
    <rPh sb="5" eb="7">
      <t>ホウジン</t>
    </rPh>
    <rPh sb="7" eb="9">
      <t>イガイ</t>
    </rPh>
    <phoneticPr fontId="3"/>
  </si>
  <si>
    <t xml:space="preserve">  社会福祉法人以外の財務書類の作成状況</t>
    <phoneticPr fontId="3"/>
  </si>
  <si>
    <t>適・否</t>
  </si>
  <si>
    <t>事業活動計算書の前期繰越活動増減差額が、前年度事業活動計算書の次期繰越活動増減差額と一致していること。</t>
    <phoneticPr fontId="3"/>
  </si>
  <si>
    <t>キ</t>
    <phoneticPr fontId="3"/>
  </si>
  <si>
    <t>資金収支計算書の前期末支払資金残高が、前年度資金収支計算書の当期末支払資金残高と一致していること。</t>
    <phoneticPr fontId="3"/>
  </si>
  <si>
    <t>カ</t>
    <phoneticPr fontId="3"/>
  </si>
  <si>
    <t>貸借対照表の前期末の額が、前年度貸借対照表の当期末の額と一致していること。</t>
    <phoneticPr fontId="3"/>
  </si>
  <si>
    <t>オ</t>
    <phoneticPr fontId="3"/>
  </si>
  <si>
    <t>事業活動計算書の当期活動増減差額が、貸借対照表の「（うち当期活動増減差額）」と一致していること。</t>
    <phoneticPr fontId="3"/>
  </si>
  <si>
    <t>エ</t>
    <phoneticPr fontId="3"/>
  </si>
  <si>
    <t>事業活動計算書の次期繰越活動増減差額が、貸借対照表の次期繰越活動増減差額と一致していること。</t>
    <phoneticPr fontId="3"/>
  </si>
  <si>
    <t>ウ</t>
    <phoneticPr fontId="3"/>
  </si>
  <si>
    <t>資金収支計算書の前期末支払資金残高が、貸借対照表の前年度末支払資金残高と一致していること。</t>
    <phoneticPr fontId="3"/>
  </si>
  <si>
    <t>イ</t>
    <phoneticPr fontId="3"/>
  </si>
  <si>
    <t>資金収支計算書の当期末支払資金残高が、貸借対照表の当年度末支払資金残高（流動資産と流動負債の差額。ただし、１年基準により固定資産又は固定負債から振り替えられた流動資産・流動負債、引当金及び棚卸資産（貯蔵品を除く。）を除く。）と一致していること。</t>
    <phoneticPr fontId="3"/>
  </si>
  <si>
    <t>ア</t>
    <phoneticPr fontId="3"/>
  </si>
  <si>
    <t>チェック</t>
    <phoneticPr fontId="3"/>
  </si>
  <si>
    <t>確認事項</t>
    <rPh sb="0" eb="2">
      <t>カクニン</t>
    </rPh>
    <rPh sb="2" eb="4">
      <t>ジコウ</t>
    </rPh>
    <phoneticPr fontId="3"/>
  </si>
  <si>
    <t>◆計算書類の整合性チェック表</t>
    <rPh sb="1" eb="3">
      <t>ケイサン</t>
    </rPh>
    <rPh sb="3" eb="5">
      <t>ショルイ</t>
    </rPh>
    <rPh sb="6" eb="9">
      <t>セイゴウセイ</t>
    </rPh>
    <rPh sb="13" eb="14">
      <t>オモテ</t>
    </rPh>
    <phoneticPr fontId="3"/>
  </si>
  <si>
    <t>第３号第４様式</t>
    <rPh sb="0" eb="1">
      <t>ダイ</t>
    </rPh>
    <rPh sb="2" eb="3">
      <t>ゴウ</t>
    </rPh>
    <rPh sb="3" eb="4">
      <t>ダイ</t>
    </rPh>
    <rPh sb="5" eb="7">
      <t>ヨウシキ</t>
    </rPh>
    <phoneticPr fontId="3"/>
  </si>
  <si>
    <t>(拠点区分名)貸借対照表</t>
    <rPh sb="7" eb="9">
      <t>タイシャク</t>
    </rPh>
    <rPh sb="9" eb="11">
      <t>タイショウ</t>
    </rPh>
    <rPh sb="11" eb="12">
      <t>ヒョウ</t>
    </rPh>
    <phoneticPr fontId="3"/>
  </si>
  <si>
    <t>第２号第４様式</t>
    <rPh sb="0" eb="1">
      <t>ダイ</t>
    </rPh>
    <rPh sb="2" eb="3">
      <t>ゴウ</t>
    </rPh>
    <rPh sb="3" eb="4">
      <t>ダイ</t>
    </rPh>
    <rPh sb="5" eb="7">
      <t>ヨウシキ</t>
    </rPh>
    <phoneticPr fontId="3"/>
  </si>
  <si>
    <t>(拠点区分名)事業活動計算書</t>
    <rPh sb="7" eb="9">
      <t>ジギョウ</t>
    </rPh>
    <rPh sb="9" eb="11">
      <t>カツドウ</t>
    </rPh>
    <rPh sb="11" eb="13">
      <t>ケイサン</t>
    </rPh>
    <rPh sb="13" eb="14">
      <t>ショ</t>
    </rPh>
    <phoneticPr fontId="3"/>
  </si>
  <si>
    <t>第１号第４様式</t>
    <rPh sb="0" eb="1">
      <t>ダイ</t>
    </rPh>
    <rPh sb="2" eb="3">
      <t>ゴウ</t>
    </rPh>
    <rPh sb="3" eb="4">
      <t>ダイ</t>
    </rPh>
    <rPh sb="5" eb="7">
      <t>ヨウシキ</t>
    </rPh>
    <phoneticPr fontId="3"/>
  </si>
  <si>
    <t>(拠点区分名)資金収支計算書</t>
    <rPh sb="1" eb="3">
      <t>キョテン</t>
    </rPh>
    <rPh sb="3" eb="5">
      <t>クブン</t>
    </rPh>
    <rPh sb="5" eb="6">
      <t>メイ</t>
    </rPh>
    <rPh sb="7" eb="9">
      <t>シキン</t>
    </rPh>
    <rPh sb="9" eb="11">
      <t>シュウシ</t>
    </rPh>
    <rPh sb="11" eb="13">
      <t>ケイサン</t>
    </rPh>
    <rPh sb="13" eb="14">
      <t>ショ</t>
    </rPh>
    <phoneticPr fontId="3"/>
  </si>
  <si>
    <t>作成</t>
    <rPh sb="0" eb="2">
      <t>サクセイ</t>
    </rPh>
    <phoneticPr fontId="3"/>
  </si>
  <si>
    <t>様式</t>
    <rPh sb="0" eb="2">
      <t>ヨウシキ</t>
    </rPh>
    <phoneticPr fontId="3"/>
  </si>
  <si>
    <t>計算書類</t>
    <rPh sb="0" eb="2">
      <t>ケイサン</t>
    </rPh>
    <rPh sb="2" eb="4">
      <t>ショルイ</t>
    </rPh>
    <phoneticPr fontId="3"/>
  </si>
  <si>
    <t>◆計算書類の作成状況</t>
    <rPh sb="1" eb="3">
      <t>ケイサン</t>
    </rPh>
    <rPh sb="3" eb="5">
      <t>ショルイ</t>
    </rPh>
    <rPh sb="6" eb="8">
      <t>サクセイ</t>
    </rPh>
    <rPh sb="8" eb="10">
      <t>ジョウキョウ</t>
    </rPh>
    <phoneticPr fontId="3"/>
  </si>
  <si>
    <t>いる・いない・社福法人以外</t>
  </si>
  <si>
    <t>（２）計算書類に、整合性がとれていること。</t>
    <phoneticPr fontId="3"/>
  </si>
  <si>
    <t>＜社会福祉法人＞</t>
    <rPh sb="1" eb="3">
      <t>シャカイ</t>
    </rPh>
    <rPh sb="3" eb="5">
      <t>フクシ</t>
    </rPh>
    <rPh sb="5" eb="7">
      <t>ホウジン</t>
    </rPh>
    <phoneticPr fontId="3"/>
  </si>
  <si>
    <t>（１）計算書類を様式に従って作成していること。</t>
    <phoneticPr fontId="3"/>
  </si>
  <si>
    <t>　社会福祉法人の計算書類作成状況</t>
    <phoneticPr fontId="3"/>
  </si>
  <si>
    <t>補正予算編成の時期</t>
    <rPh sb="0" eb="2">
      <t>ホセイ</t>
    </rPh>
    <rPh sb="2" eb="4">
      <t>ヨサン</t>
    </rPh>
    <rPh sb="4" eb="6">
      <t>ヘンセイ</t>
    </rPh>
    <rPh sb="7" eb="9">
      <t>ジキ</t>
    </rPh>
    <phoneticPr fontId="3"/>
  </si>
  <si>
    <t>予算編成の時期</t>
    <rPh sb="0" eb="2">
      <t>ヨサン</t>
    </rPh>
    <rPh sb="2" eb="4">
      <t>ヘンセイ</t>
    </rPh>
    <rPh sb="5" eb="7">
      <t>ジキ</t>
    </rPh>
    <phoneticPr fontId="3"/>
  </si>
  <si>
    <t>◆予算及び補正予算の昨年度実績</t>
    <rPh sb="1" eb="3">
      <t>ヨサン</t>
    </rPh>
    <rPh sb="3" eb="4">
      <t>オヨ</t>
    </rPh>
    <rPh sb="5" eb="7">
      <t>ホセイ</t>
    </rPh>
    <rPh sb="7" eb="9">
      <t>ヨサン</t>
    </rPh>
    <rPh sb="10" eb="13">
      <t>サクネンド</t>
    </rPh>
    <rPh sb="13" eb="15">
      <t>ジッセキ</t>
    </rPh>
    <phoneticPr fontId="3"/>
  </si>
  <si>
    <t>　予算等の編成</t>
    <rPh sb="1" eb="3">
      <t>ヨサン</t>
    </rPh>
    <rPh sb="3" eb="4">
      <t>トウ</t>
    </rPh>
    <rPh sb="5" eb="7">
      <t>ヘンセイ</t>
    </rPh>
    <phoneticPr fontId="3"/>
  </si>
  <si>
    <t>貸借対照表</t>
    <rPh sb="0" eb="2">
      <t>タイシャク</t>
    </rPh>
    <rPh sb="2" eb="5">
      <t>タイショウヒョウ</t>
    </rPh>
    <phoneticPr fontId="3"/>
  </si>
  <si>
    <t>損益計算書</t>
    <rPh sb="0" eb="2">
      <t>ソンエキ</t>
    </rPh>
    <rPh sb="2" eb="5">
      <t>ケイサンショ</t>
    </rPh>
    <phoneticPr fontId="3"/>
  </si>
  <si>
    <t>収支計算書</t>
    <rPh sb="0" eb="2">
      <t>シュウシ</t>
    </rPh>
    <rPh sb="2" eb="5">
      <t>ケイサンショ</t>
    </rPh>
    <phoneticPr fontId="3"/>
  </si>
  <si>
    <t>　特定教育・保育の事業の会計をその他の事業の会計と区分していること。</t>
    <phoneticPr fontId="3"/>
  </si>
  <si>
    <t>　会計の区分</t>
    <phoneticPr fontId="3"/>
  </si>
  <si>
    <t>◆内部牽制体制等について（具体的な体制や対策を記入してください。）</t>
    <phoneticPr fontId="3"/>
  </si>
  <si>
    <t>残高確認
の方法等</t>
    <rPh sb="0" eb="2">
      <t>ザンダカ</t>
    </rPh>
    <rPh sb="2" eb="4">
      <t>カクニン</t>
    </rPh>
    <rPh sb="6" eb="8">
      <t>ホウホウ</t>
    </rPh>
    <rPh sb="8" eb="9">
      <t>トウ</t>
    </rPh>
    <phoneticPr fontId="3"/>
  </si>
  <si>
    <t>出納職員</t>
    <rPh sb="0" eb="2">
      <t>スイトウ</t>
    </rPh>
    <rPh sb="2" eb="4">
      <t>ショクイン</t>
    </rPh>
    <phoneticPr fontId="3"/>
  </si>
  <si>
    <t>会計責任者</t>
    <rPh sb="0" eb="2">
      <t>カイケイ</t>
    </rPh>
    <rPh sb="2" eb="5">
      <t>セキニンシャ</t>
    </rPh>
    <phoneticPr fontId="3"/>
  </si>
  <si>
    <t>氏名</t>
    <rPh sb="0" eb="2">
      <t>シメイ</t>
    </rPh>
    <phoneticPr fontId="3"/>
  </si>
  <si>
    <t>職名</t>
    <rPh sb="0" eb="2">
      <t>ショクメイ</t>
    </rPh>
    <phoneticPr fontId="3"/>
  </si>
  <si>
    <t>◆会計組織の状況</t>
    <rPh sb="1" eb="2">
      <t>カイ</t>
    </rPh>
    <rPh sb="2" eb="3">
      <t>ケイ</t>
    </rPh>
    <rPh sb="3" eb="5">
      <t>ソシキ</t>
    </rPh>
    <rPh sb="6" eb="8">
      <t>ジョウキョウ</t>
    </rPh>
    <phoneticPr fontId="3"/>
  </si>
  <si>
    <t>　内部牽制体制が確立され、適正に機能しているか。</t>
    <phoneticPr fontId="3"/>
  </si>
  <si>
    <t>　内部牽制体制の確立及び機能の状況</t>
    <phoneticPr fontId="3"/>
  </si>
  <si>
    <t>印、現金等
の管理方法</t>
    <rPh sb="0" eb="1">
      <t>イン</t>
    </rPh>
    <rPh sb="2" eb="5">
      <t>ゲンキントウ</t>
    </rPh>
    <rPh sb="7" eb="8">
      <t>カン</t>
    </rPh>
    <rPh sb="8" eb="9">
      <t>リ</t>
    </rPh>
    <rPh sb="9" eb="11">
      <t>ホウホウ</t>
    </rPh>
    <phoneticPr fontId="3"/>
  </si>
  <si>
    <t>管理者</t>
    <rPh sb="0" eb="3">
      <t>カンリシャ</t>
    </rPh>
    <phoneticPr fontId="3"/>
  </si>
  <si>
    <t>預貯金</t>
    <rPh sb="0" eb="3">
      <t>ヨチョキン</t>
    </rPh>
    <phoneticPr fontId="3"/>
  </si>
  <si>
    <t>小口現金</t>
    <rPh sb="0" eb="2">
      <t>コグチ</t>
    </rPh>
    <rPh sb="2" eb="4">
      <t>ゲンキン</t>
    </rPh>
    <phoneticPr fontId="3"/>
  </si>
  <si>
    <t>第</t>
    <rPh sb="0" eb="1">
      <t>ダイ</t>
    </rPh>
    <phoneticPr fontId="3"/>
  </si>
  <si>
    <t>現金</t>
    <rPh sb="0" eb="2">
      <t>ゲンキン</t>
    </rPh>
    <phoneticPr fontId="3"/>
  </si>
  <si>
    <t>確認頻度</t>
    <rPh sb="0" eb="2">
      <t>カクニン</t>
    </rPh>
    <rPh sb="2" eb="4">
      <t>ヒンド</t>
    </rPh>
    <phoneticPr fontId="3"/>
  </si>
  <si>
    <t>残高の確認</t>
    <rPh sb="0" eb="2">
      <t>ザンダカ</t>
    </rPh>
    <rPh sb="3" eb="5">
      <t>カクニン</t>
    </rPh>
    <phoneticPr fontId="3"/>
  </si>
  <si>
    <t>日以内</t>
    <rPh sb="0" eb="1">
      <t>ヒ</t>
    </rPh>
    <rPh sb="1" eb="3">
      <t>イナイ</t>
    </rPh>
    <phoneticPr fontId="3"/>
  </si>
  <si>
    <t>金融機関への
預け入れ期間</t>
    <rPh sb="11" eb="13">
      <t>キカン</t>
    </rPh>
    <phoneticPr fontId="3"/>
  </si>
  <si>
    <t>直接支出禁止、金融機関へ預け入れ</t>
    <rPh sb="0" eb="2">
      <t>チョクセツ</t>
    </rPh>
    <rPh sb="2" eb="4">
      <t>シシュツ</t>
    </rPh>
    <rPh sb="4" eb="6">
      <t>キンシ</t>
    </rPh>
    <rPh sb="7" eb="9">
      <t>キンユウ</t>
    </rPh>
    <rPh sb="9" eb="11">
      <t>キカン</t>
    </rPh>
    <rPh sb="12" eb="13">
      <t>アズ</t>
    </rPh>
    <rPh sb="14" eb="15">
      <t>イ</t>
    </rPh>
    <phoneticPr fontId="3"/>
  </si>
  <si>
    <t>経理規程</t>
    <rPh sb="0" eb="2">
      <t>ケイリ</t>
    </rPh>
    <rPh sb="2" eb="4">
      <t>キテイ</t>
    </rPh>
    <phoneticPr fontId="3"/>
  </si>
  <si>
    <t>規程上の手続き等</t>
    <rPh sb="0" eb="2">
      <t>キテイ</t>
    </rPh>
    <rPh sb="2" eb="3">
      <t>ジョウ</t>
    </rPh>
    <rPh sb="4" eb="6">
      <t>テツヅ</t>
    </rPh>
    <rPh sb="7" eb="8">
      <t>トウ</t>
    </rPh>
    <phoneticPr fontId="3"/>
  </si>
  <si>
    <t>◆現金等貴重品の保管について</t>
    <rPh sb="1" eb="3">
      <t>ゲンキン</t>
    </rPh>
    <rPh sb="3" eb="4">
      <t>トウ</t>
    </rPh>
    <rPh sb="4" eb="7">
      <t>キチョウヒン</t>
    </rPh>
    <rPh sb="8" eb="10">
      <t>ホカン</t>
    </rPh>
    <phoneticPr fontId="3"/>
  </si>
  <si>
    <t>　現金、預金等の保管が適正に行われているか。</t>
    <phoneticPr fontId="3"/>
  </si>
  <si>
    <t>　現金等貴重品の保管状況</t>
    <phoneticPr fontId="3"/>
  </si>
  <si>
    <t>項     目</t>
    <phoneticPr fontId="3"/>
  </si>
  <si>
    <t>※施設名は自動表示されます。</t>
    <phoneticPr fontId="3"/>
  </si>
  <si>
    <t>施設名</t>
    <phoneticPr fontId="3"/>
  </si>
  <si>
    <t>職種</t>
    <rPh sb="0" eb="2">
      <t>ショクシュ</t>
    </rPh>
    <phoneticPr fontId="3"/>
  </si>
  <si>
    <t>事業実施状況</t>
    <rPh sb="0" eb="2">
      <t>ジギョウ</t>
    </rPh>
    <rPh sb="2" eb="4">
      <t>ジッシ</t>
    </rPh>
    <rPh sb="4" eb="6">
      <t>ジョウキョウ</t>
    </rPh>
    <phoneticPr fontId="3"/>
  </si>
  <si>
    <t>いない・いる</t>
  </si>
  <si>
    <t>基本給の額</t>
    <rPh sb="0" eb="2">
      <t>キホン</t>
    </rPh>
    <rPh sb="2" eb="3">
      <t>キュウ</t>
    </rPh>
    <rPh sb="4" eb="5">
      <t>ガク</t>
    </rPh>
    <phoneticPr fontId="3"/>
  </si>
  <si>
    <t>号</t>
    <rPh sb="0" eb="1">
      <t>ゴウ</t>
    </rPh>
    <phoneticPr fontId="3"/>
  </si>
  <si>
    <t>等級</t>
    <rPh sb="0" eb="2">
      <t>トウキュウ</t>
    </rPh>
    <phoneticPr fontId="3"/>
  </si>
  <si>
    <t>資格番号</t>
    <rPh sb="0" eb="2">
      <t>シカク</t>
    </rPh>
    <rPh sb="2" eb="4">
      <t>バンゴウ</t>
    </rPh>
    <phoneticPr fontId="3"/>
  </si>
  <si>
    <t>名称</t>
    <rPh sb="0" eb="2">
      <t>メイショウ</t>
    </rPh>
    <phoneticPr fontId="3"/>
  </si>
  <si>
    <t>各種手当の支給状況</t>
    <rPh sb="0" eb="2">
      <t>カクシュ</t>
    </rPh>
    <rPh sb="2" eb="4">
      <t>テアテ</t>
    </rPh>
    <rPh sb="5" eb="7">
      <t>シキュウ</t>
    </rPh>
    <rPh sb="7" eb="9">
      <t>ジョウキョウ</t>
    </rPh>
    <phoneticPr fontId="3"/>
  </si>
  <si>
    <t>今年度の4月の給与の状況
（年度途中の採用職員は採用時の状況）</t>
    <rPh sb="0" eb="1">
      <t>イマ</t>
    </rPh>
    <rPh sb="1" eb="2">
      <t>ネン</t>
    </rPh>
    <rPh sb="2" eb="3">
      <t>ド</t>
    </rPh>
    <rPh sb="5" eb="6">
      <t>ガツ</t>
    </rPh>
    <rPh sb="7" eb="9">
      <t>キュウヨ</t>
    </rPh>
    <rPh sb="10" eb="12">
      <t>ジョウキョウ</t>
    </rPh>
    <rPh sb="14" eb="16">
      <t>ネンド</t>
    </rPh>
    <rPh sb="16" eb="18">
      <t>トチュウ</t>
    </rPh>
    <rPh sb="19" eb="21">
      <t>サイヨウ</t>
    </rPh>
    <rPh sb="21" eb="23">
      <t>ショクイン</t>
    </rPh>
    <rPh sb="24" eb="27">
      <t>サイヨウジ</t>
    </rPh>
    <rPh sb="28" eb="30">
      <t>ジョウキョウ</t>
    </rPh>
    <phoneticPr fontId="3"/>
  </si>
  <si>
    <t>前年度の4月の給与の状況
（年度途中の採用職員は採用時の状況）</t>
    <rPh sb="0" eb="2">
      <t>ゼンネン</t>
    </rPh>
    <rPh sb="1" eb="2">
      <t>ネン</t>
    </rPh>
    <rPh sb="2" eb="3">
      <t>ド</t>
    </rPh>
    <rPh sb="5" eb="6">
      <t>ガツ</t>
    </rPh>
    <rPh sb="7" eb="9">
      <t>キュウヨ</t>
    </rPh>
    <rPh sb="10" eb="12">
      <t>ジョウキョウ</t>
    </rPh>
    <rPh sb="14" eb="16">
      <t>ネンド</t>
    </rPh>
    <rPh sb="16" eb="18">
      <t>トチュウ</t>
    </rPh>
    <rPh sb="19" eb="21">
      <t>サイヨウ</t>
    </rPh>
    <rPh sb="21" eb="23">
      <t>ショクイン</t>
    </rPh>
    <rPh sb="24" eb="27">
      <t>サイヨウジ</t>
    </rPh>
    <rPh sb="28" eb="30">
      <t>ジョウキョウ</t>
    </rPh>
    <phoneticPr fontId="3"/>
  </si>
  <si>
    <t>採用年月日</t>
    <rPh sb="0" eb="2">
      <t>サイヨウ</t>
    </rPh>
    <rPh sb="2" eb="5">
      <t>ネンガッピ</t>
    </rPh>
    <phoneticPr fontId="3"/>
  </si>
  <si>
    <t>資格</t>
    <rPh sb="0" eb="2">
      <t>シカク</t>
    </rPh>
    <phoneticPr fontId="3"/>
  </si>
  <si>
    <t>№</t>
    <phoneticPr fontId="3"/>
  </si>
  <si>
    <t>時間</t>
    <rPh sb="0" eb="2">
      <t>ジカン</t>
    </rPh>
    <phoneticPr fontId="3"/>
  </si>
  <si>
    <t>日</t>
  </si>
  <si>
    <t>定めあり・定めなし</t>
  </si>
  <si>
    <r>
      <t>給与の額</t>
    </r>
    <r>
      <rPr>
        <sz val="8"/>
        <rFont val="ＭＳ Ｐ明朝"/>
        <family val="1"/>
        <charset val="128"/>
      </rPr>
      <t xml:space="preserve">
（左欄は時給・日給・
月給・年俸から選択）</t>
    </r>
    <rPh sb="0" eb="2">
      <t>キュウヨ</t>
    </rPh>
    <rPh sb="3" eb="4">
      <t>ガク</t>
    </rPh>
    <rPh sb="6" eb="7">
      <t>ヒダリ</t>
    </rPh>
    <rPh sb="7" eb="8">
      <t>ラン</t>
    </rPh>
    <rPh sb="9" eb="11">
      <t>ジキュウ</t>
    </rPh>
    <rPh sb="12" eb="14">
      <t>ニッキュウ</t>
    </rPh>
    <rPh sb="16" eb="18">
      <t>ゲッキュウ</t>
    </rPh>
    <rPh sb="19" eb="21">
      <t>ネンポウ</t>
    </rPh>
    <rPh sb="23" eb="25">
      <t>センタク</t>
    </rPh>
    <phoneticPr fontId="3"/>
  </si>
  <si>
    <t>1日の
勤務時間</t>
    <rPh sb="1" eb="2">
      <t>ニチ</t>
    </rPh>
    <rPh sb="4" eb="6">
      <t>キンム</t>
    </rPh>
    <rPh sb="6" eb="8">
      <t>ジカン</t>
    </rPh>
    <phoneticPr fontId="3"/>
  </si>
  <si>
    <t>1か月の
勤務日数</t>
    <rPh sb="2" eb="3">
      <t>ゲツ</t>
    </rPh>
    <rPh sb="5" eb="7">
      <t>キンム</t>
    </rPh>
    <rPh sb="7" eb="9">
      <t>ニッスウ</t>
    </rPh>
    <phoneticPr fontId="3"/>
  </si>
  <si>
    <r>
      <t>契約期間</t>
    </r>
    <r>
      <rPr>
        <sz val="8"/>
        <rFont val="ＭＳ Ｐ明朝"/>
        <family val="1"/>
        <charset val="128"/>
      </rPr>
      <t xml:space="preserve">
（定めなし・定めありから選択）</t>
    </r>
    <rPh sb="0" eb="2">
      <t>ケイヤク</t>
    </rPh>
    <rPh sb="2" eb="4">
      <t>キカン</t>
    </rPh>
    <rPh sb="6" eb="7">
      <t>サダ</t>
    </rPh>
    <rPh sb="11" eb="12">
      <t>サダ</t>
    </rPh>
    <rPh sb="17" eb="19">
      <t>センタク</t>
    </rPh>
    <phoneticPr fontId="3"/>
  </si>
  <si>
    <t>職員点検資料2</t>
    <rPh sb="0" eb="2">
      <t>ショクイン</t>
    </rPh>
    <rPh sb="2" eb="4">
      <t>テンケン</t>
    </rPh>
    <rPh sb="4" eb="6">
      <t>シリョウ</t>
    </rPh>
    <phoneticPr fontId="3"/>
  </si>
  <si>
    <t>2　給料表を適用しない職員の給与等の状況</t>
  </si>
  <si>
    <t>⇒</t>
    <phoneticPr fontId="3"/>
  </si>
  <si>
    <t>-</t>
  </si>
  <si>
    <t>別紙4</t>
    <phoneticPr fontId="3"/>
  </si>
  <si>
    <t>(20)財産目録</t>
  </si>
  <si>
    <t>(19)固定資産管理台帳</t>
  </si>
  <si>
    <t>別紙3⑭</t>
  </si>
  <si>
    <t>(18)サービス区分間貸付金（借入金）
　残高明細書</t>
    <phoneticPr fontId="3"/>
  </si>
  <si>
    <t>別紙3⑬</t>
  </si>
  <si>
    <t>(17)サービス区分間繰入金明細書</t>
  </si>
  <si>
    <t>別紙3⑫</t>
  </si>
  <si>
    <t>(16)積立金・積立資産明細書</t>
  </si>
  <si>
    <t>別紙3⑪</t>
  </si>
  <si>
    <t>(15)拠点区分事業活動明細書</t>
  </si>
  <si>
    <t>別紙3⑩</t>
  </si>
  <si>
    <t>(14)拠点区分資金収支明細書</t>
  </si>
  <si>
    <t>別紙3⑨</t>
  </si>
  <si>
    <t>(13)引当金明細書</t>
  </si>
  <si>
    <t>別紙3⑧</t>
  </si>
  <si>
    <t>(12)基本財産及びその他の固定資産の
　明細書</t>
    <phoneticPr fontId="3"/>
  </si>
  <si>
    <t>別紙3⑦</t>
  </si>
  <si>
    <t>(11)国庫補助金等特別積立金明細書</t>
  </si>
  <si>
    <t>別紙3⑥</t>
  </si>
  <si>
    <t>(10)基本金明細書</t>
  </si>
  <si>
    <t>別紙3⑤</t>
  </si>
  <si>
    <t>(9)事業区分間及び拠点区分間貸付金
　（借入金）残高明細書</t>
    <phoneticPr fontId="3"/>
  </si>
  <si>
    <t>別紙3④</t>
  </si>
  <si>
    <t>(8)事業区分間及び拠点区分間繰入金
　明細書</t>
    <phoneticPr fontId="3"/>
  </si>
  <si>
    <t>固定資産管理台帳</t>
    <rPh sb="0" eb="2">
      <t>コテイ</t>
    </rPh>
    <rPh sb="2" eb="4">
      <t>シサン</t>
    </rPh>
    <rPh sb="4" eb="6">
      <t>カンリ</t>
    </rPh>
    <rPh sb="6" eb="8">
      <t>ダイチョウ</t>
    </rPh>
    <phoneticPr fontId="3"/>
  </si>
  <si>
    <t>別紙3③</t>
    <phoneticPr fontId="3"/>
  </si>
  <si>
    <t>(7)補助金事業等収益明細書</t>
  </si>
  <si>
    <t>別紙3②</t>
    <phoneticPr fontId="3"/>
  </si>
  <si>
    <t>(6)寄附金収益明細書</t>
  </si>
  <si>
    <t>基本財産及びその他の固定資産(有形固定資産)の明細書</t>
    <rPh sb="0" eb="2">
      <t>キホン</t>
    </rPh>
    <rPh sb="2" eb="4">
      <t>ザイサン</t>
    </rPh>
    <rPh sb="4" eb="5">
      <t>オヨ</t>
    </rPh>
    <rPh sb="8" eb="9">
      <t>タ</t>
    </rPh>
    <rPh sb="10" eb="12">
      <t>コテイ</t>
    </rPh>
    <rPh sb="12" eb="14">
      <t>シサン</t>
    </rPh>
    <rPh sb="15" eb="17">
      <t>ユウケイ</t>
    </rPh>
    <rPh sb="17" eb="19">
      <t>コテイ</t>
    </rPh>
    <rPh sb="19" eb="21">
      <t>シサン</t>
    </rPh>
    <rPh sb="23" eb="26">
      <t>メイサイショ</t>
    </rPh>
    <phoneticPr fontId="3"/>
  </si>
  <si>
    <t>別紙3①</t>
    <phoneticPr fontId="3"/>
  </si>
  <si>
    <t>(5)借入金明細書</t>
  </si>
  <si>
    <t>　　</t>
  </si>
  <si>
    <t>借入金明細書</t>
    <rPh sb="0" eb="2">
      <t>カリイレ</t>
    </rPh>
    <rPh sb="2" eb="3">
      <t>キン</t>
    </rPh>
    <rPh sb="3" eb="6">
      <t>メイサイショ</t>
    </rPh>
    <phoneticPr fontId="3"/>
  </si>
  <si>
    <t>個別注記表</t>
    <rPh sb="0" eb="2">
      <t>コベツ</t>
    </rPh>
    <rPh sb="2" eb="4">
      <t>チュウキ</t>
    </rPh>
    <rPh sb="4" eb="5">
      <t>ヒョウ</t>
    </rPh>
    <phoneticPr fontId="3"/>
  </si>
  <si>
    <t>別紙2</t>
  </si>
  <si>
    <t>(4)計算書類に対する注記（拠点区分用）</t>
  </si>
  <si>
    <t>第3号第4様式</t>
    <phoneticPr fontId="3"/>
  </si>
  <si>
    <t>(3)貸借対照表</t>
  </si>
  <si>
    <t>積立金・積立資産明細書</t>
    <rPh sb="0" eb="2">
      <t>ツミタテ</t>
    </rPh>
    <rPh sb="2" eb="3">
      <t>キン</t>
    </rPh>
    <rPh sb="4" eb="6">
      <t>ツミタテ</t>
    </rPh>
    <rPh sb="6" eb="8">
      <t>シサン</t>
    </rPh>
    <rPh sb="8" eb="11">
      <t>メイサイショ</t>
    </rPh>
    <phoneticPr fontId="3"/>
  </si>
  <si>
    <t>第2号第4様式</t>
    <phoneticPr fontId="3"/>
  </si>
  <si>
    <t>(2)事業活動計算書</t>
  </si>
  <si>
    <t>第1号第4様式</t>
    <phoneticPr fontId="3"/>
  </si>
  <si>
    <t>(1)資金収支計算書</t>
  </si>
  <si>
    <t>確認欄</t>
    <rPh sb="0" eb="2">
      <t>カクニン</t>
    </rPh>
    <phoneticPr fontId="3"/>
  </si>
  <si>
    <t>財務書類名</t>
    <rPh sb="0" eb="2">
      <t>ザイム</t>
    </rPh>
    <rPh sb="2" eb="4">
      <t>ショルイ</t>
    </rPh>
    <rPh sb="4" eb="5">
      <t>メイ</t>
    </rPh>
    <phoneticPr fontId="3"/>
  </si>
  <si>
    <t>様式※</t>
  </si>
  <si>
    <t>2 企業会計基準による会計処理を行っている場合</t>
    <rPh sb="2" eb="4">
      <t>キギョウ</t>
    </rPh>
    <rPh sb="4" eb="6">
      <t>カイケイ</t>
    </rPh>
    <rPh sb="6" eb="8">
      <t>キジュン</t>
    </rPh>
    <rPh sb="11" eb="13">
      <t>カイケイ</t>
    </rPh>
    <rPh sb="13" eb="15">
      <t>ショリ</t>
    </rPh>
    <rPh sb="16" eb="17">
      <t>オコナ</t>
    </rPh>
    <rPh sb="21" eb="23">
      <t>バアイ</t>
    </rPh>
    <phoneticPr fontId="3"/>
  </si>
  <si>
    <t>1 社会福祉法人会計基準による会計処理を行っている場合</t>
    <rPh sb="2" eb="4">
      <t>シャカイ</t>
    </rPh>
    <rPh sb="4" eb="6">
      <t>フクシ</t>
    </rPh>
    <rPh sb="6" eb="8">
      <t>ホウジン</t>
    </rPh>
    <rPh sb="8" eb="10">
      <t>カイケイ</t>
    </rPh>
    <rPh sb="10" eb="12">
      <t>キジュン</t>
    </rPh>
    <rPh sb="15" eb="17">
      <t>カイケイ</t>
    </rPh>
    <rPh sb="17" eb="19">
      <t>ショリ</t>
    </rPh>
    <rPh sb="20" eb="21">
      <t>オコナ</t>
    </rPh>
    <rPh sb="25" eb="27">
      <t>バアイ</t>
    </rPh>
    <phoneticPr fontId="3"/>
  </si>
  <si>
    <t>・計算書類等と一緒にご提出ください。
・該当する事由がなく、作成を省略している書類は提出不要です。</t>
    <phoneticPr fontId="3"/>
  </si>
  <si>
    <t>※施設名は自動表示されます。</t>
    <phoneticPr fontId="3"/>
  </si>
  <si>
    <t>施設名</t>
    <phoneticPr fontId="3"/>
  </si>
  <si>
    <t>会計　計算書類等提出確認表</t>
    <rPh sb="0" eb="2">
      <t>カイケイ</t>
    </rPh>
    <rPh sb="3" eb="5">
      <t>ケイサン</t>
    </rPh>
    <rPh sb="5" eb="7">
      <t>ショルイ</t>
    </rPh>
    <rPh sb="7" eb="8">
      <t>トウ</t>
    </rPh>
    <rPh sb="8" eb="10">
      <t>テイシュツ</t>
    </rPh>
    <rPh sb="10" eb="12">
      <t>カクニン</t>
    </rPh>
    <rPh sb="12" eb="13">
      <t>ヒョウ</t>
    </rPh>
    <phoneticPr fontId="3"/>
  </si>
  <si>
    <t>※財務書類については直近のものをご提出ください。</t>
    <rPh sb="1" eb="3">
      <t>ザイム</t>
    </rPh>
    <rPh sb="3" eb="5">
      <t>ショルイ</t>
    </rPh>
    <rPh sb="10" eb="12">
      <t>チョッキン</t>
    </rPh>
    <rPh sb="17" eb="19">
      <t>テイシュツ</t>
    </rPh>
    <phoneticPr fontId="3"/>
  </si>
  <si>
    <t xml:space="preserve">(3)食事の提供に要する費用のうち、次に掲げるものを除く費用
ア　年収概ね360万円未満の世帯に対する副食費
イ　第3子以上等の場合の副食費
ウ　満3歳未満保育認定子どもに対する食事の提供
</t>
    <phoneticPr fontId="3"/>
  </si>
  <si>
    <t>1　管理組織の確立</t>
    <phoneticPr fontId="3"/>
  </si>
  <si>
    <t>2　会計の区分</t>
    <phoneticPr fontId="3"/>
  </si>
  <si>
    <t>3　計算書類等
（1）社会福祉法人</t>
    <phoneticPr fontId="3"/>
  </si>
  <si>
    <t>（2）社会福祉法人以外</t>
    <phoneticPr fontId="3"/>
  </si>
  <si>
    <t>監査実施月の前月分までの分を記載してください。</t>
    <rPh sb="0" eb="2">
      <t>カンサ</t>
    </rPh>
    <rPh sb="2" eb="4">
      <t>ジッシ</t>
    </rPh>
    <rPh sb="4" eb="5">
      <t>ツキ</t>
    </rPh>
    <rPh sb="6" eb="8">
      <t>ゼンゲツ</t>
    </rPh>
    <rPh sb="8" eb="9">
      <t>ブン</t>
    </rPh>
    <rPh sb="12" eb="13">
      <t>ブン</t>
    </rPh>
    <rPh sb="14" eb="16">
      <t>キサイ</t>
    </rPh>
    <phoneticPr fontId="3"/>
  </si>
  <si>
    <t>◆調理・調乳担当者の氏名（分園含む）</t>
    <rPh sb="1" eb="3">
      <t>チョウリ</t>
    </rPh>
    <rPh sb="4" eb="5">
      <t>チョウ</t>
    </rPh>
    <rPh sb="5" eb="6">
      <t>ニュウ</t>
    </rPh>
    <rPh sb="6" eb="9">
      <t>タントウシャ</t>
    </rPh>
    <rPh sb="10" eb="12">
      <t>シメイ</t>
    </rPh>
    <rPh sb="13" eb="14">
      <t>ブン</t>
    </rPh>
    <rPh sb="14" eb="15">
      <t>エン</t>
    </rPh>
    <rPh sb="15" eb="16">
      <t>フク</t>
    </rPh>
    <phoneticPr fontId="3"/>
  </si>
  <si>
    <t>※年度内に担当となった全職員を記入してください。</t>
    <phoneticPr fontId="3"/>
  </si>
  <si>
    <t>調         理</t>
    <rPh sb="0" eb="1">
      <t>チョウ</t>
    </rPh>
    <rPh sb="10" eb="11">
      <t>リ</t>
    </rPh>
    <phoneticPr fontId="3"/>
  </si>
  <si>
    <t>調   　　    乳</t>
    <rPh sb="0" eb="1">
      <t>チョウ</t>
    </rPh>
    <rPh sb="10" eb="11">
      <t>チチ</t>
    </rPh>
    <phoneticPr fontId="3"/>
  </si>
  <si>
    <t>担当者氏名</t>
    <rPh sb="0" eb="3">
      <t>タントウシャ</t>
    </rPh>
    <rPh sb="3" eb="5">
      <t>シメイ</t>
    </rPh>
    <phoneticPr fontId="3"/>
  </si>
  <si>
    <t>　保育所には、調理員を配置していること。
　ただし、調理業務の全部を委託している場合や、分園には、調理員を置かないことができる。</t>
    <phoneticPr fontId="3"/>
  </si>
  <si>
    <t>共</t>
    <phoneticPr fontId="3"/>
  </si>
  <si>
    <t>　利用定員を超えて特定教育・保育の提供を行っていないこと。
　ただし、年度中における特定教育・保育に対する需要の増大への対応、子ども・子育て支援法第34条第5項に規定する便宜の提供への対応、児童福祉法第24条第5項又は第6項に規定する措置への対応、災害、虐待その他のやむを得ない事情がある場合は、この限りでない。</t>
    <phoneticPr fontId="3"/>
  </si>
  <si>
    <t>特</t>
    <phoneticPr fontId="3"/>
  </si>
  <si>
    <t>開園時間</t>
    <rPh sb="0" eb="2">
      <t>カイエン</t>
    </rPh>
    <rPh sb="2" eb="4">
      <t>ジカン</t>
    </rPh>
    <phoneticPr fontId="3"/>
  </si>
  <si>
    <t>月～金</t>
    <rPh sb="0" eb="1">
      <t>ゲツ</t>
    </rPh>
    <rPh sb="2" eb="3">
      <t>キン</t>
    </rPh>
    <phoneticPr fontId="3"/>
  </si>
  <si>
    <t>午前</t>
    <rPh sb="0" eb="2">
      <t>ゴゼン</t>
    </rPh>
    <phoneticPr fontId="3"/>
  </si>
  <si>
    <t>時</t>
    <rPh sb="0" eb="1">
      <t>ジ</t>
    </rPh>
    <phoneticPr fontId="3"/>
  </si>
  <si>
    <t>分</t>
    <rPh sb="0" eb="1">
      <t>フン</t>
    </rPh>
    <phoneticPr fontId="3"/>
  </si>
  <si>
    <t>～</t>
    <phoneticPr fontId="3"/>
  </si>
  <si>
    <t>午後</t>
    <rPh sb="0" eb="2">
      <t>ゴゴ</t>
    </rPh>
    <phoneticPr fontId="3"/>
  </si>
  <si>
    <t>土</t>
    <rPh sb="0" eb="1">
      <t>ド</t>
    </rPh>
    <phoneticPr fontId="3"/>
  </si>
  <si>
    <t>1号
（教育時間）</t>
    <rPh sb="1" eb="2">
      <t>ゴウ</t>
    </rPh>
    <rPh sb="4" eb="6">
      <t>キョウイク</t>
    </rPh>
    <rPh sb="6" eb="8">
      <t>ジカン</t>
    </rPh>
    <phoneticPr fontId="3"/>
  </si>
  <si>
    <t>2・3号
（標準時間）</t>
    <rPh sb="3" eb="4">
      <t>ゴウ</t>
    </rPh>
    <rPh sb="6" eb="8">
      <t>ヒョウジュン</t>
    </rPh>
    <rPh sb="8" eb="10">
      <t>ジカン</t>
    </rPh>
    <phoneticPr fontId="3"/>
  </si>
  <si>
    <t>2・3号
（短時間）</t>
    <rPh sb="3" eb="4">
      <t>ゴウ</t>
    </rPh>
    <rPh sb="6" eb="9">
      <t>タンジカン</t>
    </rPh>
    <phoneticPr fontId="3"/>
  </si>
  <si>
    <t>延長時間</t>
    <rPh sb="0" eb="2">
      <t>エンチョウ</t>
    </rPh>
    <rPh sb="2" eb="4">
      <t>ジカン</t>
    </rPh>
    <phoneticPr fontId="3"/>
  </si>
  <si>
    <t>教育・保育の提供を
行わない日</t>
    <rPh sb="0" eb="2">
      <t>キョウイク</t>
    </rPh>
    <rPh sb="3" eb="5">
      <t>ホイク</t>
    </rPh>
    <rPh sb="6" eb="8">
      <t>テイキョウ</t>
    </rPh>
    <rPh sb="10" eb="11">
      <t>オコナ</t>
    </rPh>
    <rPh sb="14" eb="15">
      <t>ヒ</t>
    </rPh>
    <phoneticPr fontId="3"/>
  </si>
  <si>
    <t>1号</t>
    <rPh sb="1" eb="2">
      <t>ゴウ</t>
    </rPh>
    <phoneticPr fontId="3"/>
  </si>
  <si>
    <t>単位：人</t>
    <rPh sb="0" eb="2">
      <t>タンイ</t>
    </rPh>
    <rPh sb="3" eb="4">
      <t>ヒト</t>
    </rPh>
    <phoneticPr fontId="3"/>
  </si>
  <si>
    <t>分園</t>
    <rPh sb="0" eb="2">
      <t>ブンエン</t>
    </rPh>
    <phoneticPr fontId="3"/>
  </si>
  <si>
    <t>クラス名</t>
    <rPh sb="3" eb="4">
      <t>メイ</t>
    </rPh>
    <phoneticPr fontId="3"/>
  </si>
  <si>
    <t>2　養護に関する基本的事項</t>
    <phoneticPr fontId="3"/>
  </si>
  <si>
    <t>睡眠中に関するもの</t>
    <rPh sb="0" eb="3">
      <t>スイミンチュウ</t>
    </rPh>
    <rPh sb="4" eb="5">
      <t>カン</t>
    </rPh>
    <phoneticPr fontId="3"/>
  </si>
  <si>
    <t>プール活動・水遊び中に関するもの</t>
    <rPh sb="3" eb="5">
      <t>カツドウ</t>
    </rPh>
    <rPh sb="6" eb="8">
      <t>ミズアソ</t>
    </rPh>
    <rPh sb="9" eb="10">
      <t>チュウ</t>
    </rPh>
    <rPh sb="11" eb="12">
      <t>カン</t>
    </rPh>
    <phoneticPr fontId="3"/>
  </si>
  <si>
    <t>食事中の誤嚥に関するもの</t>
    <rPh sb="0" eb="3">
      <t>ショクジチュウ</t>
    </rPh>
    <rPh sb="4" eb="6">
      <t>ゴエン</t>
    </rPh>
    <rPh sb="7" eb="8">
      <t>カン</t>
    </rPh>
    <phoneticPr fontId="3"/>
  </si>
  <si>
    <t>玩具や小物等の誤嚥に関するもの</t>
    <rPh sb="0" eb="2">
      <t>オモチャ</t>
    </rPh>
    <rPh sb="3" eb="5">
      <t>コモノ</t>
    </rPh>
    <rPh sb="5" eb="6">
      <t>トウ</t>
    </rPh>
    <rPh sb="7" eb="9">
      <t>ゴエン</t>
    </rPh>
    <rPh sb="10" eb="11">
      <t>カン</t>
    </rPh>
    <phoneticPr fontId="3"/>
  </si>
  <si>
    <t>4　利用者負担額等の受領</t>
    <phoneticPr fontId="3"/>
  </si>
  <si>
    <t>5　施設型給付等の額に係る通知等</t>
    <phoneticPr fontId="3"/>
  </si>
  <si>
    <t>6　利用者に関する市への通知</t>
    <phoneticPr fontId="3"/>
  </si>
  <si>
    <t>適　・　否</t>
  </si>
  <si>
    <t>)</t>
    <phoneticPr fontId="3"/>
  </si>
  <si>
    <t xml:space="preserve">(1)乳幼児期にふさわしい食生活が展開され、適切な援助が行われるよう、食事の提供を含む食育計画を全体的な計画に基づいて作成し、その評価及び改善に努めていること。栄養士が配置されている場合は、専門性を生かした対応を図っていること。
</t>
    <phoneticPr fontId="3"/>
  </si>
  <si>
    <t>(2)保護者や地域の多様な関係者との連携及び協働の下で、食に関する取組を進めていること。また、市町村の支援の下に、地域の関係機関等との日常的な連携を図り、必要な協力が得られるよう努めていること。</t>
    <phoneticPr fontId="3"/>
  </si>
  <si>
    <t>[在籍園児数]</t>
    <rPh sb="1" eb="3">
      <t>ザイセキ</t>
    </rPh>
    <rPh sb="3" eb="5">
      <t>エンジ</t>
    </rPh>
    <rPh sb="5" eb="6">
      <t>スウ</t>
    </rPh>
    <phoneticPr fontId="3"/>
  </si>
  <si>
    <t>[利用定員]</t>
    <rPh sb="1" eb="3">
      <t>リヨウ</t>
    </rPh>
    <rPh sb="3" eb="5">
      <t>テイイン</t>
    </rPh>
    <phoneticPr fontId="3"/>
  </si>
  <si>
    <t>2・3号</t>
    <rPh sb="3" eb="4">
      <t>ゴウ</t>
    </rPh>
    <phoneticPr fontId="3"/>
  </si>
  <si>
    <t>本園</t>
    <phoneticPr fontId="3"/>
  </si>
  <si>
    <t>分園</t>
    <phoneticPr fontId="3"/>
  </si>
  <si>
    <t>保育標準時間認定</t>
    <rPh sb="0" eb="2">
      <t>ホイク</t>
    </rPh>
    <rPh sb="2" eb="4">
      <t>ヒョウジュン</t>
    </rPh>
    <rPh sb="4" eb="6">
      <t>ジカン</t>
    </rPh>
    <rPh sb="6" eb="8">
      <t>ニンテイ</t>
    </rPh>
    <phoneticPr fontId="3"/>
  </si>
  <si>
    <t>保育短時間認定</t>
    <rPh sb="0" eb="2">
      <t>ホイク</t>
    </rPh>
    <rPh sb="2" eb="5">
      <t>タンジカン</t>
    </rPh>
    <rPh sb="5" eb="7">
      <t>ニンテイ</t>
    </rPh>
    <phoneticPr fontId="3"/>
  </si>
  <si>
    <t>満3歳児</t>
    <rPh sb="0" eb="1">
      <t>マン</t>
    </rPh>
    <phoneticPr fontId="3"/>
  </si>
  <si>
    <r>
      <t xml:space="preserve">1号
</t>
    </r>
    <r>
      <rPr>
        <sz val="8"/>
        <rFont val="ＭＳ 明朝"/>
        <family val="1"/>
        <charset val="128"/>
      </rPr>
      <t>教育標準時間認定</t>
    </r>
    <rPh sb="1" eb="2">
      <t>ゴウ</t>
    </rPh>
    <rPh sb="3" eb="5">
      <t>キョウイク</t>
    </rPh>
    <rPh sb="5" eb="7">
      <t>ヒョウジュン</t>
    </rPh>
    <rPh sb="7" eb="9">
      <t>ジカン</t>
    </rPh>
    <rPh sb="9" eb="11">
      <t>ニンテイ</t>
    </rPh>
    <phoneticPr fontId="3"/>
  </si>
  <si>
    <t>〔本園〕+〔分園〕</t>
    <phoneticPr fontId="3"/>
  </si>
  <si>
    <t>〔本園〕</t>
    <phoneticPr fontId="3"/>
  </si>
  <si>
    <t>〔分園〕</t>
  </si>
  <si>
    <t>利用定員</t>
    <phoneticPr fontId="3"/>
  </si>
  <si>
    <t>在籍園児数</t>
    <phoneticPr fontId="3"/>
  </si>
  <si>
    <t>入所割合</t>
    <rPh sb="0" eb="2">
      <t>ニュウショ</t>
    </rPh>
    <rPh sb="2" eb="4">
      <t>ワリアイ</t>
    </rPh>
    <phoneticPr fontId="3"/>
  </si>
  <si>
    <t>主な担当業務</t>
    <rPh sb="0" eb="1">
      <t>オモ</t>
    </rPh>
    <rPh sb="2" eb="4">
      <t>タントウ</t>
    </rPh>
    <rPh sb="4" eb="6">
      <t>ギョウム</t>
    </rPh>
    <phoneticPr fontId="3"/>
  </si>
  <si>
    <t>常勤職員</t>
    <rPh sb="0" eb="2">
      <t>ジョウキン</t>
    </rPh>
    <rPh sb="2" eb="4">
      <t>ショクイン</t>
    </rPh>
    <phoneticPr fontId="3"/>
  </si>
  <si>
    <t>勤務形態</t>
    <rPh sb="0" eb="2">
      <t>キンム</t>
    </rPh>
    <rPh sb="2" eb="4">
      <t>ケイタイ</t>
    </rPh>
    <phoneticPr fontId="3"/>
  </si>
  <si>
    <t>備考</t>
    <rPh sb="0" eb="2">
      <t>ビコウ</t>
    </rPh>
    <phoneticPr fontId="3"/>
  </si>
  <si>
    <t>副園長</t>
    <rPh sb="0" eb="3">
      <t>フクエンチョウ</t>
    </rPh>
    <phoneticPr fontId="3"/>
  </si>
  <si>
    <t>非常勤職員</t>
    <rPh sb="0" eb="3">
      <t>ヒジョウキン</t>
    </rPh>
    <rPh sb="3" eb="5">
      <t>ショクイン</t>
    </rPh>
    <phoneticPr fontId="3"/>
  </si>
  <si>
    <t>保育士</t>
    <rPh sb="0" eb="3">
      <t>ホイクシ</t>
    </rPh>
    <phoneticPr fontId="3"/>
  </si>
  <si>
    <t>幼稚園教諭</t>
    <phoneticPr fontId="3"/>
  </si>
  <si>
    <t>（　　　　　　）</t>
    <phoneticPr fontId="3"/>
  </si>
  <si>
    <t>保育認定こどもに係る利用定員</t>
    <rPh sb="0" eb="2">
      <t>ホイク</t>
    </rPh>
    <rPh sb="2" eb="4">
      <t>ニンテイ</t>
    </rPh>
    <rPh sb="8" eb="9">
      <t>カカ</t>
    </rPh>
    <rPh sb="10" eb="12">
      <t>リヨウ</t>
    </rPh>
    <rPh sb="12" eb="14">
      <t>テイイン</t>
    </rPh>
    <phoneticPr fontId="3"/>
  </si>
  <si>
    <t>91人以上</t>
    <rPh sb="2" eb="3">
      <t>ヒト</t>
    </rPh>
    <rPh sb="3" eb="5">
      <t>イジョウ</t>
    </rPh>
    <phoneticPr fontId="3"/>
  </si>
  <si>
    <t>定員</t>
    <rPh sb="0" eb="2">
      <t>テイイン</t>
    </rPh>
    <phoneticPr fontId="3"/>
  </si>
  <si>
    <t>◆保育標準時間認定子どもの有無</t>
    <rPh sb="1" eb="3">
      <t>ホイク</t>
    </rPh>
    <rPh sb="3" eb="5">
      <t>ヒョウジュン</t>
    </rPh>
    <rPh sb="5" eb="7">
      <t>ジカン</t>
    </rPh>
    <rPh sb="7" eb="9">
      <t>ニンテイ</t>
    </rPh>
    <rPh sb="9" eb="10">
      <t>コ</t>
    </rPh>
    <rPh sb="13" eb="15">
      <t>ウム</t>
    </rPh>
    <phoneticPr fontId="2"/>
  </si>
  <si>
    <t>◆園長（施設長）の配置</t>
    <rPh sb="1" eb="3">
      <t>エンチョウ</t>
    </rPh>
    <rPh sb="4" eb="6">
      <t>シセツ</t>
    </rPh>
    <rPh sb="6" eb="7">
      <t>チョウ</t>
    </rPh>
    <rPh sb="9" eb="11">
      <t>ハイチ</t>
    </rPh>
    <phoneticPr fontId="2"/>
  </si>
  <si>
    <t>151人以上</t>
    <rPh sb="3" eb="4">
      <t>ヒト</t>
    </rPh>
    <rPh sb="4" eb="6">
      <t>イジョウ</t>
    </rPh>
    <phoneticPr fontId="3"/>
  </si>
  <si>
    <t>必要数　1人</t>
    <rPh sb="0" eb="2">
      <t>ヒツヨウ</t>
    </rPh>
    <rPh sb="2" eb="3">
      <t>スウ</t>
    </rPh>
    <rPh sb="5" eb="6">
      <t>ヒト</t>
    </rPh>
    <phoneticPr fontId="3"/>
  </si>
  <si>
    <t>41人以上150人以下</t>
    <rPh sb="2" eb="3">
      <t>ヒト</t>
    </rPh>
    <rPh sb="3" eb="5">
      <t>イジョウ</t>
    </rPh>
    <rPh sb="8" eb="9">
      <t>ニン</t>
    </rPh>
    <rPh sb="9" eb="11">
      <t>イカ</t>
    </rPh>
    <phoneticPr fontId="3"/>
  </si>
  <si>
    <t>必要数　2人</t>
    <rPh sb="0" eb="2">
      <t>ヒツヨウ</t>
    </rPh>
    <rPh sb="2" eb="3">
      <t>スウ</t>
    </rPh>
    <rPh sb="5" eb="6">
      <t>ヒト</t>
    </rPh>
    <phoneticPr fontId="3"/>
  </si>
  <si>
    <t>40人以下</t>
    <rPh sb="2" eb="3">
      <t>ヒト</t>
    </rPh>
    <rPh sb="3" eb="5">
      <t>イカ</t>
    </rPh>
    <phoneticPr fontId="3"/>
  </si>
  <si>
    <t>必要数　3人</t>
    <rPh sb="0" eb="2">
      <t>ヒツヨウ</t>
    </rPh>
    <rPh sb="2" eb="3">
      <t>スウ</t>
    </rPh>
    <rPh sb="5" eb="6">
      <t>ヒト</t>
    </rPh>
    <phoneticPr fontId="3"/>
  </si>
  <si>
    <t>調理員人数</t>
    <rPh sb="0" eb="3">
      <t>チョウリイン</t>
    </rPh>
    <rPh sb="3" eb="5">
      <t>ニンズウ</t>
    </rPh>
    <phoneticPr fontId="3"/>
  </si>
  <si>
    <t>事務職員</t>
    <rPh sb="0" eb="2">
      <t>ジム</t>
    </rPh>
    <rPh sb="2" eb="4">
      <t>ショクイン</t>
    </rPh>
    <phoneticPr fontId="3"/>
  </si>
  <si>
    <t>施設長等の兼務</t>
    <rPh sb="0" eb="2">
      <t>シセツ</t>
    </rPh>
    <rPh sb="2" eb="3">
      <t>チョウ</t>
    </rPh>
    <rPh sb="3" eb="4">
      <t>ナド</t>
    </rPh>
    <rPh sb="5" eb="7">
      <t>ケンム</t>
    </rPh>
    <phoneticPr fontId="3"/>
  </si>
  <si>
    <t>兼務者名</t>
    <rPh sb="0" eb="2">
      <t>ケンム</t>
    </rPh>
    <rPh sb="2" eb="3">
      <t>シャ</t>
    </rPh>
    <rPh sb="3" eb="4">
      <t>メイ</t>
    </rPh>
    <phoneticPr fontId="3"/>
  </si>
  <si>
    <t>業務委託</t>
    <rPh sb="0" eb="2">
      <t>ギョウム</t>
    </rPh>
    <rPh sb="2" eb="4">
      <t>イタク</t>
    </rPh>
    <phoneticPr fontId="3"/>
  </si>
  <si>
    <t>人数</t>
    <rPh sb="0" eb="2">
      <t>ニンズウ</t>
    </rPh>
    <phoneticPr fontId="3"/>
  </si>
  <si>
    <t>医療機関名</t>
    <rPh sb="0" eb="2">
      <t>イリョウ</t>
    </rPh>
    <rPh sb="2" eb="4">
      <t>キカン</t>
    </rPh>
    <rPh sb="4" eb="5">
      <t>メイ</t>
    </rPh>
    <phoneticPr fontId="3"/>
  </si>
  <si>
    <t>学校医</t>
    <rPh sb="0" eb="2">
      <t>ガッコウ</t>
    </rPh>
    <rPh sb="2" eb="3">
      <t>イ</t>
    </rPh>
    <phoneticPr fontId="3"/>
  </si>
  <si>
    <t>学校歯科医</t>
    <rPh sb="0" eb="2">
      <t>ガッコウ</t>
    </rPh>
    <rPh sb="2" eb="5">
      <t>シカイ</t>
    </rPh>
    <phoneticPr fontId="3"/>
  </si>
  <si>
    <t>学校薬剤師</t>
    <rPh sb="0" eb="2">
      <t>ガッコウ</t>
    </rPh>
    <rPh sb="2" eb="5">
      <t>ヤクザイシ</t>
    </rPh>
    <phoneticPr fontId="3"/>
  </si>
  <si>
    <t>加算あり・加算なし</t>
  </si>
  <si>
    <t>※加算なしの場合この項目入力不要</t>
    <rPh sb="1" eb="3">
      <t>カサン</t>
    </rPh>
    <rPh sb="6" eb="8">
      <t>バアイ</t>
    </rPh>
    <rPh sb="10" eb="12">
      <t>コウモク</t>
    </rPh>
    <rPh sb="12" eb="14">
      <t>ニュウリョク</t>
    </rPh>
    <rPh sb="14" eb="16">
      <t>フヨウ</t>
    </rPh>
    <phoneticPr fontId="3"/>
  </si>
  <si>
    <t>副園長・教頭の配置状況</t>
    <rPh sb="0" eb="3">
      <t>フクエンチョウ</t>
    </rPh>
    <rPh sb="4" eb="6">
      <t>キョウトウ</t>
    </rPh>
    <rPh sb="7" eb="9">
      <t>ハイチ</t>
    </rPh>
    <rPh sb="9" eb="11">
      <t>ジョウキョウ</t>
    </rPh>
    <phoneticPr fontId="3"/>
  </si>
  <si>
    <t>教頭</t>
    <rPh sb="0" eb="2">
      <t>キョウトウ</t>
    </rPh>
    <phoneticPr fontId="3"/>
  </si>
  <si>
    <t>◆要件ⅱ　発令の有無</t>
    <rPh sb="1" eb="3">
      <t>ヨウケン</t>
    </rPh>
    <rPh sb="5" eb="7">
      <t>ハツレイ</t>
    </rPh>
    <rPh sb="8" eb="10">
      <t>ウム</t>
    </rPh>
    <phoneticPr fontId="2"/>
  </si>
  <si>
    <t>◆要件ⅲ　常時勤務者</t>
    <rPh sb="1" eb="3">
      <t>ヨウケン</t>
    </rPh>
    <rPh sb="5" eb="7">
      <t>ジョウジ</t>
    </rPh>
    <rPh sb="7" eb="10">
      <t>キンムシャ</t>
    </rPh>
    <phoneticPr fontId="2"/>
  </si>
  <si>
    <t>◆要件ⅳ　該当条件</t>
    <rPh sb="1" eb="3">
      <t>ヨウケン</t>
    </rPh>
    <rPh sb="5" eb="7">
      <t>ガイトウ</t>
    </rPh>
    <rPh sb="7" eb="9">
      <t>ジョウケン</t>
    </rPh>
    <phoneticPr fontId="2"/>
  </si>
  <si>
    <t>満３歳</t>
    <rPh sb="0" eb="1">
      <t>マン</t>
    </rPh>
    <rPh sb="2" eb="3">
      <t>サイ</t>
    </rPh>
    <phoneticPr fontId="3"/>
  </si>
  <si>
    <r>
      <t>（満3歳+3歳）
÷</t>
    </r>
    <r>
      <rPr>
        <b/>
        <sz val="8"/>
        <color rgb="FFFF0000"/>
        <rFont val="ＭＳ 明朝"/>
        <family val="1"/>
        <charset val="128"/>
      </rPr>
      <t>１５</t>
    </r>
    <r>
      <rPr>
        <sz val="8"/>
        <rFont val="ＭＳ 明朝"/>
        <family val="1"/>
        <charset val="128"/>
      </rPr>
      <t>＝</t>
    </r>
    <rPh sb="1" eb="2">
      <t>マン</t>
    </rPh>
    <rPh sb="3" eb="4">
      <t>サイ</t>
    </rPh>
    <rPh sb="6" eb="7">
      <t>サイ</t>
    </rPh>
    <phoneticPr fontId="3"/>
  </si>
  <si>
    <t>◆適用種別</t>
    <rPh sb="1" eb="3">
      <t>テキヨウ</t>
    </rPh>
    <rPh sb="3" eb="5">
      <t>シュベツ</t>
    </rPh>
    <phoneticPr fontId="2"/>
  </si>
  <si>
    <t>（ア）・（イ）</t>
  </si>
  <si>
    <t>【（ア）選択】</t>
    <rPh sb="4" eb="6">
      <t>センタク</t>
    </rPh>
    <phoneticPr fontId="3"/>
  </si>
  <si>
    <t>【（イ）選択】</t>
    <rPh sb="4" eb="6">
      <t>センタク</t>
    </rPh>
    <phoneticPr fontId="3"/>
  </si>
  <si>
    <t>121人以上</t>
    <rPh sb="3" eb="4">
      <t>ヒト</t>
    </rPh>
    <rPh sb="4" eb="6">
      <t>イジョウ</t>
    </rPh>
    <phoneticPr fontId="3"/>
  </si>
  <si>
    <t>35人以下</t>
    <rPh sb="2" eb="3">
      <t>ヒト</t>
    </rPh>
    <rPh sb="3" eb="5">
      <t>イカ</t>
    </rPh>
    <phoneticPr fontId="3"/>
  </si>
  <si>
    <t>◆発令の有無</t>
    <rPh sb="1" eb="3">
      <t>ハツレイ</t>
    </rPh>
    <rPh sb="4" eb="6">
      <t>ウム</t>
    </rPh>
    <phoneticPr fontId="2"/>
  </si>
  <si>
    <t>◆「必要保育教諭等の数」を超えた保育教諭等の人数</t>
    <rPh sb="22" eb="24">
      <t>ニンズウ</t>
    </rPh>
    <phoneticPr fontId="2"/>
  </si>
  <si>
    <t>加配上限</t>
    <rPh sb="0" eb="2">
      <t>カハイ</t>
    </rPh>
    <rPh sb="2" eb="4">
      <t>ジョウゲン</t>
    </rPh>
    <phoneticPr fontId="3"/>
  </si>
  <si>
    <t>45人以下</t>
    <rPh sb="2" eb="3">
      <t>ヒト</t>
    </rPh>
    <rPh sb="3" eb="5">
      <t>イカ</t>
    </rPh>
    <phoneticPr fontId="3"/>
  </si>
  <si>
    <t>1人</t>
    <rPh sb="1" eb="2">
      <t>ヒト</t>
    </rPh>
    <phoneticPr fontId="3"/>
  </si>
  <si>
    <t>2人</t>
    <rPh sb="1" eb="2">
      <t>ヒト</t>
    </rPh>
    <phoneticPr fontId="3"/>
  </si>
  <si>
    <t>3人</t>
    <rPh sb="1" eb="2">
      <t>ヒト</t>
    </rPh>
    <phoneticPr fontId="3"/>
  </si>
  <si>
    <t>3.5人</t>
    <rPh sb="3" eb="4">
      <t>ヒト</t>
    </rPh>
    <phoneticPr fontId="3"/>
  </si>
  <si>
    <t>5人</t>
    <rPh sb="1" eb="2">
      <t>ヒト</t>
    </rPh>
    <phoneticPr fontId="3"/>
  </si>
  <si>
    <t>6人</t>
    <rPh sb="1" eb="2">
      <t>ヒト</t>
    </rPh>
    <phoneticPr fontId="3"/>
  </si>
  <si>
    <t>8人</t>
    <rPh sb="1" eb="2">
      <t>ヒト</t>
    </rPh>
    <phoneticPr fontId="3"/>
  </si>
  <si>
    <t>減算あり・減算なし</t>
  </si>
  <si>
    <t>※この項目は、「減算あり」、「減算なし」どちらでも入力してください</t>
    <rPh sb="3" eb="5">
      <t>コウモク</t>
    </rPh>
    <rPh sb="8" eb="10">
      <t>ゲンサン</t>
    </rPh>
    <rPh sb="15" eb="17">
      <t>ゲンサン</t>
    </rPh>
    <rPh sb="25" eb="27">
      <t>ニュウリョク</t>
    </rPh>
    <phoneticPr fontId="3"/>
  </si>
  <si>
    <t>◆土曜日の開所状況</t>
    <rPh sb="1" eb="4">
      <t>ドヨウビ</t>
    </rPh>
    <rPh sb="5" eb="7">
      <t>カイショ</t>
    </rPh>
    <rPh sb="7" eb="9">
      <t>ジョウキョウ</t>
    </rPh>
    <phoneticPr fontId="3"/>
  </si>
  <si>
    <t>日付</t>
    <rPh sb="0" eb="2">
      <t>ヒヅケ</t>
    </rPh>
    <phoneticPr fontId="3"/>
  </si>
  <si>
    <t>施設内開所・共同保育・閉所</t>
  </si>
  <si>
    <t>共同保育先（名称）</t>
    <rPh sb="0" eb="2">
      <t>キョウドウ</t>
    </rPh>
    <rPh sb="2" eb="4">
      <t>ホイク</t>
    </rPh>
    <rPh sb="4" eb="5">
      <t>サキ</t>
    </rPh>
    <rPh sb="6" eb="8">
      <t>メイショウ</t>
    </rPh>
    <phoneticPr fontId="3"/>
  </si>
  <si>
    <t>幼稚園型一時預かり事業</t>
    <rPh sb="0" eb="3">
      <t>ヨウチエン</t>
    </rPh>
    <rPh sb="3" eb="4">
      <t>ガタ</t>
    </rPh>
    <rPh sb="4" eb="6">
      <t>イチジ</t>
    </rPh>
    <rPh sb="6" eb="7">
      <t>アズ</t>
    </rPh>
    <rPh sb="9" eb="11">
      <t>ジギョウ</t>
    </rPh>
    <phoneticPr fontId="3"/>
  </si>
  <si>
    <t>一般型一時預かり事業</t>
    <rPh sb="0" eb="2">
      <t>イッパン</t>
    </rPh>
    <rPh sb="2" eb="3">
      <t>カタ</t>
    </rPh>
    <phoneticPr fontId="3"/>
  </si>
  <si>
    <t>満３歳児に対する教育・保育の提供（1人以上）</t>
    <rPh sb="18" eb="19">
      <t>ヒト</t>
    </rPh>
    <rPh sb="19" eb="21">
      <t>イジョウ</t>
    </rPh>
    <phoneticPr fontId="3"/>
  </si>
  <si>
    <t>(ｱ) 小学校との連携・接続に関する業務分掌を明確化</t>
    <rPh sb="25" eb="26">
      <t>カ</t>
    </rPh>
    <phoneticPr fontId="3"/>
  </si>
  <si>
    <t>◆保護者や地域住民からの教育・育児相談、地域の子育て支援活動等の取組具体例を記載してください。</t>
    <rPh sb="32" eb="34">
      <t>トリクミ</t>
    </rPh>
    <rPh sb="34" eb="36">
      <t>グタイ</t>
    </rPh>
    <rPh sb="36" eb="37">
      <t>レイ</t>
    </rPh>
    <rPh sb="38" eb="40">
      <t>キサイ</t>
    </rPh>
    <phoneticPr fontId="3"/>
  </si>
  <si>
    <t>◆基本分単価及び事務職員配置加算を超えた</t>
    <rPh sb="1" eb="3">
      <t>キホン</t>
    </rPh>
    <rPh sb="3" eb="4">
      <t>ブン</t>
    </rPh>
    <rPh sb="4" eb="6">
      <t>タンカ</t>
    </rPh>
    <rPh sb="6" eb="7">
      <t>オヨ</t>
    </rPh>
    <rPh sb="8" eb="10">
      <t>ジム</t>
    </rPh>
    <rPh sb="10" eb="12">
      <t>ショクイン</t>
    </rPh>
    <rPh sb="12" eb="14">
      <t>ハイチ</t>
    </rPh>
    <rPh sb="14" eb="16">
      <t>カサン</t>
    </rPh>
    <rPh sb="17" eb="18">
      <t>コ</t>
    </rPh>
    <phoneticPr fontId="2"/>
  </si>
  <si>
    <t>271人以上</t>
    <rPh sb="3" eb="4">
      <t>ヒト</t>
    </rPh>
    <rPh sb="4" eb="6">
      <t>イジョウ</t>
    </rPh>
    <phoneticPr fontId="3"/>
  </si>
  <si>
    <t>1か月の
勤務時間</t>
    <rPh sb="2" eb="3">
      <t>ゲツ</t>
    </rPh>
    <rPh sb="5" eb="7">
      <t>キンム</t>
    </rPh>
    <rPh sb="7" eb="9">
      <t>ジカン</t>
    </rPh>
    <phoneticPr fontId="3"/>
  </si>
  <si>
    <t>1　給料表を適用する職員の職員勤務状況</t>
    <rPh sb="13" eb="15">
      <t>ショクイン</t>
    </rPh>
    <rPh sb="15" eb="17">
      <t>キンム</t>
    </rPh>
    <phoneticPr fontId="3"/>
  </si>
  <si>
    <t>2　給料表を適用しない職員の職員勤務状況</t>
    <phoneticPr fontId="3"/>
  </si>
  <si>
    <t>◆利用定員を超えている場合の理由をご記入ください。</t>
    <rPh sb="1" eb="3">
      <t>リヨウ</t>
    </rPh>
    <rPh sb="3" eb="5">
      <t>テイイン</t>
    </rPh>
    <rPh sb="6" eb="7">
      <t>コ</t>
    </rPh>
    <rPh sb="11" eb="13">
      <t>バアイ</t>
    </rPh>
    <rPh sb="14" eb="16">
      <t>リユウ</t>
    </rPh>
    <rPh sb="18" eb="20">
      <t>キニュウ</t>
    </rPh>
    <phoneticPr fontId="3"/>
  </si>
  <si>
    <t>　非常時の連絡・避難体制</t>
    <rPh sb="1" eb="3">
      <t>ヒジョウ</t>
    </rPh>
    <rPh sb="3" eb="4">
      <t>ジ</t>
    </rPh>
    <rPh sb="5" eb="7">
      <t>レンラク</t>
    </rPh>
    <rPh sb="8" eb="10">
      <t>ヒナン</t>
    </rPh>
    <rPh sb="10" eb="12">
      <t>タイセイ</t>
    </rPh>
    <phoneticPr fontId="2"/>
  </si>
  <si>
    <t>　施設運営に関し、不適切な事項がないこと。</t>
    <phoneticPr fontId="3"/>
  </si>
  <si>
    <t xml:space="preserve">　特定教育・保育施設は、地域及び家庭との結び付きを重視した運営を行い、県、市、小学校、他の特定教育・保育施設等、地域子ども・子育て支援事業を行う者、他の児童福祉施設その他の学校又は保健医療サービス若しくは福祉サービスを提供する者との密接な連携に努めていること。
</t>
    <phoneticPr fontId="3"/>
  </si>
  <si>
    <t>　利用者処遇に不適切な事項がないこと。</t>
    <phoneticPr fontId="3"/>
  </si>
  <si>
    <t>　特定教育・保育を提供した際は、提供日、内容その他必要な事項を記録していること。</t>
    <phoneticPr fontId="3"/>
  </si>
  <si>
    <t>　特定教育・保育において提供される便宜に要する費用のうち、次の各号に掲げる費用の額以外の支払を教育・保育給付認定保護者から受けていないこと。</t>
    <phoneticPr fontId="3"/>
  </si>
  <si>
    <t xml:space="preserve">(1)日用品、文房具その他の特定教育・保育に必要な物品の購入に要する費用
</t>
    <phoneticPr fontId="3"/>
  </si>
  <si>
    <t xml:space="preserve">(2)特定教育・保育等に係る行事への参加に要する費用
</t>
    <phoneticPr fontId="3"/>
  </si>
  <si>
    <t>⇒</t>
    <phoneticPr fontId="3"/>
  </si>
  <si>
    <t>教育標準時間認定子ども及び
保育（２号）認定子どもに係る利用定員</t>
    <phoneticPr fontId="3"/>
  </si>
  <si>
    <t>÷３＝</t>
    <phoneticPr fontId="3"/>
  </si>
  <si>
    <t>÷6＝</t>
    <phoneticPr fontId="3"/>
  </si>
  <si>
    <t>÷20＝</t>
    <phoneticPr fontId="3"/>
  </si>
  <si>
    <t>÷15＝</t>
    <phoneticPr fontId="3"/>
  </si>
  <si>
    <t>教育標準時間認定子どもに係る利用定員</t>
    <phoneticPr fontId="3"/>
  </si>
  <si>
    <t>◆幼稚園教諭免許状</t>
    <phoneticPr fontId="2"/>
  </si>
  <si>
    <t>学級担任以外の保育教諭等の配置</t>
    <phoneticPr fontId="3"/>
  </si>
  <si>
    <t>少人数の学級編制</t>
    <phoneticPr fontId="3"/>
  </si>
  <si>
    <t>◆３歳以上子どもに係る利用定員</t>
    <phoneticPr fontId="2"/>
  </si>
  <si>
    <t>３歳以上子どもに係る利用定員</t>
    <phoneticPr fontId="3"/>
  </si>
  <si>
    <t>46人以上150人以下</t>
    <phoneticPr fontId="3"/>
  </si>
  <si>
    <t>151人以上240人以下</t>
    <phoneticPr fontId="3"/>
  </si>
  <si>
    <t>241人以上270人以下</t>
    <phoneticPr fontId="3"/>
  </si>
  <si>
    <t>271人以上300人以下</t>
    <phoneticPr fontId="3"/>
  </si>
  <si>
    <t>301人以上450人以下</t>
    <phoneticPr fontId="3"/>
  </si>
  <si>
    <t>451人以上</t>
    <phoneticPr fontId="3"/>
  </si>
  <si>
    <t>継続的な小学校との連携・接続に係る取組</t>
    <phoneticPr fontId="3"/>
  </si>
  <si>
    <t>(ｲ) 授業・行事・研修等の小学校との交流活動</t>
    <phoneticPr fontId="3"/>
  </si>
  <si>
    <t>(ｳ) 小学校との接続を見通した教育課程を編成</t>
    <phoneticPr fontId="3"/>
  </si>
  <si>
    <t>延長保育事業</t>
    <phoneticPr fontId="3"/>
  </si>
  <si>
    <t>一時預かり事業（一般型）</t>
    <phoneticPr fontId="3"/>
  </si>
  <si>
    <t>病児保育事業</t>
    <phoneticPr fontId="3"/>
  </si>
  <si>
    <t>乳児が３人以上利用している施設</t>
    <phoneticPr fontId="3"/>
  </si>
  <si>
    <t>障害児（軽度障害児を含む。）が１人以上利用している施設</t>
    <phoneticPr fontId="3"/>
  </si>
  <si>
    <t>認定こども園全体の利用定員</t>
    <phoneticPr fontId="3"/>
  </si>
  <si>
    <t xml:space="preserve">　基本分単価に含まれる職員構成を充足していること。
　なお､分園は中心園の園長のもと中心園と一体的に施設運営が行われるものとすること｡
</t>
    <phoneticPr fontId="3"/>
  </si>
  <si>
    <t xml:space="preserve">（イ）その他
ⅰ  園長（施設長）　 </t>
    <phoneticPr fontId="3"/>
  </si>
  <si>
    <t xml:space="preserve">ⅳ 学校医・学校歯科医・学校薬剤師（嘱託医・嘱託歯科医・嘱託薬剤師）
</t>
    <phoneticPr fontId="3"/>
  </si>
  <si>
    <t>　園長（施設長）以外の教員として、次の要件に準じて副園長又は教頭を配置していること。</t>
    <phoneticPr fontId="3"/>
  </si>
  <si>
    <t xml:space="preserve">　基本分単価及び他の加算等の認定に当たって求められる「必要教員数」を超えて、非常勤講師（幼稚園教諭免許状を有し、教諭等の発令を受けている者）を配置する教育標準時間認定子どもに係る利用定員が35人以下又は121人以上となっていること。
</t>
    <phoneticPr fontId="3"/>
  </si>
  <si>
    <t>　施設を利用する保育認定子どもについて、土曜日（国民の祝日及び休日を除く。以下同じ。）に係る保育の利用希望が無いなどの理由により、当該月の土曜日に閉所する日がある場合は保育課に連絡し、加減調整していること。
　また、開所していても保育を提供していない場合は、閉所しているものとして取り扱うこと。
　なお、他の特定教育・保育施設、地域型保育事業所（居宅訪問型保育事業所は除く。）又は企業主導型保育施設と共同保育を実施することにより、施設を利用する保育認定子どもの土曜日における保育が確保されている場合には、土曜日に開所しているものとして取り扱うこと。</t>
    <phoneticPr fontId="3"/>
  </si>
  <si>
    <t>　以下の要件を満たしていない場合に加減調整していること。</t>
    <phoneticPr fontId="3"/>
  </si>
  <si>
    <t xml:space="preserve">（注）市町村が認める障害児とし、身体障害者手帳等の交付の有無は問わない。医師による診断書や巡回支援専門員等障害に関する専門的知見を有する者による意見提出など障害の事実が把握可能な資料をもって確認しても差し支えない。
</t>
    <phoneticPr fontId="3"/>
  </si>
  <si>
    <t xml:space="preserve">ⅴ 障害児（軽度障害児を含む。）（注）が１人以上利用している施設（月の初日において障害児が１人以上利用している月から年度を通じて当該要件を満たしているものとする。）
（注）市町村が認める障害児とし、身体障害者手帳等の交付の有無は問わない。医師による診断書や巡回支援専門員等障害に関する専門的知見を有する者による意見提出など障害の事実が把握可能な資料をもって確認しても差し支えない。
</t>
    <phoneticPr fontId="3"/>
  </si>
  <si>
    <t>その他(</t>
    <rPh sb="2" eb="3">
      <t>タ</t>
    </rPh>
    <phoneticPr fontId="3"/>
  </si>
  <si>
    <t>障害児（軽度障害児を含む。）に対する教育・保育の提供（1人以上）</t>
    <rPh sb="28" eb="29">
      <t>ヒト</t>
    </rPh>
    <rPh sb="29" eb="31">
      <t>イジョウ</t>
    </rPh>
    <phoneticPr fontId="3"/>
  </si>
  <si>
    <t>Ⅱ 基本加算部分</t>
    <phoneticPr fontId="2"/>
  </si>
  <si>
    <t xml:space="preserve">Ⅲ 加減調整部分
</t>
    <phoneticPr fontId="3"/>
  </si>
  <si>
    <t>有給休暇
取得時間</t>
    <rPh sb="0" eb="2">
      <t>ユウキュウ</t>
    </rPh>
    <rPh sb="2" eb="4">
      <t>キュウカ</t>
    </rPh>
    <rPh sb="5" eb="7">
      <t>シュトク</t>
    </rPh>
    <rPh sb="7" eb="9">
      <t>ジカン</t>
    </rPh>
    <phoneticPr fontId="3"/>
  </si>
  <si>
    <t>事由
（育休、退職等）</t>
    <phoneticPr fontId="3"/>
  </si>
  <si>
    <t>～</t>
    <phoneticPr fontId="3"/>
  </si>
  <si>
    <t>事由発生期間</t>
    <rPh sb="4" eb="6">
      <t>キカン</t>
    </rPh>
    <phoneticPr fontId="3"/>
  </si>
  <si>
    <t>　</t>
    <phoneticPr fontId="3"/>
  </si>
  <si>
    <t>　　　年　月　日</t>
    <rPh sb="3" eb="4">
      <t>ネン</t>
    </rPh>
    <rPh sb="5" eb="6">
      <t>ガツ</t>
    </rPh>
    <rPh sb="7" eb="8">
      <t>ニチ</t>
    </rPh>
    <phoneticPr fontId="3"/>
  </si>
  <si>
    <t>　　　年　月　日</t>
    <phoneticPr fontId="3"/>
  </si>
  <si>
    <t>※指導監査実施月の前々月に在籍している職員すべてについて記入してください。</t>
    <rPh sb="9" eb="12">
      <t>ゼンゼンゲツ</t>
    </rPh>
    <rPh sb="13" eb="15">
      <t>ザイセキ</t>
    </rPh>
    <phoneticPr fontId="3"/>
  </si>
  <si>
    <t>※指導監査実施月の前々月に在籍している職員すべてについて記入してください。</t>
    <phoneticPr fontId="3"/>
  </si>
  <si>
    <t>主な担当業務</t>
    <phoneticPr fontId="3"/>
  </si>
  <si>
    <t>相模原市指導監査基準保育所型認定こども園編対応</t>
    <rPh sb="0" eb="4">
      <t>サガミハラシ</t>
    </rPh>
    <rPh sb="4" eb="6">
      <t>シドウ</t>
    </rPh>
    <rPh sb="6" eb="8">
      <t>カンサ</t>
    </rPh>
    <rPh sb="8" eb="10">
      <t>キジュン</t>
    </rPh>
    <rPh sb="10" eb="12">
      <t>ホイク</t>
    </rPh>
    <rPh sb="12" eb="13">
      <t>ジョ</t>
    </rPh>
    <rPh sb="13" eb="14">
      <t>ガタ</t>
    </rPh>
    <rPh sb="14" eb="16">
      <t>ニンテイ</t>
    </rPh>
    <rPh sb="19" eb="20">
      <t>エン</t>
    </rPh>
    <rPh sb="20" eb="21">
      <t>ヘン</t>
    </rPh>
    <rPh sb="21" eb="23">
      <t>タイオウ</t>
    </rPh>
    <phoneticPr fontId="3"/>
  </si>
  <si>
    <t>◆２人専任化の代替保育教諭等の配置の有無</t>
    <rPh sb="2" eb="3">
      <t>ニン</t>
    </rPh>
    <rPh sb="3" eb="5">
      <t>センニン</t>
    </rPh>
    <rPh sb="5" eb="6">
      <t>カ</t>
    </rPh>
    <rPh sb="7" eb="9">
      <t>ダイタイ</t>
    </rPh>
    <rPh sb="9" eb="11">
      <t>ホイク</t>
    </rPh>
    <rPh sb="11" eb="13">
      <t>キョウユ</t>
    </rPh>
    <rPh sb="15" eb="17">
      <t>ハイチ</t>
    </rPh>
    <rPh sb="18" eb="20">
      <t>ウム</t>
    </rPh>
    <phoneticPr fontId="2"/>
  </si>
  <si>
    <t>1　給料表を適用する職員の給与等の状況</t>
    <phoneticPr fontId="3"/>
  </si>
  <si>
    <t>有の場合
配置基準+1</t>
    <rPh sb="0" eb="1">
      <t>アリ</t>
    </rPh>
    <rPh sb="2" eb="4">
      <t>バアイ</t>
    </rPh>
    <phoneticPr fontId="3"/>
  </si>
  <si>
    <r>
      <t xml:space="preserve">90人以下の場合
</t>
    </r>
    <r>
      <rPr>
        <sz val="10"/>
        <rFont val="ＭＳ 明朝"/>
        <family val="1"/>
        <charset val="128"/>
      </rPr>
      <t>配置基準+1</t>
    </r>
    <rPh sb="6" eb="8">
      <t>バアイ</t>
    </rPh>
    <phoneticPr fontId="3"/>
  </si>
  <si>
    <t>勤務（契約）の状況</t>
    <rPh sb="0" eb="2">
      <t>キンム</t>
    </rPh>
    <rPh sb="3" eb="5">
      <t>ケイヤク</t>
    </rPh>
    <rPh sb="7" eb="9">
      <t>ジョウキョウ</t>
    </rPh>
    <phoneticPr fontId="3"/>
  </si>
  <si>
    <t>生活管理指導表等</t>
    <rPh sb="0" eb="2">
      <t>セイカツ</t>
    </rPh>
    <rPh sb="2" eb="4">
      <t>カンリ</t>
    </rPh>
    <rPh sb="4" eb="6">
      <t>シドウ</t>
    </rPh>
    <rPh sb="6" eb="7">
      <t>ヒョウ</t>
    </rPh>
    <rPh sb="7" eb="8">
      <t>トウ</t>
    </rPh>
    <phoneticPr fontId="3"/>
  </si>
  <si>
    <t>　保育士の配置基準の遵守状況</t>
    <phoneticPr fontId="2"/>
  </si>
  <si>
    <t>　調理・調乳に従事する職員について、雇入れの際又は当該業務への配置替えの際、検便による健康診断を行っていること。並びに月に1回以上の検便を実施していること。なお、検便結果には腸管出血性大腸菌Ｏ157の検査を含めていること。</t>
    <phoneticPr fontId="2"/>
  </si>
  <si>
    <t xml:space="preserve">　職員は、教育・保育給付認定子どもに対し、児童福祉法第33条の10各号に掲げる行為その他当該教育・保育給付認定子どもの心身に有害な影響を与える行為をしていないこと。
</t>
    <phoneticPr fontId="3"/>
  </si>
  <si>
    <t>　予算及び補正予算の編成の時期と積算は適切に行われているか。
※補正予算は年度途中で予算との乖離等が見込まれる場合に、必要な収入及び支出について編成するものとする。ただし、乖離額等が法人の運営に支障がなく、軽微な範囲にとどまる場合は、この限りではない。</t>
    <phoneticPr fontId="3"/>
  </si>
  <si>
    <t>7　公定価格
Ⅰ 基本部分</t>
    <phoneticPr fontId="3"/>
  </si>
  <si>
    <t>Ⅳ 特定加算部分</t>
    <phoneticPr fontId="3"/>
  </si>
  <si>
    <t>　その他</t>
    <phoneticPr fontId="3"/>
  </si>
  <si>
    <t>　会計に関することで不適切な事項がないこと。</t>
    <phoneticPr fontId="3"/>
  </si>
  <si>
    <t>8　その他</t>
    <phoneticPr fontId="3"/>
  </si>
  <si>
    <t xml:space="preserve">　保育所の設備は、次のとおりとなっていること。構造設備は、採光、換気等利用者の保健衛生及びこれらの者に対する危害防止に十分な考慮を払って設けなければならない。
1　乳児又は満2歳に満たない幼児を入所させる保育所に必要な設備　
(1)乳児室とほふく室の面積の合計は、乳児又は満2歳に満たない幼児1人につき3.3㎡以上であること。
(2)乳児と満2歳に満たない幼児の部屋が同じ場合はベビーフェンス等でそれぞれを区画すること。
(3)保育に必要な用具を備えていること。
(4)医務室…医薬品等を備えていること。
(5)調理室
(6)調乳室(乳児室又はほふく室に近接して設ける場合、やけど等の事故を防止する設備を設けること)
(7)沐浴室((6)に同じ)
(8)便所
2　満2歳以上の幼児を入所させる保育所に必要な設備
(1)保育室又は遊戯室の面積は、満2歳以上の幼児1人につき1.98㎡以上であること。
(2)保育に必要な用具を備えていること。
(3)屋外遊戯場の面積は、満2歳以上の幼児1人につき3.3㎡以上であること。(付近に屋外遊戯場に代わるべき場所があれば可)
(4)調理室
(5)便所(原則として、男女別にすること)
</t>
    <phoneticPr fontId="2"/>
  </si>
  <si>
    <t>（小数点２位切捨）</t>
    <rPh sb="5" eb="6">
      <t>イ</t>
    </rPh>
    <rPh sb="6" eb="8">
      <t>キリス</t>
    </rPh>
    <phoneticPr fontId="3"/>
  </si>
  <si>
    <t>1号が超えている場合</t>
    <rPh sb="1" eb="2">
      <t>ゴウ</t>
    </rPh>
    <rPh sb="8" eb="10">
      <t>バアイ</t>
    </rPh>
    <phoneticPr fontId="3"/>
  </si>
  <si>
    <t>2・3号が超えている場合</t>
    <rPh sb="3" eb="4">
      <t>ゴウ</t>
    </rPh>
    <rPh sb="10" eb="12">
      <t>バアイ</t>
    </rPh>
    <phoneticPr fontId="3"/>
  </si>
  <si>
    <t>変更内容（有の場合）</t>
    <rPh sb="0" eb="2">
      <t>ヘンコウ</t>
    </rPh>
    <rPh sb="2" eb="4">
      <t>ナイヨウ</t>
    </rPh>
    <rPh sb="5" eb="6">
      <t>ア</t>
    </rPh>
    <rPh sb="7" eb="9">
      <t>バアイ</t>
    </rPh>
    <phoneticPr fontId="3"/>
  </si>
  <si>
    <t>(8)</t>
    <phoneticPr fontId="3"/>
  </si>
  <si>
    <t>消防設備点検記録</t>
    <rPh sb="0" eb="2">
      <t>ショウボウ</t>
    </rPh>
    <rPh sb="2" eb="4">
      <t>セツビ</t>
    </rPh>
    <rPh sb="4" eb="6">
      <t>テンケン</t>
    </rPh>
    <rPh sb="6" eb="8">
      <t>キロク</t>
    </rPh>
    <phoneticPr fontId="3"/>
  </si>
  <si>
    <t>◆支払いを受けた内容</t>
    <rPh sb="1" eb="3">
      <t>シハラ</t>
    </rPh>
    <rPh sb="5" eb="6">
      <t>ウ</t>
    </rPh>
    <rPh sb="8" eb="10">
      <t>ナイヨウ</t>
    </rPh>
    <phoneticPr fontId="3"/>
  </si>
  <si>
    <t>金額</t>
    <phoneticPr fontId="3"/>
  </si>
  <si>
    <t>(1)･(2)･(3)･(4)･(5)</t>
  </si>
  <si>
    <t>必要保育士配置数</t>
    <phoneticPr fontId="3"/>
  </si>
  <si>
    <t>年齢別配置基準</t>
    <phoneticPr fontId="3"/>
  </si>
  <si>
    <t>定員90人以下の施設加配</t>
    <rPh sb="0" eb="2">
      <t>テイイン</t>
    </rPh>
    <rPh sb="4" eb="5">
      <t>ニン</t>
    </rPh>
    <rPh sb="5" eb="7">
      <t>イカ</t>
    </rPh>
    <rPh sb="8" eb="10">
      <t>シセツ</t>
    </rPh>
    <rPh sb="10" eb="12">
      <t>カハイ</t>
    </rPh>
    <phoneticPr fontId="3"/>
  </si>
  <si>
    <t>保育標準時間加配</t>
    <rPh sb="0" eb="2">
      <t>ホイク</t>
    </rPh>
    <rPh sb="2" eb="4">
      <t>ヒョウジュン</t>
    </rPh>
    <rPh sb="4" eb="6">
      <t>ジカン</t>
    </rPh>
    <rPh sb="6" eb="8">
      <t>カハイ</t>
    </rPh>
    <phoneticPr fontId="3"/>
  </si>
  <si>
    <t>勤務保育士数</t>
    <rPh sb="0" eb="2">
      <t>キンム</t>
    </rPh>
    <rPh sb="2" eb="5">
      <t>ホイクシ</t>
    </rPh>
    <rPh sb="5" eb="6">
      <t>スウ</t>
    </rPh>
    <phoneticPr fontId="3"/>
  </si>
  <si>
    <t>※職員点検資料１,２と勤務実績１,２のシートに職員情報を入力すると常勤職員数と常勤換算値が表示されます。</t>
    <rPh sb="23" eb="25">
      <t>ショクイン</t>
    </rPh>
    <rPh sb="25" eb="27">
      <t>ジョウホウ</t>
    </rPh>
    <rPh sb="28" eb="30">
      <t>ニュウリョク</t>
    </rPh>
    <rPh sb="33" eb="35">
      <t>ジョウキン</t>
    </rPh>
    <rPh sb="35" eb="37">
      <t>ショクイン</t>
    </rPh>
    <rPh sb="37" eb="38">
      <t>スウ</t>
    </rPh>
    <rPh sb="39" eb="41">
      <t>ジョウキン</t>
    </rPh>
    <rPh sb="41" eb="43">
      <t>カンサン</t>
    </rPh>
    <rPh sb="43" eb="44">
      <t>チ</t>
    </rPh>
    <rPh sb="45" eb="47">
      <t>ヒョウジ</t>
    </rPh>
    <phoneticPr fontId="3"/>
  </si>
  <si>
    <t>常勤換算値</t>
    <rPh sb="0" eb="2">
      <t>ジョウキン</t>
    </rPh>
    <rPh sb="2" eb="4">
      <t>カンサン</t>
    </rPh>
    <rPh sb="4" eb="5">
      <t>チ</t>
    </rPh>
    <phoneticPr fontId="3"/>
  </si>
  <si>
    <t>36人以上300 人以下</t>
    <phoneticPr fontId="3"/>
  </si>
  <si>
    <t>月の給食実施日</t>
    <rPh sb="0" eb="1">
      <t>ガツ</t>
    </rPh>
    <rPh sb="2" eb="4">
      <t>キュウショク</t>
    </rPh>
    <rPh sb="4" eb="7">
      <t>ジッシビ</t>
    </rPh>
    <phoneticPr fontId="3"/>
  </si>
  <si>
    <t>提供できる体制がとれていた日</t>
    <rPh sb="0" eb="2">
      <t>テイキョウ</t>
    </rPh>
    <rPh sb="5" eb="7">
      <t>タイセイ</t>
    </rPh>
    <rPh sb="13" eb="14">
      <t>ヒ</t>
    </rPh>
    <phoneticPr fontId="3"/>
  </si>
  <si>
    <t>◆</t>
    <phoneticPr fontId="3"/>
  </si>
  <si>
    <t>1号及び2号の利用定員</t>
    <rPh sb="1" eb="2">
      <t>ゴウ</t>
    </rPh>
    <rPh sb="2" eb="3">
      <t>オヨ</t>
    </rPh>
    <rPh sb="5" eb="6">
      <t>ゴウ</t>
    </rPh>
    <phoneticPr fontId="3"/>
  </si>
  <si>
    <t>就業規則に規定する常勤職員の該当月の勤務日数及び月間勤務時間数</t>
    <rPh sb="14" eb="16">
      <t>ガイトウ</t>
    </rPh>
    <rPh sb="16" eb="17">
      <t>ツキ</t>
    </rPh>
    <rPh sb="18" eb="20">
      <t>キンム</t>
    </rPh>
    <rPh sb="20" eb="22">
      <t>ニッスウ</t>
    </rPh>
    <rPh sb="22" eb="23">
      <t>オヨ</t>
    </rPh>
    <phoneticPr fontId="3"/>
  </si>
  <si>
    <t>職員点検資料1</t>
  </si>
  <si>
    <t>住宅</t>
    <rPh sb="0" eb="2">
      <t>ジュウタク</t>
    </rPh>
    <phoneticPr fontId="3"/>
  </si>
  <si>
    <t>通勤</t>
    <rPh sb="0" eb="2">
      <t>ツウキン</t>
    </rPh>
    <phoneticPr fontId="3"/>
  </si>
  <si>
    <t>処遇Ⅰ</t>
    <rPh sb="0" eb="2">
      <t>ショグウ</t>
    </rPh>
    <phoneticPr fontId="3"/>
  </si>
  <si>
    <t>神奈川県第00000号</t>
    <phoneticPr fontId="3"/>
  </si>
  <si>
    <t>有</t>
  </si>
  <si>
    <t>職種</t>
    <rPh sb="0" eb="2">
      <t>ショクシュ</t>
    </rPh>
    <phoneticPr fontId="43"/>
  </si>
  <si>
    <t>セラピスト</t>
  </si>
  <si>
    <t>※指導監査実施月の前々月に在籍している職員すべてについて記入してください。　例）指導監査実施月が9月　⇒　7月中に在籍している職員</t>
    <rPh sb="9" eb="12">
      <t>ゼンゼンゲツ</t>
    </rPh>
    <rPh sb="13" eb="15">
      <t>ザイセキ</t>
    </rPh>
    <rPh sb="55" eb="56">
      <t>チュウ</t>
    </rPh>
    <rPh sb="57" eb="59">
      <t>ザイセキ</t>
    </rPh>
    <rPh sb="63" eb="65">
      <t>ショクイン</t>
    </rPh>
    <phoneticPr fontId="3"/>
  </si>
  <si>
    <t>施設長</t>
    <rPh sb="0" eb="2">
      <t>シセツ</t>
    </rPh>
    <rPh sb="2" eb="3">
      <t>チョウ</t>
    </rPh>
    <phoneticPr fontId="9"/>
  </si>
  <si>
    <t>副園長（保育教諭）</t>
    <rPh sb="0" eb="3">
      <t>フクエンチョウ</t>
    </rPh>
    <rPh sb="4" eb="6">
      <t>ホイク</t>
    </rPh>
    <rPh sb="6" eb="8">
      <t>キョウユ</t>
    </rPh>
    <phoneticPr fontId="21"/>
  </si>
  <si>
    <t>事務長</t>
    <rPh sb="0" eb="3">
      <t>ジムチョウ</t>
    </rPh>
    <phoneticPr fontId="21"/>
  </si>
  <si>
    <t>主幹保育教諭</t>
    <rPh sb="0" eb="2">
      <t>シュカン</t>
    </rPh>
    <rPh sb="2" eb="4">
      <t>ホイク</t>
    </rPh>
    <rPh sb="4" eb="6">
      <t>キョウユ</t>
    </rPh>
    <phoneticPr fontId="9"/>
  </si>
  <si>
    <t>養護教諭</t>
    <rPh sb="0" eb="2">
      <t>ヨウゴ</t>
    </rPh>
    <rPh sb="2" eb="4">
      <t>キョウユ</t>
    </rPh>
    <phoneticPr fontId="6"/>
  </si>
  <si>
    <t>栄養教諭</t>
    <rPh sb="0" eb="2">
      <t>エイヨウ</t>
    </rPh>
    <rPh sb="2" eb="4">
      <t>キョウユ</t>
    </rPh>
    <phoneticPr fontId="6"/>
  </si>
  <si>
    <t>看護師</t>
    <rPh sb="0" eb="3">
      <t>カンゴシ</t>
    </rPh>
    <phoneticPr fontId="9"/>
  </si>
  <si>
    <t>保健師</t>
    <rPh sb="0" eb="3">
      <t>ホケンシ</t>
    </rPh>
    <phoneticPr fontId="9"/>
  </si>
  <si>
    <t>栄養士</t>
    <rPh sb="0" eb="3">
      <t>エイヨウシ</t>
    </rPh>
    <phoneticPr fontId="9"/>
  </si>
  <si>
    <t>調理員</t>
    <rPh sb="0" eb="3">
      <t>チョウリイン</t>
    </rPh>
    <phoneticPr fontId="21"/>
  </si>
  <si>
    <t>社会福祉士</t>
    <rPh sb="0" eb="2">
      <t>シャカイ</t>
    </rPh>
    <rPh sb="2" eb="4">
      <t>フクシ</t>
    </rPh>
    <rPh sb="4" eb="5">
      <t>シ</t>
    </rPh>
    <phoneticPr fontId="9"/>
  </si>
  <si>
    <t>社会福祉主事</t>
    <rPh sb="0" eb="2">
      <t>シャカイ</t>
    </rPh>
    <rPh sb="2" eb="4">
      <t>フクシ</t>
    </rPh>
    <rPh sb="4" eb="6">
      <t>シュジ</t>
    </rPh>
    <phoneticPr fontId="21"/>
  </si>
  <si>
    <t>児童福祉士</t>
    <rPh sb="0" eb="2">
      <t>ジドウ</t>
    </rPh>
    <rPh sb="2" eb="4">
      <t>フクシ</t>
    </rPh>
    <rPh sb="4" eb="5">
      <t>シ</t>
    </rPh>
    <phoneticPr fontId="6"/>
  </si>
  <si>
    <t>臨床心理士</t>
    <rPh sb="0" eb="2">
      <t>リンショウ</t>
    </rPh>
    <rPh sb="2" eb="4">
      <t>シンリ</t>
    </rPh>
    <rPh sb="4" eb="5">
      <t>シ</t>
    </rPh>
    <phoneticPr fontId="21"/>
  </si>
  <si>
    <t>保育補助</t>
    <rPh sb="0" eb="2">
      <t>ホイク</t>
    </rPh>
    <rPh sb="2" eb="4">
      <t>ホジョ</t>
    </rPh>
    <phoneticPr fontId="21"/>
  </si>
  <si>
    <t>総務職</t>
    <rPh sb="0" eb="2">
      <t>ソウム</t>
    </rPh>
    <rPh sb="2" eb="3">
      <t>ショク</t>
    </rPh>
    <phoneticPr fontId="21"/>
  </si>
  <si>
    <t>事務員</t>
    <rPh sb="0" eb="3">
      <t>ジムイン</t>
    </rPh>
    <phoneticPr fontId="21"/>
  </si>
  <si>
    <t>その他（　　　）</t>
    <rPh sb="2" eb="3">
      <t>ホカ</t>
    </rPh>
    <phoneticPr fontId="21"/>
  </si>
  <si>
    <t>副園長</t>
  </si>
  <si>
    <t>採　用</t>
    <rPh sb="0" eb="1">
      <t>サイ</t>
    </rPh>
    <rPh sb="2" eb="3">
      <t>ヨウ</t>
    </rPh>
    <phoneticPr fontId="21"/>
  </si>
  <si>
    <t>退　職</t>
    <rPh sb="0" eb="1">
      <t>タイ</t>
    </rPh>
    <rPh sb="2" eb="3">
      <t>ショク</t>
    </rPh>
    <phoneticPr fontId="21"/>
  </si>
  <si>
    <t>産休中</t>
    <rPh sb="0" eb="3">
      <t>サンキュウチュウ</t>
    </rPh>
    <phoneticPr fontId="21"/>
  </si>
  <si>
    <t>育休中</t>
    <rPh sb="0" eb="1">
      <t>イク</t>
    </rPh>
    <rPh sb="1" eb="2">
      <t>キュウ</t>
    </rPh>
    <rPh sb="2" eb="3">
      <t>チュウ</t>
    </rPh>
    <phoneticPr fontId="21"/>
  </si>
  <si>
    <t>復　職</t>
    <rPh sb="0" eb="1">
      <t>サカエ</t>
    </rPh>
    <rPh sb="2" eb="3">
      <t>ショク</t>
    </rPh>
    <phoneticPr fontId="21"/>
  </si>
  <si>
    <t>休職中</t>
    <rPh sb="0" eb="3">
      <t>キュウショクチュウ</t>
    </rPh>
    <phoneticPr fontId="21"/>
  </si>
  <si>
    <t>異動（常勤→非常勤）</t>
    <rPh sb="0" eb="2">
      <t>イドウ</t>
    </rPh>
    <rPh sb="3" eb="5">
      <t>ジョウキン</t>
    </rPh>
    <rPh sb="6" eb="7">
      <t>ヒ</t>
    </rPh>
    <rPh sb="7" eb="9">
      <t>ジョウキン</t>
    </rPh>
    <phoneticPr fontId="21"/>
  </si>
  <si>
    <t>異動（非常勤→常勤）</t>
    <rPh sb="0" eb="2">
      <t>イドウ</t>
    </rPh>
    <rPh sb="3" eb="6">
      <t>ヒジョウキン</t>
    </rPh>
    <rPh sb="7" eb="9">
      <t>ジョウキン</t>
    </rPh>
    <phoneticPr fontId="21"/>
  </si>
  <si>
    <t>異動（常勤→常勤的非常勤）</t>
    <rPh sb="0" eb="2">
      <t>イドウ</t>
    </rPh>
    <rPh sb="3" eb="5">
      <t>ジョウキン</t>
    </rPh>
    <rPh sb="6" eb="9">
      <t>ジョウキンテキ</t>
    </rPh>
    <rPh sb="9" eb="10">
      <t>ヒ</t>
    </rPh>
    <rPh sb="10" eb="12">
      <t>ジョウキン</t>
    </rPh>
    <phoneticPr fontId="21"/>
  </si>
  <si>
    <t>異動（常勤的非常勤→常勤）</t>
    <rPh sb="0" eb="2">
      <t>イドウ</t>
    </rPh>
    <rPh sb="3" eb="6">
      <t>ジョウキンテキ</t>
    </rPh>
    <rPh sb="6" eb="9">
      <t>ヒジョウキン</t>
    </rPh>
    <rPh sb="10" eb="12">
      <t>ジョウキン</t>
    </rPh>
    <phoneticPr fontId="21"/>
  </si>
  <si>
    <t>異動（法人内別施設より）</t>
    <rPh sb="0" eb="2">
      <t>イドウ</t>
    </rPh>
    <rPh sb="3" eb="5">
      <t>ホウジン</t>
    </rPh>
    <rPh sb="5" eb="6">
      <t>ナイ</t>
    </rPh>
    <rPh sb="6" eb="7">
      <t>ベツ</t>
    </rPh>
    <rPh sb="7" eb="9">
      <t>シセツ</t>
    </rPh>
    <phoneticPr fontId="21"/>
  </si>
  <si>
    <t>異動（法人内別施設へ）</t>
    <rPh sb="0" eb="2">
      <t>イドウ</t>
    </rPh>
    <phoneticPr fontId="21"/>
  </si>
  <si>
    <t>その他 （　　　）</t>
    <rPh sb="2" eb="3">
      <t>ホカ</t>
    </rPh>
    <phoneticPr fontId="21"/>
  </si>
  <si>
    <t>指導　相模</t>
    <phoneticPr fontId="3"/>
  </si>
  <si>
    <t>常勤職員</t>
  </si>
  <si>
    <t>定めあり</t>
  </si>
  <si>
    <t>年俸</t>
  </si>
  <si>
    <t>監査　相模</t>
    <phoneticPr fontId="3"/>
  </si>
  <si>
    <t>常勤的非常勤職員</t>
  </si>
  <si>
    <t>時給</t>
  </si>
  <si>
    <t>非常勤職員</t>
  </si>
  <si>
    <t>派遣職員</t>
  </si>
  <si>
    <t>※指導監査実施月の前々月に在籍している職員すべてについて記入してください。　例）指導監査実施月が9月　⇒　7月中に在籍している職員</t>
    <phoneticPr fontId="3"/>
  </si>
  <si>
    <r>
      <t>指導監査実施月の</t>
    </r>
    <r>
      <rPr>
        <b/>
        <sz val="10"/>
        <color rgb="FFFF0000"/>
        <rFont val="ＭＳ Ｐ明朝"/>
        <family val="1"/>
        <charset val="128"/>
      </rPr>
      <t>前々月</t>
    </r>
    <r>
      <rPr>
        <sz val="10"/>
        <rFont val="ＭＳ Ｐ明朝"/>
        <family val="1"/>
        <charset val="128"/>
      </rPr>
      <t>の勤務実績</t>
    </r>
    <phoneticPr fontId="3"/>
  </si>
  <si>
    <r>
      <t>指導監査実施月の</t>
    </r>
    <r>
      <rPr>
        <b/>
        <sz val="10"/>
        <color rgb="FFFF0000"/>
        <rFont val="ＭＳ Ｐ明朝"/>
        <family val="1"/>
        <charset val="128"/>
      </rPr>
      <t>前々月</t>
    </r>
    <r>
      <rPr>
        <sz val="10"/>
        <rFont val="ＭＳ Ｐ明朝"/>
        <family val="1"/>
        <charset val="128"/>
      </rPr>
      <t>の勤務実績</t>
    </r>
    <phoneticPr fontId="3"/>
  </si>
  <si>
    <t>常勤換算</t>
    <rPh sb="0" eb="2">
      <t>ジョウキン</t>
    </rPh>
    <rPh sb="2" eb="4">
      <t>カンサン</t>
    </rPh>
    <phoneticPr fontId="3"/>
  </si>
  <si>
    <t>相模　指導</t>
    <rPh sb="0" eb="2">
      <t>サガミ</t>
    </rPh>
    <rPh sb="3" eb="5">
      <t>シドウ</t>
    </rPh>
    <phoneticPr fontId="3"/>
  </si>
  <si>
    <t>幼稚園教諭</t>
    <phoneticPr fontId="3"/>
  </si>
  <si>
    <t>（　　　　　　）</t>
    <phoneticPr fontId="3"/>
  </si>
  <si>
    <t>相模　監査</t>
    <rPh sb="0" eb="2">
      <t>サガミ</t>
    </rPh>
    <rPh sb="3" eb="5">
      <t>カンサ</t>
    </rPh>
    <phoneticPr fontId="3"/>
  </si>
  <si>
    <t>～</t>
    <phoneticPr fontId="3"/>
  </si>
  <si>
    <t>相模　若者</t>
    <rPh sb="0" eb="2">
      <t>サガミ</t>
    </rPh>
    <rPh sb="3" eb="5">
      <t>ワカモノ</t>
    </rPh>
    <phoneticPr fontId="3"/>
  </si>
  <si>
    <t>幼稚園教諭</t>
    <phoneticPr fontId="3"/>
  </si>
  <si>
    <t>～</t>
    <phoneticPr fontId="3"/>
  </si>
  <si>
    <t>相模　政策</t>
    <rPh sb="0" eb="2">
      <t>サガミ</t>
    </rPh>
    <rPh sb="3" eb="5">
      <t>セイサク</t>
    </rPh>
    <phoneticPr fontId="3"/>
  </si>
  <si>
    <t>（　調理師証　）</t>
    <rPh sb="2" eb="5">
      <t>チョウリシ</t>
    </rPh>
    <rPh sb="5" eb="6">
      <t>ショウ</t>
    </rPh>
    <phoneticPr fontId="3"/>
  </si>
  <si>
    <t>第00000号</t>
    <rPh sb="0" eb="1">
      <t>ダイ</t>
    </rPh>
    <rPh sb="6" eb="7">
      <t>ゴウ</t>
    </rPh>
    <phoneticPr fontId="3"/>
  </si>
  <si>
    <t>　　　年　月　日</t>
    <phoneticPr fontId="3"/>
  </si>
  <si>
    <t>（　　　　　　）</t>
    <phoneticPr fontId="3"/>
  </si>
  <si>
    <t>3歳児担任</t>
    <phoneticPr fontId="3"/>
  </si>
  <si>
    <t>神奈川県第00000号</t>
    <phoneticPr fontId="3"/>
  </si>
  <si>
    <t>平0幼1第0000号</t>
    <phoneticPr fontId="3"/>
  </si>
  <si>
    <t>平0幼2第0000号</t>
    <phoneticPr fontId="3"/>
  </si>
  <si>
    <t>相模　保育</t>
    <phoneticPr fontId="3"/>
  </si>
  <si>
    <t>1歳児担任</t>
  </si>
  <si>
    <t>若者　相模</t>
    <phoneticPr fontId="3"/>
  </si>
  <si>
    <t>政策　相模</t>
    <phoneticPr fontId="3"/>
  </si>
  <si>
    <t>◆連携小学校をご記入ください。</t>
    <rPh sb="1" eb="3">
      <t>レンケイ</t>
    </rPh>
    <rPh sb="3" eb="6">
      <t>ショウガッコウ</t>
    </rPh>
    <rPh sb="8" eb="10">
      <t>キニュウ</t>
    </rPh>
    <phoneticPr fontId="3"/>
  </si>
  <si>
    <t>◆前年度定期健康診断の実施状況</t>
    <rPh sb="1" eb="4">
      <t>ゼンネンド</t>
    </rPh>
    <rPh sb="4" eb="6">
      <t>テイキ</t>
    </rPh>
    <rPh sb="6" eb="8">
      <t>ケンコウ</t>
    </rPh>
    <rPh sb="8" eb="10">
      <t>シンダン</t>
    </rPh>
    <rPh sb="11" eb="13">
      <t>ジッシ</t>
    </rPh>
    <rPh sb="13" eb="15">
      <t>ジョウキョウ</t>
    </rPh>
    <phoneticPr fontId="3"/>
  </si>
  <si>
    <t>前期</t>
    <rPh sb="0" eb="2">
      <t>ゼンキ</t>
    </rPh>
    <phoneticPr fontId="3"/>
  </si>
  <si>
    <t>後期</t>
    <rPh sb="0" eb="2">
      <t>コウキ</t>
    </rPh>
    <phoneticPr fontId="3"/>
  </si>
  <si>
    <t>内科</t>
    <rPh sb="0" eb="2">
      <t>ナイカ</t>
    </rPh>
    <phoneticPr fontId="3"/>
  </si>
  <si>
    <t>対象児童数</t>
    <rPh sb="0" eb="2">
      <t>タイショウ</t>
    </rPh>
    <rPh sb="2" eb="4">
      <t>ジドウ</t>
    </rPh>
    <rPh sb="4" eb="5">
      <t>スウ</t>
    </rPh>
    <phoneticPr fontId="3"/>
  </si>
  <si>
    <t>受診児童数</t>
    <rPh sb="0" eb="2">
      <t>ジュシン</t>
    </rPh>
    <rPh sb="2" eb="4">
      <t>ジドウ</t>
    </rPh>
    <rPh sb="4" eb="5">
      <t>スウ</t>
    </rPh>
    <phoneticPr fontId="3"/>
  </si>
  <si>
    <t>歯科</t>
    <rPh sb="0" eb="2">
      <t>シカ</t>
    </rPh>
    <phoneticPr fontId="3"/>
  </si>
  <si>
    <t>◆今年度定期健康診断の実施状況</t>
    <rPh sb="1" eb="4">
      <t>コンネンド</t>
    </rPh>
    <rPh sb="4" eb="6">
      <t>テイキ</t>
    </rPh>
    <rPh sb="6" eb="8">
      <t>ケンコウ</t>
    </rPh>
    <rPh sb="8" eb="10">
      <t>シンダン</t>
    </rPh>
    <rPh sb="11" eb="13">
      <t>ジッシ</t>
    </rPh>
    <rPh sb="13" eb="15">
      <t>ジョウキョウ</t>
    </rPh>
    <phoneticPr fontId="3"/>
  </si>
  <si>
    <t>いる・いない・実績なし</t>
  </si>
  <si>
    <t>◆指針の名称をご記入ください。</t>
    <rPh sb="1" eb="3">
      <t>シシン</t>
    </rPh>
    <rPh sb="4" eb="6">
      <t>メイショウ</t>
    </rPh>
    <rPh sb="8" eb="10">
      <t>キニュウ</t>
    </rPh>
    <phoneticPr fontId="3"/>
  </si>
  <si>
    <t>◆周知徹底の体制をご記入ください。</t>
    <rPh sb="1" eb="3">
      <t>シュウチ</t>
    </rPh>
    <rPh sb="3" eb="5">
      <t>テッテイ</t>
    </rPh>
    <rPh sb="6" eb="8">
      <t>タイセイ</t>
    </rPh>
    <rPh sb="10" eb="12">
      <t>キニュウ</t>
    </rPh>
    <phoneticPr fontId="3"/>
  </si>
  <si>
    <t>◆保育中の事故防止のための取組み</t>
    <rPh sb="1" eb="4">
      <t>ホイクチュウ</t>
    </rPh>
    <rPh sb="5" eb="7">
      <t>ジコ</t>
    </rPh>
    <rPh sb="7" eb="9">
      <t>ボウシ</t>
    </rPh>
    <rPh sb="13" eb="15">
      <t>トリク</t>
    </rPh>
    <phoneticPr fontId="3"/>
  </si>
  <si>
    <t>事故防止のための取組み</t>
    <rPh sb="0" eb="2">
      <t>ジコ</t>
    </rPh>
    <rPh sb="2" eb="4">
      <t>ボウシ</t>
    </rPh>
    <rPh sb="8" eb="10">
      <t>トリク</t>
    </rPh>
    <phoneticPr fontId="3"/>
  </si>
  <si>
    <t>子どもの動きの把握</t>
    <rPh sb="0" eb="1">
      <t>コ</t>
    </rPh>
    <rPh sb="4" eb="5">
      <t>ウゴ</t>
    </rPh>
    <rPh sb="7" eb="9">
      <t>ハアク</t>
    </rPh>
    <phoneticPr fontId="3"/>
  </si>
  <si>
    <t>保育中の人数確認</t>
    <rPh sb="0" eb="3">
      <t>ホイクチュウ</t>
    </rPh>
    <rPh sb="4" eb="6">
      <t>ニンズウ</t>
    </rPh>
    <rPh sb="6" eb="8">
      <t>カクニン</t>
    </rPh>
    <phoneticPr fontId="3"/>
  </si>
  <si>
    <t>園外活動時の安全確認・人数確認</t>
    <rPh sb="0" eb="1">
      <t>エン</t>
    </rPh>
    <rPh sb="1" eb="2">
      <t>ガイ</t>
    </rPh>
    <rPh sb="2" eb="4">
      <t>カツドウ</t>
    </rPh>
    <rPh sb="4" eb="5">
      <t>ジ</t>
    </rPh>
    <rPh sb="6" eb="8">
      <t>アンゼン</t>
    </rPh>
    <rPh sb="8" eb="10">
      <t>カクニン</t>
    </rPh>
    <rPh sb="11" eb="13">
      <t>ニンズウ</t>
    </rPh>
    <rPh sb="13" eb="15">
      <t>カクニン</t>
    </rPh>
    <phoneticPr fontId="3"/>
  </si>
  <si>
    <t>◆損害賠償保険の利用日をご記入ください。</t>
    <rPh sb="1" eb="3">
      <t>ソンガイ</t>
    </rPh>
    <rPh sb="3" eb="5">
      <t>バイショウ</t>
    </rPh>
    <rPh sb="5" eb="7">
      <t>ホケン</t>
    </rPh>
    <rPh sb="8" eb="10">
      <t>リヨウ</t>
    </rPh>
    <rPh sb="10" eb="11">
      <t>ビ</t>
    </rPh>
    <phoneticPr fontId="3"/>
  </si>
  <si>
    <t>◆睡眠チェックの確認方法</t>
    <rPh sb="1" eb="3">
      <t>スイミン</t>
    </rPh>
    <rPh sb="8" eb="10">
      <t>カクニン</t>
    </rPh>
    <rPh sb="10" eb="12">
      <t>ホウホウ</t>
    </rPh>
    <phoneticPr fontId="3"/>
  </si>
  <si>
    <t>目視</t>
    <rPh sb="0" eb="2">
      <t>モクシ</t>
    </rPh>
    <phoneticPr fontId="3"/>
  </si>
  <si>
    <t>（</t>
    <phoneticPr fontId="3"/>
  </si>
  <si>
    <t>）</t>
    <phoneticPr fontId="3"/>
  </si>
  <si>
    <t>◆検便結果確認者</t>
    <rPh sb="1" eb="3">
      <t>ケンベン</t>
    </rPh>
    <rPh sb="3" eb="5">
      <t>ケッカ</t>
    </rPh>
    <rPh sb="5" eb="7">
      <t>カクニン</t>
    </rPh>
    <rPh sb="7" eb="8">
      <t>シャ</t>
    </rPh>
    <phoneticPr fontId="3"/>
  </si>
  <si>
    <t>業務委託の場合の委託先</t>
    <rPh sb="0" eb="2">
      <t>ギョウム</t>
    </rPh>
    <rPh sb="2" eb="4">
      <t>イタク</t>
    </rPh>
    <rPh sb="5" eb="7">
      <t>バアイ</t>
    </rPh>
    <rPh sb="8" eb="11">
      <t>イタクサキ</t>
    </rPh>
    <phoneticPr fontId="3"/>
  </si>
  <si>
    <t>契約の内容</t>
    <rPh sb="0" eb="2">
      <t>ケイヤク</t>
    </rPh>
    <rPh sb="3" eb="5">
      <t>ナイヨウ</t>
    </rPh>
    <phoneticPr fontId="3"/>
  </si>
  <si>
    <t>契約書条項</t>
    <rPh sb="0" eb="3">
      <t>ケイヤクショ</t>
    </rPh>
    <rPh sb="3" eb="5">
      <t>ジョウコウ</t>
    </rPh>
    <phoneticPr fontId="3"/>
  </si>
  <si>
    <t>必要資料の提出の求め</t>
    <rPh sb="0" eb="2">
      <t>ヒツヨウ</t>
    </rPh>
    <rPh sb="2" eb="4">
      <t>シリョウ</t>
    </rPh>
    <rPh sb="5" eb="7">
      <t>テイシュツ</t>
    </rPh>
    <rPh sb="8" eb="9">
      <t>モト</t>
    </rPh>
    <phoneticPr fontId="3"/>
  </si>
  <si>
    <t>不誠実な行為による契約解除の内容</t>
    <rPh sb="0" eb="3">
      <t>フセイジツ</t>
    </rPh>
    <rPh sb="4" eb="6">
      <t>コウイ</t>
    </rPh>
    <rPh sb="9" eb="11">
      <t>ケイヤク</t>
    </rPh>
    <rPh sb="11" eb="13">
      <t>カイジョ</t>
    </rPh>
    <rPh sb="14" eb="16">
      <t>ナイヨウ</t>
    </rPh>
    <phoneticPr fontId="3"/>
  </si>
  <si>
    <t>業務の代行保証</t>
    <rPh sb="0" eb="2">
      <t>ギョウム</t>
    </rPh>
    <rPh sb="3" eb="5">
      <t>ダイコウ</t>
    </rPh>
    <rPh sb="5" eb="7">
      <t>ホショウ</t>
    </rPh>
    <phoneticPr fontId="3"/>
  </si>
  <si>
    <t>保育所に損害を与えた場合の損害賠償</t>
    <rPh sb="0" eb="2">
      <t>ホイク</t>
    </rPh>
    <rPh sb="2" eb="3">
      <t>ジョ</t>
    </rPh>
    <rPh sb="4" eb="6">
      <t>ソンガイ</t>
    </rPh>
    <rPh sb="7" eb="8">
      <t>アタ</t>
    </rPh>
    <rPh sb="10" eb="12">
      <t>バアイ</t>
    </rPh>
    <rPh sb="13" eb="15">
      <t>ソンガイ</t>
    </rPh>
    <rPh sb="15" eb="17">
      <t>バイショウ</t>
    </rPh>
    <phoneticPr fontId="3"/>
  </si>
  <si>
    <t>受託業者の衛生面及び技術面の教育又は訓練の実施</t>
    <rPh sb="0" eb="2">
      <t>ジュタク</t>
    </rPh>
    <rPh sb="2" eb="4">
      <t>ギョウシャ</t>
    </rPh>
    <rPh sb="5" eb="8">
      <t>エイセイメン</t>
    </rPh>
    <rPh sb="8" eb="9">
      <t>オヨ</t>
    </rPh>
    <rPh sb="10" eb="12">
      <t>ギジュツ</t>
    </rPh>
    <rPh sb="12" eb="13">
      <t>メン</t>
    </rPh>
    <rPh sb="14" eb="16">
      <t>キョウイク</t>
    </rPh>
    <rPh sb="16" eb="17">
      <t>マタ</t>
    </rPh>
    <rPh sb="18" eb="20">
      <t>クンレン</t>
    </rPh>
    <rPh sb="21" eb="23">
      <t>ジッシ</t>
    </rPh>
    <phoneticPr fontId="3"/>
  </si>
  <si>
    <t>調理従事者の定期的な健康診断及び検便の実施</t>
    <rPh sb="0" eb="2">
      <t>チョウリ</t>
    </rPh>
    <rPh sb="2" eb="5">
      <t>ジュウジシャ</t>
    </rPh>
    <rPh sb="6" eb="9">
      <t>テイキテキ</t>
    </rPh>
    <rPh sb="10" eb="12">
      <t>ケンコウ</t>
    </rPh>
    <rPh sb="12" eb="14">
      <t>シンダン</t>
    </rPh>
    <rPh sb="14" eb="15">
      <t>オヨ</t>
    </rPh>
    <rPh sb="16" eb="18">
      <t>ケンベン</t>
    </rPh>
    <rPh sb="19" eb="21">
      <t>ジッシ</t>
    </rPh>
    <phoneticPr fontId="3"/>
  </si>
  <si>
    <t>虐待防止マニュアル</t>
    <rPh sb="0" eb="2">
      <t>ギャクタイ</t>
    </rPh>
    <rPh sb="2" eb="4">
      <t>ボウシ</t>
    </rPh>
    <phoneticPr fontId="3"/>
  </si>
  <si>
    <t>虐待防止に関する
施設内研修</t>
    <rPh sb="0" eb="2">
      <t>ギャクタイ</t>
    </rPh>
    <rPh sb="2" eb="4">
      <t>ボウシ</t>
    </rPh>
    <rPh sb="5" eb="6">
      <t>カン</t>
    </rPh>
    <rPh sb="9" eb="11">
      <t>シセツ</t>
    </rPh>
    <rPh sb="11" eb="12">
      <t>ナイ</t>
    </rPh>
    <rPh sb="12" eb="14">
      <t>ケンシュウ</t>
    </rPh>
    <phoneticPr fontId="3"/>
  </si>
  <si>
    <t>◆特定教育・保育内容に関する情報提供の取組状況</t>
    <rPh sb="1" eb="3">
      <t>トクテイ</t>
    </rPh>
    <rPh sb="3" eb="5">
      <t>キョウイク</t>
    </rPh>
    <rPh sb="6" eb="8">
      <t>ホイク</t>
    </rPh>
    <rPh sb="8" eb="10">
      <t>ナイヨウ</t>
    </rPh>
    <rPh sb="11" eb="12">
      <t>カン</t>
    </rPh>
    <rPh sb="14" eb="16">
      <t>ジョウホウ</t>
    </rPh>
    <rPh sb="16" eb="18">
      <t>テイキョウ</t>
    </rPh>
    <rPh sb="19" eb="21">
      <t>トリクミ</t>
    </rPh>
    <rPh sb="21" eb="23">
      <t>ジョウキョウ</t>
    </rPh>
    <phoneticPr fontId="3"/>
  </si>
  <si>
    <t>しおり</t>
    <phoneticPr fontId="3"/>
  </si>
  <si>
    <t>チラシ・ポスター</t>
    <phoneticPr fontId="3"/>
  </si>
  <si>
    <t>年額・月額・日額・一回</t>
  </si>
  <si>
    <t>専任・非専任</t>
  </si>
  <si>
    <r>
      <t xml:space="preserve">特
</t>
    </r>
    <r>
      <rPr>
        <sz val="6"/>
        <rFont val="ＭＳ 明朝"/>
        <family val="1"/>
        <charset val="128"/>
      </rPr>
      <t>(教･保)</t>
    </r>
    <rPh sb="0" eb="1">
      <t>トク</t>
    </rPh>
    <rPh sb="3" eb="4">
      <t>キョウ</t>
    </rPh>
    <rPh sb="5" eb="6">
      <t>ホ</t>
    </rPh>
    <phoneticPr fontId="2"/>
  </si>
  <si>
    <r>
      <t xml:space="preserve">特
</t>
    </r>
    <r>
      <rPr>
        <sz val="8"/>
        <rFont val="ＭＳ 明朝"/>
        <family val="1"/>
        <charset val="128"/>
      </rPr>
      <t>(教)</t>
    </r>
    <rPh sb="0" eb="1">
      <t>トク</t>
    </rPh>
    <rPh sb="3" eb="4">
      <t>キョウ</t>
    </rPh>
    <phoneticPr fontId="2"/>
  </si>
  <si>
    <r>
      <t xml:space="preserve">特
</t>
    </r>
    <r>
      <rPr>
        <sz val="8"/>
        <rFont val="ＭＳ 明朝"/>
        <family val="1"/>
        <charset val="128"/>
      </rPr>
      <t>(教)</t>
    </r>
    <rPh sb="0" eb="1">
      <t>トク</t>
    </rPh>
    <rPh sb="3" eb="4">
      <t>キョウ</t>
    </rPh>
    <phoneticPr fontId="3"/>
  </si>
  <si>
    <r>
      <t xml:space="preserve">特
</t>
    </r>
    <r>
      <rPr>
        <sz val="8"/>
        <rFont val="ＭＳ 明朝"/>
        <family val="1"/>
        <charset val="128"/>
      </rPr>
      <t>(教)</t>
    </r>
    <phoneticPr fontId="3"/>
  </si>
  <si>
    <r>
      <t xml:space="preserve">特
</t>
    </r>
    <r>
      <rPr>
        <sz val="8"/>
        <rFont val="ＭＳ 明朝"/>
        <family val="1"/>
        <charset val="128"/>
      </rPr>
      <t>(保)</t>
    </r>
    <rPh sb="0" eb="1">
      <t>トク</t>
    </rPh>
    <rPh sb="3" eb="4">
      <t>ホ</t>
    </rPh>
    <phoneticPr fontId="2"/>
  </si>
  <si>
    <r>
      <t xml:space="preserve">特
</t>
    </r>
    <r>
      <rPr>
        <sz val="8"/>
        <rFont val="ＭＳ 明朝"/>
        <family val="1"/>
        <charset val="128"/>
      </rPr>
      <t>(教)</t>
    </r>
    <phoneticPr fontId="3"/>
  </si>
  <si>
    <t xml:space="preserve">3　2階以上に乳児室、ほふく室、保育室又は遊戯室を設ける場合には､児童福祉施設基準省令第32条第8号を遵守していること。
4　共通事項
(1)保育士及び調理員の休憩室
(2)事務室
(3)職員用及び調理員用の便所
　なお、分園については、調理室及び医務室を設けないことができる。その場合は、本園の調理室の能力を十分勘案して衛生上及び防火上不備が生じることがないように留意すること。また、分園において医薬品を備えること。
</t>
    <phoneticPr fontId="2"/>
  </si>
  <si>
    <t>◆</t>
    <phoneticPr fontId="2"/>
  </si>
  <si>
    <t>　基本分単価
　基本分単価に含まれる職員構成</t>
    <phoneticPr fontId="3"/>
  </si>
  <si>
    <t>　副園長・教頭配置加算</t>
    <phoneticPr fontId="3"/>
  </si>
  <si>
    <t>　学級編制調整加配加算</t>
    <phoneticPr fontId="3"/>
  </si>
  <si>
    <r>
      <t>　３歳児配置改善加算</t>
    </r>
    <r>
      <rPr>
        <strike/>
        <sz val="10"/>
        <color rgb="FFFF0000"/>
        <rFont val="ＭＳ 明朝"/>
        <family val="1"/>
        <charset val="128"/>
      </rPr>
      <t xml:space="preserve"> </t>
    </r>
    <rPh sb="2" eb="4">
      <t>サイジ</t>
    </rPh>
    <rPh sb="4" eb="6">
      <t>ハイチ</t>
    </rPh>
    <rPh sb="6" eb="8">
      <t>カイゼン</t>
    </rPh>
    <rPh sb="8" eb="10">
      <t>カサン</t>
    </rPh>
    <phoneticPr fontId="2"/>
  </si>
  <si>
    <t>　満３歳児対応加配加算</t>
    <phoneticPr fontId="3"/>
  </si>
  <si>
    <t>　講師配置加算</t>
    <phoneticPr fontId="3"/>
  </si>
  <si>
    <t>　チーム保育加配加算</t>
    <phoneticPr fontId="3"/>
  </si>
  <si>
    <t>　副食費徴収免除加算</t>
    <phoneticPr fontId="3"/>
  </si>
  <si>
    <t>　土曜日に閉所する場合</t>
    <rPh sb="1" eb="4">
      <t>ドヨウビ</t>
    </rPh>
    <rPh sb="5" eb="7">
      <t>ヘイショ</t>
    </rPh>
    <rPh sb="9" eb="11">
      <t>バアイ</t>
    </rPh>
    <phoneticPr fontId="2"/>
  </si>
  <si>
    <t>　主幹保育教諭等の専任化により子育て支援の取組みを実施していない場合</t>
    <phoneticPr fontId="3"/>
  </si>
  <si>
    <t>　年齢別配置基準を下回る場合</t>
    <phoneticPr fontId="3"/>
  </si>
  <si>
    <t>　事務職員配置加算</t>
    <phoneticPr fontId="3"/>
  </si>
  <si>
    <t>　指導充実加配加算</t>
    <phoneticPr fontId="3"/>
  </si>
  <si>
    <t>　事務負担対応加配加算</t>
    <phoneticPr fontId="3"/>
  </si>
  <si>
    <t>適・否
(　　)</t>
    <rPh sb="0" eb="1">
      <t>テキ</t>
    </rPh>
    <rPh sb="2" eb="3">
      <t>ヒ</t>
    </rPh>
    <phoneticPr fontId="3"/>
  </si>
  <si>
    <t>施設型給付費　入所児童数報告書</t>
    <rPh sb="0" eb="3">
      <t>シセツガタ</t>
    </rPh>
    <rPh sb="3" eb="5">
      <t>キュウフ</t>
    </rPh>
    <rPh sb="5" eb="6">
      <t>ヒ</t>
    </rPh>
    <rPh sb="7" eb="9">
      <t>ニュウショ</t>
    </rPh>
    <rPh sb="9" eb="11">
      <t>ジドウ</t>
    </rPh>
    <rPh sb="11" eb="12">
      <t>スウ</t>
    </rPh>
    <rPh sb="12" eb="15">
      <t>ホウコクショ</t>
    </rPh>
    <phoneticPr fontId="3"/>
  </si>
  <si>
    <t>点検資料</t>
    <rPh sb="0" eb="2">
      <t>テンケン</t>
    </rPh>
    <rPh sb="2" eb="4">
      <t>シリョウ</t>
    </rPh>
    <phoneticPr fontId="3"/>
  </si>
  <si>
    <t>職員点検資料１（給料表を適用する職員の給与等の状況）
職員点検資料２（給料表を適用しない職員の給与等の状況）</t>
    <phoneticPr fontId="3"/>
  </si>
  <si>
    <t>会計</t>
    <rPh sb="0" eb="2">
      <t>カイケイ</t>
    </rPh>
    <phoneticPr fontId="3"/>
  </si>
  <si>
    <t>勤務実績１（給料表を適用する職員の職員勤務状況）
勤務実績２（給料表を適用しない職員の職員勤務状況）</t>
    <rPh sb="0" eb="2">
      <t>キンム</t>
    </rPh>
    <rPh sb="2" eb="4">
      <t>ジッセキ</t>
    </rPh>
    <rPh sb="17" eb="19">
      <t>ショクイン</t>
    </rPh>
    <rPh sb="19" eb="21">
      <t>キンム</t>
    </rPh>
    <rPh sb="25" eb="27">
      <t>キンム</t>
    </rPh>
    <rPh sb="27" eb="29">
      <t>ジッセキ</t>
    </rPh>
    <rPh sb="43" eb="45">
      <t>ショクイン</t>
    </rPh>
    <rPh sb="45" eb="47">
      <t>キンム</t>
    </rPh>
    <phoneticPr fontId="3"/>
  </si>
  <si>
    <t>・調理員の勤務状況（予定及び実績）がわかるもの(勤務シフト表等)(分園含む)　指導監査実施月の前々月の月分
（注）記号等で勤務時間を表している場合は、その説明資料も併せて提出してください。</t>
    <rPh sb="1" eb="3">
      <t>チョウリ</t>
    </rPh>
    <rPh sb="10" eb="12">
      <t>ヨテイ</t>
    </rPh>
    <rPh sb="12" eb="13">
      <t>オヨ</t>
    </rPh>
    <rPh sb="14" eb="16">
      <t>ジッセキ</t>
    </rPh>
    <rPh sb="47" eb="49">
      <t>ゼンゼン</t>
    </rPh>
    <rPh sb="49" eb="50">
      <t>ヅキ</t>
    </rPh>
    <rPh sb="52" eb="53">
      <t>ブン</t>
    </rPh>
    <phoneticPr fontId="3"/>
  </si>
  <si>
    <t>3 全施設共通</t>
  </si>
  <si>
    <t>月分</t>
    <rPh sb="0" eb="2">
      <t>ガツブン</t>
    </rPh>
    <phoneticPr fontId="3"/>
  </si>
  <si>
    <t>公定価格加算等に係る申請書類</t>
    <rPh sb="0" eb="2">
      <t>コウテイ</t>
    </rPh>
    <rPh sb="2" eb="4">
      <t>カカク</t>
    </rPh>
    <rPh sb="4" eb="6">
      <t>カサン</t>
    </rPh>
    <rPh sb="6" eb="7">
      <t>トウ</t>
    </rPh>
    <rPh sb="8" eb="9">
      <t>カカ</t>
    </rPh>
    <rPh sb="10" eb="12">
      <t>シンセイ</t>
    </rPh>
    <rPh sb="12" eb="14">
      <t>ショルイ</t>
    </rPh>
    <phoneticPr fontId="3"/>
  </si>
  <si>
    <t>職員勤務状況等届</t>
    <rPh sb="0" eb="2">
      <t>ショクイン</t>
    </rPh>
    <rPh sb="2" eb="4">
      <t>キンム</t>
    </rPh>
    <rPh sb="4" eb="6">
      <t>ジョウキョウ</t>
    </rPh>
    <rPh sb="6" eb="7">
      <t>トウ</t>
    </rPh>
    <rPh sb="7" eb="8">
      <t>トドケ</t>
    </rPh>
    <phoneticPr fontId="3"/>
  </si>
  <si>
    <t>※第1～3号：「社会福祉法人会計基準」（平成28年3月31日号外厚生労働省令第79号）令和3年11月12日最終改正</t>
    <phoneticPr fontId="3"/>
  </si>
  <si>
    <t>※別紙1～4：「社会福祉法人会計基準の制定に伴う会計処理等に関する運用上の取扱いについて」（平成28年3月31日厚児発0331第15号・社援発0331第39号・老発0331第45号　局長連名通知）令和3年11月12日最終改正</t>
    <phoneticPr fontId="3"/>
  </si>
  <si>
    <r>
      <t>※保育課に報告している</t>
    </r>
    <r>
      <rPr>
        <b/>
        <sz val="11"/>
        <rFont val="ＭＳ 明朝"/>
        <family val="1"/>
        <charset val="128"/>
      </rPr>
      <t>指導監査実施月の前々月</t>
    </r>
    <r>
      <rPr>
        <sz val="11"/>
        <rFont val="ＭＳ 明朝"/>
        <family val="1"/>
        <charset val="128"/>
      </rPr>
      <t>のものをご提出ください</t>
    </r>
    <rPh sb="1" eb="3">
      <t>ホイク</t>
    </rPh>
    <rPh sb="3" eb="4">
      <t>カ</t>
    </rPh>
    <rPh sb="5" eb="7">
      <t>ホウコク</t>
    </rPh>
    <rPh sb="11" eb="13">
      <t>シドウ</t>
    </rPh>
    <rPh sb="27" eb="29">
      <t>テイシュツ</t>
    </rPh>
    <phoneticPr fontId="3"/>
  </si>
  <si>
    <t>※指導監査実施月の前々月の勤務シフト表等（予定及び実績がわかるもの。分園を含む）をご提出ください。また、記号等で勤務時間を表している場合は、その説明資料も併せて提出してください。</t>
    <phoneticPr fontId="3"/>
  </si>
  <si>
    <t>　みなし保育士（看護師等）の有無</t>
    <rPh sb="4" eb="7">
      <t>ホイクシ</t>
    </rPh>
    <rPh sb="8" eb="11">
      <t>カンゴシ</t>
    </rPh>
    <rPh sb="11" eb="12">
      <t>トウ</t>
    </rPh>
    <rPh sb="14" eb="16">
      <t>ウム</t>
    </rPh>
    <phoneticPr fontId="3"/>
  </si>
  <si>
    <t>指導監査実施月の前々月の勤務シフト表等(予定及び実績がわかるもの。分園を含む)をご提出ください。記号等で表している場合は、説明資料をご提出ください。</t>
    <phoneticPr fontId="3"/>
  </si>
  <si>
    <t>◆運営についての重要事項に関する規程の変更</t>
    <rPh sb="1" eb="3">
      <t>ウンエイ</t>
    </rPh>
    <rPh sb="8" eb="10">
      <t>ジュウヨウ</t>
    </rPh>
    <rPh sb="10" eb="12">
      <t>ジコウ</t>
    </rPh>
    <rPh sb="13" eb="14">
      <t>カン</t>
    </rPh>
    <rPh sb="16" eb="18">
      <t>キテイ</t>
    </rPh>
    <rPh sb="19" eb="21">
      <t>ヘンコウ</t>
    </rPh>
    <phoneticPr fontId="3"/>
  </si>
  <si>
    <t>前回指導監査日以降の運営規程の変更</t>
    <rPh sb="0" eb="2">
      <t>ゼンカイ</t>
    </rPh>
    <rPh sb="2" eb="4">
      <t>シドウ</t>
    </rPh>
    <rPh sb="4" eb="6">
      <t>カンサ</t>
    </rPh>
    <rPh sb="6" eb="7">
      <t>ビ</t>
    </rPh>
    <rPh sb="7" eb="9">
      <t>イコウ</t>
    </rPh>
    <rPh sb="10" eb="12">
      <t>ウンエイ</t>
    </rPh>
    <rPh sb="12" eb="14">
      <t>キテイ</t>
    </rPh>
    <rPh sb="15" eb="17">
      <t>ヘンコウ</t>
    </rPh>
    <phoneticPr fontId="3"/>
  </si>
  <si>
    <t>変更内容</t>
    <rPh sb="0" eb="2">
      <t>ヘンコウ</t>
    </rPh>
    <rPh sb="2" eb="4">
      <t>ナイヨウ</t>
    </rPh>
    <phoneticPr fontId="3"/>
  </si>
  <si>
    <t>令和5年度受付件数</t>
    <rPh sb="0" eb="2">
      <t>レイワ</t>
    </rPh>
    <rPh sb="3" eb="5">
      <t>ネンド</t>
    </rPh>
    <rPh sb="5" eb="7">
      <t>ウケツケ</t>
    </rPh>
    <rPh sb="7" eb="9">
      <t>ケンスウ</t>
    </rPh>
    <phoneticPr fontId="3"/>
  </si>
  <si>
    <t>◆有期雇用の期間終了、法人内の他施設への異動、
　派遣職員を除く退職者数をご記入ください。</t>
    <rPh sb="1" eb="3">
      <t>ユウキ</t>
    </rPh>
    <rPh sb="3" eb="5">
      <t>コヨウ</t>
    </rPh>
    <rPh sb="6" eb="8">
      <t>キカン</t>
    </rPh>
    <rPh sb="8" eb="10">
      <t>シュウリョウ</t>
    </rPh>
    <rPh sb="11" eb="13">
      <t>ホウジン</t>
    </rPh>
    <rPh sb="13" eb="14">
      <t>ナイ</t>
    </rPh>
    <rPh sb="15" eb="16">
      <t>タ</t>
    </rPh>
    <rPh sb="16" eb="18">
      <t>シセツ</t>
    </rPh>
    <rPh sb="20" eb="22">
      <t>イドウ</t>
    </rPh>
    <rPh sb="25" eb="27">
      <t>ハケン</t>
    </rPh>
    <rPh sb="27" eb="29">
      <t>ショクイン</t>
    </rPh>
    <rPh sb="30" eb="31">
      <t>ノゾ</t>
    </rPh>
    <rPh sb="32" eb="34">
      <t>タイショク</t>
    </rPh>
    <rPh sb="34" eb="35">
      <t>シャ</t>
    </rPh>
    <rPh sb="35" eb="36">
      <t>スウ</t>
    </rPh>
    <rPh sb="38" eb="40">
      <t>キニュウ</t>
    </rPh>
    <phoneticPr fontId="3"/>
  </si>
  <si>
    <t>昨年度退職者数</t>
    <rPh sb="0" eb="3">
      <t>サクネンド</t>
    </rPh>
    <rPh sb="3" eb="6">
      <t>タイショクシャ</t>
    </rPh>
    <rPh sb="6" eb="7">
      <t>スウ</t>
    </rPh>
    <phoneticPr fontId="3"/>
  </si>
  <si>
    <t>今年度退職者数</t>
    <rPh sb="0" eb="3">
      <t>コンネンド</t>
    </rPh>
    <rPh sb="3" eb="5">
      <t>タイショク</t>
    </rPh>
    <rPh sb="5" eb="6">
      <t>シャ</t>
    </rPh>
    <rPh sb="6" eb="7">
      <t>スウ</t>
    </rPh>
    <phoneticPr fontId="3"/>
  </si>
  <si>
    <t>◆「必要教員数」を超えた非常勤講師の氏名　⇒</t>
    <rPh sb="15" eb="17">
      <t>コウシ</t>
    </rPh>
    <rPh sb="18" eb="20">
      <t>シメイ</t>
    </rPh>
    <phoneticPr fontId="2"/>
  </si>
  <si>
    <t>◆基本分単価を超えた非常勤事務職員の氏名　⇒</t>
    <rPh sb="1" eb="3">
      <t>キホン</t>
    </rPh>
    <rPh sb="3" eb="4">
      <t>ブン</t>
    </rPh>
    <rPh sb="4" eb="6">
      <t>タンカ</t>
    </rPh>
    <rPh sb="13" eb="15">
      <t>ジム</t>
    </rPh>
    <rPh sb="15" eb="17">
      <t>ショクイン</t>
    </rPh>
    <rPh sb="18" eb="20">
      <t>シメイ</t>
    </rPh>
    <phoneticPr fontId="2"/>
  </si>
  <si>
    <t>◆必要保育教諭等を超えた非常勤講師の氏名　⇒</t>
    <rPh sb="1" eb="3">
      <t>ヒツヨウ</t>
    </rPh>
    <rPh sb="3" eb="5">
      <t>ホイク</t>
    </rPh>
    <rPh sb="5" eb="7">
      <t>キョウユ</t>
    </rPh>
    <rPh sb="7" eb="8">
      <t>トウ</t>
    </rPh>
    <rPh sb="15" eb="17">
      <t>コウシ</t>
    </rPh>
    <rPh sb="18" eb="20">
      <t>シメイ</t>
    </rPh>
    <phoneticPr fontId="2"/>
  </si>
  <si>
    <t>非常勤事務職員の氏名　⇒　</t>
    <rPh sb="8" eb="10">
      <t>シメイ</t>
    </rPh>
    <phoneticPr fontId="3"/>
  </si>
  <si>
    <t>職員点検欄</t>
    <phoneticPr fontId="3"/>
  </si>
  <si>
    <t>※記入は不要です。</t>
    <rPh sb="1" eb="3">
      <t>キニュウ</t>
    </rPh>
    <rPh sb="4" eb="6">
      <t>フヨウ</t>
    </rPh>
    <phoneticPr fontId="3"/>
  </si>
  <si>
    <t>3歳児/満3歳児</t>
    <rPh sb="1" eb="2">
      <t>サイ</t>
    </rPh>
    <rPh sb="2" eb="3">
      <t>ジ</t>
    </rPh>
    <rPh sb="4" eb="5">
      <t>マン</t>
    </rPh>
    <rPh sb="6" eb="7">
      <t>サイ</t>
    </rPh>
    <rPh sb="7" eb="8">
      <t>ジ</t>
    </rPh>
    <phoneticPr fontId="3"/>
  </si>
  <si>
    <t>あり/あり</t>
    <phoneticPr fontId="3"/>
  </si>
  <si>
    <t>あり/なし</t>
    <phoneticPr fontId="3"/>
  </si>
  <si>
    <t>なし/あり</t>
    <phoneticPr fontId="3"/>
  </si>
  <si>
    <t>なし/なし</t>
    <phoneticPr fontId="3"/>
  </si>
  <si>
    <t>90人以下施設加配</t>
    <rPh sb="2" eb="3">
      <t>ニン</t>
    </rPh>
    <rPh sb="3" eb="5">
      <t>イカ</t>
    </rPh>
    <rPh sb="5" eb="7">
      <t>シセツ</t>
    </rPh>
    <rPh sb="7" eb="9">
      <t>カハイ</t>
    </rPh>
    <phoneticPr fontId="3"/>
  </si>
  <si>
    <t>学級編成調整加配加算</t>
    <rPh sb="0" eb="2">
      <t>ガッキュウ</t>
    </rPh>
    <rPh sb="2" eb="4">
      <t>ヘンセイ</t>
    </rPh>
    <rPh sb="4" eb="6">
      <t>チョウセイ</t>
    </rPh>
    <rPh sb="6" eb="8">
      <t>カハイ</t>
    </rPh>
    <rPh sb="8" eb="10">
      <t>カサン</t>
    </rPh>
    <phoneticPr fontId="3"/>
  </si>
  <si>
    <t>チーム保育加配加算</t>
    <rPh sb="3" eb="5">
      <t>ホイク</t>
    </rPh>
    <rPh sb="5" eb="7">
      <t>カハイ</t>
    </rPh>
    <rPh sb="7" eb="9">
      <t>カサン</t>
    </rPh>
    <phoneticPr fontId="3"/>
  </si>
  <si>
    <t>上限</t>
    <rPh sb="0" eb="2">
      <t>ジョウゲン</t>
    </rPh>
    <phoneticPr fontId="3"/>
  </si>
  <si>
    <t>常勤換算-基本分</t>
    <phoneticPr fontId="3"/>
  </si>
  <si>
    <t>講師配置加算</t>
    <rPh sb="0" eb="2">
      <t>コウシ</t>
    </rPh>
    <rPh sb="2" eb="4">
      <t>ハイチ</t>
    </rPh>
    <rPh sb="4" eb="6">
      <t>カサン</t>
    </rPh>
    <phoneticPr fontId="3"/>
  </si>
  <si>
    <t>指導充実加配加算</t>
    <rPh sb="0" eb="2">
      <t>シドウ</t>
    </rPh>
    <rPh sb="2" eb="4">
      <t>ジュウジツ</t>
    </rPh>
    <rPh sb="4" eb="6">
      <t>カハイ</t>
    </rPh>
    <rPh sb="6" eb="8">
      <t>カサン</t>
    </rPh>
    <phoneticPr fontId="3"/>
  </si>
  <si>
    <t>加算項目</t>
    <rPh sb="0" eb="2">
      <t>カサン</t>
    </rPh>
    <rPh sb="2" eb="4">
      <t>コウモク</t>
    </rPh>
    <phoneticPr fontId="3"/>
  </si>
  <si>
    <t>対象者</t>
    <rPh sb="0" eb="3">
      <t>タイショウシャ</t>
    </rPh>
    <phoneticPr fontId="3"/>
  </si>
  <si>
    <t>３歳児配置改善加算</t>
    <rPh sb="1" eb="2">
      <t>サイ</t>
    </rPh>
    <rPh sb="2" eb="3">
      <t>ジ</t>
    </rPh>
    <rPh sb="3" eb="5">
      <t>ハイチ</t>
    </rPh>
    <rPh sb="5" eb="7">
      <t>カイゼン</t>
    </rPh>
    <rPh sb="7" eb="9">
      <t>カサン</t>
    </rPh>
    <phoneticPr fontId="3"/>
  </si>
  <si>
    <t>基本分単価事務職員</t>
    <rPh sb="0" eb="2">
      <t>キホン</t>
    </rPh>
    <rPh sb="2" eb="3">
      <t>ブン</t>
    </rPh>
    <rPh sb="3" eb="5">
      <t>タンカ</t>
    </rPh>
    <rPh sb="5" eb="7">
      <t>ジム</t>
    </rPh>
    <rPh sb="7" eb="9">
      <t>ショクイン</t>
    </rPh>
    <phoneticPr fontId="3"/>
  </si>
  <si>
    <t>満３歳児対応加配加算</t>
    <rPh sb="0" eb="1">
      <t>マン</t>
    </rPh>
    <rPh sb="2" eb="3">
      <t>サイ</t>
    </rPh>
    <rPh sb="3" eb="4">
      <t>ジ</t>
    </rPh>
    <rPh sb="4" eb="6">
      <t>タイオウ</t>
    </rPh>
    <rPh sb="6" eb="8">
      <t>カハイ</t>
    </rPh>
    <rPh sb="8" eb="10">
      <t>カサン</t>
    </rPh>
    <phoneticPr fontId="3"/>
  </si>
  <si>
    <t>事務職員配置加算</t>
    <rPh sb="0" eb="2">
      <t>ジム</t>
    </rPh>
    <rPh sb="2" eb="4">
      <t>ショクイン</t>
    </rPh>
    <rPh sb="4" eb="6">
      <t>ハイチ</t>
    </rPh>
    <rPh sb="6" eb="8">
      <t>カサン</t>
    </rPh>
    <phoneticPr fontId="3"/>
  </si>
  <si>
    <t>事務負担対応加配加算</t>
    <rPh sb="0" eb="2">
      <t>ジム</t>
    </rPh>
    <rPh sb="2" eb="4">
      <t>フタン</t>
    </rPh>
    <rPh sb="4" eb="6">
      <t>タイオウ</t>
    </rPh>
    <rPh sb="6" eb="8">
      <t>カハイ</t>
    </rPh>
    <rPh sb="8" eb="10">
      <t>カサン</t>
    </rPh>
    <phoneticPr fontId="3"/>
  </si>
  <si>
    <t>必要配置人数</t>
    <rPh sb="0" eb="2">
      <t>ヒツヨウ</t>
    </rPh>
    <rPh sb="2" eb="4">
      <t>ハイチ</t>
    </rPh>
    <rPh sb="4" eb="6">
      <t>ニンズウ</t>
    </rPh>
    <phoneticPr fontId="3"/>
  </si>
  <si>
    <t>保育教諭等</t>
    <rPh sb="0" eb="2">
      <t>ホイク</t>
    </rPh>
    <rPh sb="2" eb="4">
      <t>キョウユ</t>
    </rPh>
    <rPh sb="4" eb="5">
      <t>トウ</t>
    </rPh>
    <phoneticPr fontId="9"/>
  </si>
  <si>
    <t>　特定教育・保育施設は、当該特定教育・保育施設を利用する小学校就学前子どもの人権の擁護、虐待の防止等のため、責任者を設置する等必要な体制の整備を行うとともに、その従業者に対し、研修を実施する等の措置を講ずるよう努めていること。</t>
    <rPh sb="12" eb="14">
      <t>トウガイ</t>
    </rPh>
    <phoneticPr fontId="3"/>
  </si>
  <si>
    <t>共</t>
    <rPh sb="0" eb="1">
      <t>トモ</t>
    </rPh>
    <phoneticPr fontId="3"/>
  </si>
  <si>
    <t>　各保育所型認定こども園の実情に応じた適切な保育の実施状況</t>
    <rPh sb="5" eb="6">
      <t>ガタ</t>
    </rPh>
    <rPh sb="6" eb="8">
      <t>ニンテイ</t>
    </rPh>
    <rPh sb="11" eb="12">
      <t>エン</t>
    </rPh>
    <phoneticPr fontId="3"/>
  </si>
  <si>
    <t xml:space="preserve">  保育所型認定こども園における養護とは、子どもの生命の保持及び情緒の安定をはかるために保育士等が行う援助や関わりであり保育所型認定こども園における保育は、養護及び教育を一体的に行うことをその特性とするものである。保育所型認定こども園における保育全体を通じて、養護に関するねらい及び内容を踏まえた保育が展開されていること。
〈養護に関するねらい及び内容〉
(1)生命の保持
(2)情緒の安定
</t>
    <rPh sb="2" eb="8">
      <t>ホイクショガタニンテイ</t>
    </rPh>
    <rPh sb="11" eb="12">
      <t>エン</t>
    </rPh>
    <rPh sb="63" eb="64">
      <t>ガタ</t>
    </rPh>
    <rPh sb="64" eb="66">
      <t>ニンテイ</t>
    </rPh>
    <rPh sb="69" eb="70">
      <t>エン</t>
    </rPh>
    <rPh sb="110" eb="111">
      <t>ガタ</t>
    </rPh>
    <rPh sb="111" eb="113">
      <t>ニンテイ</t>
    </rPh>
    <rPh sb="116" eb="117">
      <t>エン</t>
    </rPh>
    <rPh sb="164" eb="166">
      <t>ヨウゴ</t>
    </rPh>
    <rPh sb="167" eb="168">
      <t>カン</t>
    </rPh>
    <rPh sb="173" eb="174">
      <t>オヨ</t>
    </rPh>
    <rPh sb="175" eb="177">
      <t>ナイヨウ</t>
    </rPh>
    <rPh sb="182" eb="184">
      <t>セイメイ</t>
    </rPh>
    <rPh sb="185" eb="187">
      <t>ホジ</t>
    </rPh>
    <rPh sb="191" eb="193">
      <t>ジョウチョ</t>
    </rPh>
    <rPh sb="194" eb="196">
      <t>アンテイ</t>
    </rPh>
    <phoneticPr fontId="3"/>
  </si>
  <si>
    <t>3　保育の計画の作成状況
(1)全体的な計画の作成</t>
    <rPh sb="5" eb="7">
      <t>ケイカク</t>
    </rPh>
    <rPh sb="8" eb="10">
      <t>サクセイ</t>
    </rPh>
    <rPh sb="10" eb="12">
      <t>ジョウキョウ</t>
    </rPh>
    <rPh sb="16" eb="19">
      <t>ゼンタイテキ</t>
    </rPh>
    <rPh sb="20" eb="22">
      <t>ケイカク</t>
    </rPh>
    <rPh sb="23" eb="25">
      <t>サクセイ</t>
    </rPh>
    <phoneticPr fontId="3"/>
  </si>
  <si>
    <t>(2)指導計画の作成等</t>
    <rPh sb="10" eb="11">
      <t>トウ</t>
    </rPh>
    <phoneticPr fontId="2"/>
  </si>
  <si>
    <t xml:space="preserve">(2)指導計画の作成に当たっては、保育所保育指針第2章及びその他の関連する章に示された事項のほか、子ども一人一人の発達過程や状況を十分に踏まえること。また、下記の[留意事項]に留意していること。
</t>
    <phoneticPr fontId="3"/>
  </si>
  <si>
    <t xml:space="preserve">(1)保育所型認定こども園は、全体的な計画に基づき、具体的な保育が適切に展開されるよう、子どもの生活や発達を見通した長期的な指導計画と、それに関連しながら、より具体的な子どもの日々の生活に即した短期的な指導計画を作成すること。
</t>
    <rPh sb="6" eb="7">
      <t>ガタ</t>
    </rPh>
    <rPh sb="7" eb="9">
      <t>ニンテイ</t>
    </rPh>
    <rPh sb="12" eb="13">
      <t>エン</t>
    </rPh>
    <phoneticPr fontId="3"/>
  </si>
  <si>
    <t>(3)指導計画においては、保育所型認定こども園の生活における子どもの発達過程を見通し、生活の連続性、季節の変化などを考慮し、子どもの実態に即した具体的なねらい及び内容を設定していること。
　また、具体的なねらいが達成されるよう、子どもの生活する姿や発想を大切にして適切な環境を構成し、子どもが主体的に活動できるようにしていること。</t>
    <rPh sb="3" eb="7">
      <t>シドウケイカク</t>
    </rPh>
    <rPh sb="13" eb="15">
      <t>ホイク</t>
    </rPh>
    <rPh sb="15" eb="16">
      <t>ショ</t>
    </rPh>
    <rPh sb="16" eb="17">
      <t>ガタ</t>
    </rPh>
    <rPh sb="17" eb="19">
      <t>ニンテイ</t>
    </rPh>
    <rPh sb="22" eb="23">
      <t>エン</t>
    </rPh>
    <phoneticPr fontId="3"/>
  </si>
  <si>
    <t>4　指導計画の展開</t>
    <phoneticPr fontId="3"/>
  </si>
  <si>
    <t>　特定教育・保育施設は、自らその提供する特定教育・保育の質の評価を行い、常にその改善を図っていること。</t>
    <rPh sb="1" eb="5">
      <t>トクテイキョウイク</t>
    </rPh>
    <rPh sb="6" eb="8">
      <t>ホイク</t>
    </rPh>
    <rPh sb="8" eb="10">
      <t>シセツ</t>
    </rPh>
    <phoneticPr fontId="3"/>
  </si>
  <si>
    <t>・評価者</t>
  </si>
  <si>
    <t>保育士等（個々）による評価</t>
    <rPh sb="0" eb="3">
      <t>ホイクシ</t>
    </rPh>
    <rPh sb="3" eb="4">
      <t>トウ</t>
    </rPh>
    <rPh sb="5" eb="7">
      <t>ココ</t>
    </rPh>
    <rPh sb="11" eb="13">
      <t>ヒョウカ</t>
    </rPh>
    <phoneticPr fontId="3"/>
  </si>
  <si>
    <t>施設（全体）による評価</t>
    <rPh sb="0" eb="2">
      <t>シセツ</t>
    </rPh>
    <rPh sb="3" eb="5">
      <t>ゼンタイ</t>
    </rPh>
    <rPh sb="9" eb="11">
      <t>ヒョウカ</t>
    </rPh>
    <phoneticPr fontId="3"/>
  </si>
  <si>
    <t>※該当するもの全てを選択してください。</t>
    <rPh sb="1" eb="3">
      <t>ガイトウ</t>
    </rPh>
    <rPh sb="7" eb="8">
      <t>スベ</t>
    </rPh>
    <rPh sb="10" eb="12">
      <t>センタク</t>
    </rPh>
    <phoneticPr fontId="3"/>
  </si>
  <si>
    <r>
      <t>・保育士の勤務状況</t>
    </r>
    <r>
      <rPr>
        <b/>
        <sz val="10.5"/>
        <color rgb="FFFF0000"/>
        <rFont val="ＭＳ 明朝"/>
        <family val="1"/>
        <charset val="128"/>
      </rPr>
      <t>（予定及び実績）</t>
    </r>
    <r>
      <rPr>
        <sz val="10.5"/>
        <rFont val="ＭＳ 明朝"/>
        <family val="1"/>
        <charset val="128"/>
      </rPr>
      <t xml:space="preserve">がわかるもの(勤務シフト表等)(分園含む)　指導監査実施月の前々月の月分
</t>
    </r>
    <r>
      <rPr>
        <sz val="10.5"/>
        <color rgb="FFFF0000"/>
        <rFont val="ＭＳ 明朝"/>
        <family val="1"/>
        <charset val="128"/>
      </rPr>
      <t>（注）記号等で勤務時間を表している場合は、その説明資料も併せて提出してください。</t>
    </r>
    <rPh sb="1" eb="4">
      <t>ホイクシ</t>
    </rPh>
    <rPh sb="5" eb="7">
      <t>キンム</t>
    </rPh>
    <rPh sb="7" eb="9">
      <t>ジョウキョウ</t>
    </rPh>
    <rPh sb="10" eb="12">
      <t>ヨテイ</t>
    </rPh>
    <rPh sb="12" eb="13">
      <t>オヨ</t>
    </rPh>
    <rPh sb="14" eb="16">
      <t>ジッセキ</t>
    </rPh>
    <rPh sb="24" eb="26">
      <t>キンム</t>
    </rPh>
    <rPh sb="29" eb="30">
      <t>ヒョウ</t>
    </rPh>
    <rPh sb="30" eb="31">
      <t>トウ</t>
    </rPh>
    <rPh sb="33" eb="35">
      <t>ブンエン</t>
    </rPh>
    <rPh sb="35" eb="36">
      <t>フク</t>
    </rPh>
    <rPh sb="47" eb="49">
      <t>ゼンゼン</t>
    </rPh>
    <rPh sb="52" eb="53">
      <t>ブン</t>
    </rPh>
    <rPh sb="55" eb="56">
      <t>チュウ</t>
    </rPh>
    <rPh sb="82" eb="83">
      <t>アワ</t>
    </rPh>
    <rPh sb="85" eb="87">
      <t>テイシュツ</t>
    </rPh>
    <phoneticPr fontId="3"/>
  </si>
  <si>
    <t>非常勤職員・派遣職員　勤務状況等届</t>
    <phoneticPr fontId="3"/>
  </si>
  <si>
    <t>公定価格加算・加減調整項目月別変更点</t>
  </si>
  <si>
    <t xml:space="preserve">〔分園〕
(1)定員は原則30人未満とする。ただし、本園の規模や本園との距離等を勘案して一体的な運営が可能であれば30人以上とすることができる。
(2)本園において定員内の受入れ枠があるにもかかわらず、分園での受入れを意図的に行うことがないようにすること。ただし、利用者の居住地付近に本園がない等やむを得ない事由があるときは前文に該当しない。
</t>
  </si>
  <si>
    <t xml:space="preserve">　提供した特定教育・保育に関し、子ども・子育て支援法第14条第1項の規定により市が行う報告若しくは帳簿書類その他の物件の提出若しくは提示の命令又は当該市の職員からの質問若しくは特定教育・保育施設の設備若しくは帳簿書類その他の物件の検査に応じ、及び教育・保育給付認定子ども等からの苦情に関して市が行う調査に協力するとともに、市から指導又は助言を受けた場合は、当該指導又は助言に従って必要な改善を行っていること。
</t>
    <rPh sb="123" eb="125">
      <t>キョウイク</t>
    </rPh>
    <rPh sb="126" eb="128">
      <t>ホイク</t>
    </rPh>
    <rPh sb="128" eb="130">
      <t>キュウフ</t>
    </rPh>
    <rPh sb="130" eb="132">
      <t>ニンテイ</t>
    </rPh>
    <phoneticPr fontId="2"/>
  </si>
  <si>
    <t>　消火器等の消火用具、非常口その他非常災害に必要な設備を設けていること。また、消防設備等の法定点検を実施していること。なお、年2回点検し、そのうち1回は結果を消防署長に報告していること。</t>
  </si>
  <si>
    <t>　消防法令に基づくスプリンクラー、屋内消火栓等の整備状況及び定期点検の実施状況並びに避難設備の整備及び点検状況</t>
  </si>
  <si>
    <t>　児童福祉施設等が定めるべき非常災害に関する具体的な計画(以下、「非常災害対策計画」という。)を策定していること。非常災害対策計画は、火災、水害・土砂災害、地震等の地域の実情も鑑みた災害にも対処できるものであること(必ずしも災害ごとに別の計画として策定する必要はない。)。
［非常災害対策計画に盛り込む具体的な項目例］
・児童福祉施設等の立地条件(地形 等)
・災害に関する情報の入手方法(「高齢者等避難」等の情報の入手方法の確認 等)
・災害時の連絡先及び通信手段の確認(自治体、家族、職員 等)
・避難を開始する時期、判断基準(「高齢者等避難」時 等)
・避難場所(市町村が指定する避難場所、施設内の安全なスペース 等)
・避難経路(避難場所までのルート(複数)、所要時間等)
・避難方法(利用児童の年齢や発達に応じた避難方法等)
・災害時の人員体制、指揮系統(災害時の参集方法、役割分担、避難に必要な職員数等)
・関係機関との連携体制</t>
  </si>
  <si>
    <t>　施設の管理者を含む職員は、日頃から、気象情報等の情報把握に努めるとともに、市町村が発令する「高齢者等避難」、「避難指示」等の情報については、確実に把握し、利用者の安全を確保するための適切な行動をとるようにすること。災害発生時に適切に対応するため、非常災害対策計画の内容を職員間で十分共有していること。</t>
  </si>
  <si>
    <t xml:space="preserve">　避難及び消火に対する訓練を少なくとも毎月1回行っていること。避難訓練については、地域の実情を鑑みて、火災、水害・土砂災害、地震等を想定した訓練を実施すること。
</t>
  </si>
  <si>
    <t>　職員の確保・定着化について積極的に取り組んでいること。
ア　職員の計画的な採用に努めていること。
イ　労働条件の改善等に配慮し、定着促進及び離職防止に努めていること。</t>
    <rPh sb="1" eb="3">
      <t>ショクイン</t>
    </rPh>
    <rPh sb="4" eb="6">
      <t>カクホ</t>
    </rPh>
    <rPh sb="7" eb="10">
      <t>テイチャクカ</t>
    </rPh>
    <rPh sb="14" eb="17">
      <t>セッキョクテキ</t>
    </rPh>
    <rPh sb="18" eb="19">
      <t>ト</t>
    </rPh>
    <rPh sb="20" eb="21">
      <t>ク</t>
    </rPh>
    <rPh sb="31" eb="33">
      <t>ショクイン</t>
    </rPh>
    <rPh sb="34" eb="37">
      <t>ケイカクテキ</t>
    </rPh>
    <rPh sb="38" eb="40">
      <t>サイヨウ</t>
    </rPh>
    <rPh sb="41" eb="42">
      <t>ツト</t>
    </rPh>
    <rPh sb="52" eb="54">
      <t>ロウドウ</t>
    </rPh>
    <rPh sb="54" eb="56">
      <t>ジョウケン</t>
    </rPh>
    <rPh sb="57" eb="59">
      <t>カイゼン</t>
    </rPh>
    <rPh sb="59" eb="60">
      <t>ナド</t>
    </rPh>
    <rPh sb="61" eb="63">
      <t>ハイリョ</t>
    </rPh>
    <rPh sb="65" eb="67">
      <t>テイチャク</t>
    </rPh>
    <rPh sb="67" eb="69">
      <t>ソクシン</t>
    </rPh>
    <rPh sb="69" eb="70">
      <t>オヨ</t>
    </rPh>
    <rPh sb="71" eb="73">
      <t>リショク</t>
    </rPh>
    <rPh sb="73" eb="75">
      <t>ボウシ</t>
    </rPh>
    <rPh sb="76" eb="77">
      <t>ツト</t>
    </rPh>
    <phoneticPr fontId="2"/>
  </si>
  <si>
    <t>　教育・保育給付認定子どもに対する特定教育・保育の提供に関する次の各号に掲げる記録を整備し、その完結の日から5年間保存していること。
(1)特定教育・保育施設等運営基準府令第15条第1項各号に定めるものに基づく特定教育・保育の提供に当たっての計画
(2)特定教育・保育施設等運営基準府令第12条に規定する提供した特定教育・保育に係る必要な事項の提供の記録
(3)特定教育・保育施設等運営基準府令第19条に規定する市への通知に係る記録
(4)特定教育・保育施設等運営基準府令第30条第2項に規定する苦情の内容等の記録
(5)特定教育・保育施設等運営基準府令第32条第3項に規定する事故の状況及び事故に際して採った処置についての記録</t>
  </si>
  <si>
    <t>　次に掲げる財務関係書類を毎会計年度終了後3か月以内に、保育所を経営する事業に係る現況報告書を添付して、市長に提出していること。
　1　貸借対照表
　2　収支計算書又は損益計算書
　3　監査事項6に掲げる財務関係書類</t>
    <rPh sb="1" eb="2">
      <t>ツギ</t>
    </rPh>
    <rPh sb="3" eb="4">
      <t>カカ</t>
    </rPh>
    <rPh sb="6" eb="8">
      <t>ザイム</t>
    </rPh>
    <rPh sb="8" eb="10">
      <t>カンケイ</t>
    </rPh>
    <rPh sb="10" eb="12">
      <t>ショルイ</t>
    </rPh>
    <phoneticPr fontId="2"/>
  </si>
  <si>
    <t xml:space="preserve">　会計帳簿は、証憑に基づき作成され、会計責任者が、会計帳簿の内容及び帳簿と証憑の整合性を確認するなど、適正な会計処理を行っていること。また、証憑と会計伝票等を整理し保存していること。
</t>
  </si>
  <si>
    <r>
      <t>　特定教育・保育の提供に当たって、当該特定教育・保育の質の向上を図る上で特に必要であると認められる対価について、教育・保育給付認定保護者から支払を受けるときは、当該特定教育・保育に要する費用として見込まれるものの額と特定教育・保育費用基準額との差額に相当する金額の範囲内でその額を設定し、支払を受けていること。</t>
    </r>
    <r>
      <rPr>
        <strike/>
        <sz val="10"/>
        <rFont val="ＭＳ 明朝"/>
        <family val="1"/>
        <charset val="128"/>
      </rPr>
      <t xml:space="preserve">
</t>
    </r>
    <r>
      <rPr>
        <sz val="10"/>
        <rFont val="ＭＳ 明朝"/>
        <family val="1"/>
        <charset val="128"/>
      </rPr>
      <t xml:space="preserve">
</t>
    </r>
    <rPh sb="56" eb="58">
      <t>キョウイク</t>
    </rPh>
    <rPh sb="59" eb="61">
      <t>ホイク</t>
    </rPh>
    <rPh sb="61" eb="63">
      <t>キュウフ</t>
    </rPh>
    <rPh sb="63" eb="65">
      <t>ニンテイ</t>
    </rPh>
    <rPh sb="65" eb="67">
      <t>ホゴ</t>
    </rPh>
    <rPh sb="67" eb="68">
      <t>シャ</t>
    </rPh>
    <rPh sb="70" eb="72">
      <t>シハラ</t>
    </rPh>
    <rPh sb="73" eb="74">
      <t>ウ</t>
    </rPh>
    <rPh sb="138" eb="139">
      <t>ガク</t>
    </rPh>
    <rPh sb="140" eb="142">
      <t>セッテイ</t>
    </rPh>
    <rPh sb="144" eb="146">
      <t>シハラ</t>
    </rPh>
    <rPh sb="147" eb="148">
      <t>ウ</t>
    </rPh>
    <phoneticPr fontId="2"/>
  </si>
  <si>
    <t xml:space="preserve">(5)(1)～(4)に掲げるもののほか、特定教育・保育において提供される便宜に要する費用のうち、特定教育・保育施設の利用において通常必要とされるものに係る費用であって、教育・保育給付認定保護者に負担させることが適当と認められるもの
</t>
  </si>
  <si>
    <t xml:space="preserve">　監査事項9及び10(1)～(5)の費用の額の支払を受けた場合は、当該費用に係る領収証を当該費用の額を支払った教育・保育給付認定保護者に対し交付していること。
</t>
    <rPh sb="6" eb="7">
      <t>オヨ</t>
    </rPh>
    <phoneticPr fontId="2"/>
  </si>
  <si>
    <t xml:space="preserve">　監査事項9及び10(1)～(5)の金銭の支払を求める際は、あらかじめ、当該金銭の使途及び額並びに教育・保育給付認定保護者に金銭の支払を求める理由について書面によって明らかにするとともに、教育・保育給付認定保護者に対して説明を行い、文書による同意を得ていること。
※ただし、監査事項10(1)～(5)の規定による金銭の支払に係る同意については、文書によることを要しない。
</t>
  </si>
  <si>
    <t xml:space="preserve">　法定代理受領により特定教育・保育に係る施設型給付費（子ども・子育て支援法第27条第1項の施設型給付費をいう。以下同じ。）の支給を受けた場合は、教育・保育給付認定保護者に対し、当該教育・保育給付認定保護者に係る施設型給付費の額を通知していること。
</t>
    <rPh sb="27" eb="28">
      <t>コ</t>
    </rPh>
    <rPh sb="31" eb="33">
      <t>コソダ</t>
    </rPh>
    <rPh sb="34" eb="36">
      <t>シエン</t>
    </rPh>
    <rPh sb="90" eb="92">
      <t>キョウイク</t>
    </rPh>
    <rPh sb="93" eb="95">
      <t>ホイク</t>
    </rPh>
    <rPh sb="95" eb="97">
      <t>キュウフ</t>
    </rPh>
    <phoneticPr fontId="2"/>
  </si>
  <si>
    <t xml:space="preserve">　特定教育・保育を受けている教育・保育給付認定子どもの保護者が偽りその他不正な行為によって施設型給付費の支給を受け、又は受けようとしたときは、遅滞なく、意見を付してその旨を市に通知していること。
</t>
  </si>
  <si>
    <t xml:space="preserve">（ア）保育教諭等
　基本分単価における必要保育教諭等の数（幼保連携型認定こども園の学級の編制、職員、設備及び運営に関する基準（平成26年内閣府・文部科学省・厚生労働省令第1号。以下「幼保連携型認定こども園設備運営基準」という。）第5条第3項の表備考第4号に規定する園長が専任でない場合に1名増加して配置する教員及び幼稚園設置基準（昭和31年文部省令第32号）第5条第3項に規定する教員を除く。）は以下のⅰとⅱを合計した数であること。
</t>
  </si>
  <si>
    <t xml:space="preserve">ⅰ 年齢別配置基準（※）
　4歳以上児 30人につき1人、3歳児及び満3歳児 20人につき1人、1、2歳児（保育認定子どもに限る。）6人につき1人、乳児3人につき1人
（注1）「保育教諭等」とは、幼保連携型認定こども園にあっては、幼稚園教諭免許状を有し、かつ、保育士としての登録を受けた者（令和7年3月31日までの間に限り、幼稚園教諭免許状のみを有する者又は保育士としての登録のみを受けた者を含む。）をいい、その他の認定こども園にあっては、幼稚園教諭免許状を有する者又は保育士としての登録を受けた者をいうこと（なお、副園長及び教頭については、この限りでない。）。
</t>
  </si>
  <si>
    <t xml:space="preserve">（注2）ここでいう「4歳以上児」、「3歳児」、「1、2歳児（保育認定子どもに限る。）」及び「乳児」とは、年度の初日の前日における満年齢によるものであること。
また、「満3歳児」とは、以下の者をいうこと（当該年度内に限る。）。
・教育標準時間認定を受けた子どものうち、年度の初日の前日における満年齢が2歳で年度途中に満3歳に達して入園した者
・2歳児（保育認定子どもに限る。）が年度途中に満3歳に達した後、保育認定から教育標準時間認定に認定区分が変更となった者
</t>
  </si>
  <si>
    <t xml:space="preserve">（注3）確認に当たっては以下の算式によることとし、教育標準時間認定子ども及び保育認定子どもの人数の合計をもとに確認すること。
＜算式＞
｛4歳以上児数×1/30（小数点第1位まで計算（小数点第2位以下切り捨て））｝＋｛3歳児及び満3歳児数×1/20（同）｝＋｛1、2歳児数（保育認定を受けた子どもに限る。）×1/6（同）｝＋｛乳児数×1/3（同）｝
＝配置基準上保育教諭等数（小数点以下四捨五入）
</t>
  </si>
  <si>
    <t xml:space="preserve">（注1）保育認定子どもに係る利用定員に占める保育標準時間認定を受けた子どもの人数の割合が低い場合は非常勤の講師としても差し支えないこと。
（注2）当該代替保育教諭等の配置により、主幹保育教諭等を教育・保育計画の立案や地域の子育て支援活動等の業務に専任させ、保護者や地域住民からの教育・育児相談、地域の子育て支援活動等に積極的に取り組むこと。
（※）保育教諭等には幼保連携型認定こども園設備運営基準附則第6条及び第7条等に基づいて都道府県等が定める条例に基づき配置される職員を含む。
</t>
  </si>
  <si>
    <t xml:space="preserve">ⅱ 調理員等　保育認定子どもに係る利用定員 40人以下の施設は1人、41人以上 150人以下の施設は2人、151人以上の施設は3人（うち1人は非常勤）
</t>
  </si>
  <si>
    <t xml:space="preserve">ⅲ 事務職員及び非常勤事務職員
（注）施設長等の職員が兼務する場合又は業務委託する場合は、配置は不要であること。
（注）非常勤事務職員については、1人分の費用（教育標準時間認定子どもに係る利用定員が91人以上の施設に限る。）及び週2日分の費用を算定。
</t>
  </si>
  <si>
    <t>ⅰ 就学前の子どもに関する教育、保育等の総合的な提供の推進に関する法律（平成18 年法律第77 号。以下「認定こども園法」という。）第14 条又は学校教育法（昭和22 年法律第26 号）第27 条に規定する副園長又は教頭の職務をつかさどっていること。学級担任など教育・保育への従事状況は問わない。</t>
    <phoneticPr fontId="3"/>
  </si>
  <si>
    <t>ⅱ 就学前の子どもに関する教育、保育等の総合的な提供の推進に関する法律施行規則（平成26年内閣府・文部科学省・厚生労働省令第2号。以下「認定こども園法施行規則」という。）第14条において準用する第13条又は学校教育法施行規則（昭和25年文部省令第11号）第23条において準用する第20条から第22条までに該当するものとして発令を受けていること。幼稚園教諭免許状を有さない場合も含む。</t>
    <phoneticPr fontId="3"/>
  </si>
  <si>
    <t>ⅲ 当該施設に常時勤務する者であること。
ⅳ 園長が専任でない施設において、幼保連携型認定こども園設備運営基準第5条第3項の表備考第4号に規定する園長が専任でない場合に1名増加して配置する教員又は幼稚園設置基準第5条第3項に規定する教員に該当しないこと。</t>
    <phoneticPr fontId="3"/>
  </si>
  <si>
    <t xml:space="preserve">＜算式＞
｛4歳以上児数×1/30（小数点第1位まで計算（小数点第2位以下切り捨て））｝＋｛3歳児及び満3歳児数×1/15（同）｝＋｛1、2歳児数（保育認定を受けた子どもに限る。）×1/6（同）｝＋｛乳児数×1/3（同）｝＝配置基準上保育教諭等数（小数点以下四捨五入）
</t>
  </si>
  <si>
    <t xml:space="preserve">＜算式＞｛4歳以上児数×1/30（小数点第1位まで計算（小数点第2位以下切り捨て））｝＋｛3歳児数（満3歳児を除く）×1/20（同）｝＋｛満3歳児×1/6（同）｝＝配置基準上保育教諭等数（小数点以下四捨五入）
</t>
    <phoneticPr fontId="3"/>
  </si>
  <si>
    <t>＜算式＞｛4歳以上児数×1/30（小数点第1位まで計算（小数点第2位以下切り捨て））｝＋｛3歳児数（満3歳児を除く）×1/15（同）｝＋｛満3歳児×1/6（同）｝＝配置基準上保育教諭等数（小数点以下四捨五入）</t>
    <phoneticPr fontId="3"/>
  </si>
  <si>
    <t xml:space="preserve">　基本分単価及び他の加算等の認定に当たって求められる「必要保育教諭等の数」を超えて、保育教諭等（幼稚園教諭の免許状を有するが教諭等の発令を受けていない教育補助者を含む。）を配置する施設において、副担任等の学級担任以外の保育教諭等を配置する、少人数の学級編制を行うなど、3歳以上子ども（認定こども園全体の教育標準時間認定子ども及び保育認定子ども（4歳以上児及び3歳児に限る。）をいう。以下同じ。）に対し、低年齢児を中心として小集団化したグループ教育を実施していること。
なお、本加算の算定上の「加配人数」は、3歳以上子どもに係る利用定員の区分ごとの上限人数（注1）の範囲内で、「必要保育教諭等の数」を超えて配置する保育教諭等の数（注2）としていること。
</t>
  </si>
  <si>
    <t xml:space="preserve">（注1）3歳以上子どもに係る利用定員の区分ごとの上限人数
45人以下：1人、46人以上150人以下：2人、151人以上240人以下：3人、241人以上270人以下：3.5人、271人以上300人以下：5人、301人以上450人以下：6人、451人以上：8人
</t>
  </si>
  <si>
    <t xml:space="preserve">（注2）「必要保育教諭等の数」を超えて配置する保育教諭等の数に応じ、以下のとおり取り扱うこととする。1 常勤換算人数（小数点第2位以下切り捨て、小数点第1位四捨五入前）による配置保育教諭等の数から「必要保育教諭等の数」を減じて得た員数が3人未満の場合小数点第1位を四捨五入した員数とする。
（例）2.3人の場合、2人
2 常勤換算人数（小数点第2位以下切り捨て、小数点第1位四捨五入前）による配置保育教諭等の数から「必要保育教諭等の数」を減じて得た員数が3人以上の場合小数点第1位が1又は2のときは小数点第1位を切り捨て、小数点第1位が3又は4のときは小数点第1位を0.5とし、小数点第1位が5以上のときは小数点第1位を切り上げて得た員数とする。
（例）3.2人の場合→3人、3.4人の場合→3.5人、3.6人の場合→4人
</t>
  </si>
  <si>
    <t xml:space="preserve">ⅰ 幼稚園型一時預かり事業（子ども・子育て支援交付金の交付に係る要件に適合しており、かつ、月の平均対象子どもが1人以上いるもの（年度当初から事業を開始する場合は5月において当該要件を満たしていることをもって4月から当該要件を満たしているものと取り扱う。）。私学助成の預かり保育推進事業、幼稚園長時間預かり保育支援事業、市町村の単独事業・自主事業（私学助成の国庫補助事業の対象に準ずる形態で実施されている場合に限る。）等により行う預かり保育を含む。ただし、当該要件を満たした月以降の各月においては、同一年度に限り、事業を実施する体制が取られていることをもって当該要件を満たしているものと取り扱う。）
</t>
  </si>
  <si>
    <t xml:space="preserve">ⅲ 満3歳児に対する教育・保育の提供（月の初日において満3歳児が1人以上利用している月から年度を通じて当該要件を満たしているものとする。）
</t>
  </si>
  <si>
    <t xml:space="preserve">ⅳ 障害児（軽度障害児を含む。）（注）に対する教育・保育の提供（月の初日において障害児が1人以上利用している月から年度を通じて当該要件を満たしているものとする。）
</t>
    <phoneticPr fontId="3"/>
  </si>
  <si>
    <t xml:space="preserve">ⅰ 延長保育事業（子ども・子育て支援交付金の交付に係る要件に適合するもの及びこれと同等の要件を満たして自主事業として実施しているもの。ただし、当該要件を満たした月以降の各月においては、同一年度内に限り、事業を実施する体制が取られていることをもって当該要件を満たしているものと取り扱う。）
</t>
  </si>
  <si>
    <t xml:space="preserve">ⅱ 一時預かり事業（一般型）（子ども・子育て支援交付金に係る要件に適合しており、かつ、月の平均対象子どもが1人以上いるもの（年度当初から事業を開始する場合は5月において当該要件を満たしていることをもって4月から当該要件を満たしているものと取り扱う。）。ただし、当該要件を満たした月以降の各月においては、同一年度内に限り、事業を実施する体制が取られていることをもって当該要件を満たしているものと取り扱う。）
ただし、当分の間は平成21年6月3日雇児発第0603002号厚生労働省雇用均等・児童家庭局長通知｢『保育対策等促進事業の実施について』の一部改正について」以前に定める一時保育促進事業の要件を満たしていると認められ、実施しているものも含むこととされること。
</t>
  </si>
  <si>
    <t xml:space="preserve">ⅲ 病児保育事業（子ども・子育て支援交付金に係る要件に適合するもの及びこれと同等の要件を満たして自主事業として実施しているもの。）
</t>
  </si>
  <si>
    <t xml:space="preserve">　施設に配置する保育教諭等の数が、監査事項15の（ア）ⅰ及びⅱで定める保育教諭等の数（ⅱのｃを除き、学級編制調整加配加算が適用される場合は、当該加算に係る保育教諭等1人を含む。）を下回る場合に加減調整していること。
</t>
  </si>
  <si>
    <t xml:space="preserve">　基本分単価において求められる事務職員及び非常勤事務職員（注）を超えて、非常勤事務職員を配置する認定こども園全体の利用定員が91人以上であること。
（注）園長等の職員が兼務する場合又は業務委託をする場合は、配置は不要であること。
</t>
  </si>
  <si>
    <t xml:space="preserve">　基本分単価及び他の加算等の認定に当たって求められる必要保育教諭等の数を超えて、非常勤講師を配置する教育標準時間認定子ども及び保育認定（2 号）子どもに係る利用定員が271 人以上であること。
</t>
  </si>
  <si>
    <t>施設関係者(職員を除く)</t>
    <rPh sb="0" eb="2">
      <t>シセツ</t>
    </rPh>
    <rPh sb="2" eb="5">
      <t>カンケイシャ</t>
    </rPh>
    <rPh sb="6" eb="8">
      <t>ショクイン</t>
    </rPh>
    <rPh sb="9" eb="10">
      <t>ノゾ</t>
    </rPh>
    <phoneticPr fontId="3"/>
  </si>
  <si>
    <t>・評価者</t>
    <rPh sb="1" eb="3">
      <t>ヒョウカ</t>
    </rPh>
    <rPh sb="3" eb="4">
      <t>シャ</t>
    </rPh>
    <phoneticPr fontId="3"/>
  </si>
  <si>
    <t>インターネット</t>
  </si>
  <si>
    <t>※該当するもの全てを選択してください。</t>
    <phoneticPr fontId="3"/>
  </si>
  <si>
    <t>7　子どもの健康支援
(1)健康状態及び発育・発達状態の把握</t>
    <phoneticPr fontId="3"/>
  </si>
  <si>
    <t>　健康状態並びに発育及び発達状態の把握</t>
    <rPh sb="5" eb="6">
      <t>ナラ</t>
    </rPh>
    <rPh sb="10" eb="11">
      <t>オヨ</t>
    </rPh>
    <phoneticPr fontId="3"/>
  </si>
  <si>
    <t>　職員が現に特定教育・保育の提供を行っているときに教育・保育給付認定子どもに体調の急変が生じた場合その他必要な場合は、速やかに当該教育・保育給付認定子どもの保護者又は医療機関への連絡を行う等の必要な措置を講じていること。</t>
    <phoneticPr fontId="3"/>
  </si>
  <si>
    <t>8　事故防止の指針の整備、事故発生防止及び発生時の対応措置状況</t>
    <phoneticPr fontId="3"/>
  </si>
  <si>
    <t xml:space="preserve">教育・保育給付認定子どもに対する特定教育・保育の提供により事故が発生した場合は、速やかに市、当該教育・保育給付認定子どもの家族等に連絡を行うとともに、必要な措置を講じていること。 </t>
  </si>
  <si>
    <t>研修名、内容等をご記入ください。</t>
  </si>
  <si>
    <t>施設外(散歩等)に関するもの</t>
    <rPh sb="0" eb="2">
      <t>シセツ</t>
    </rPh>
    <rPh sb="2" eb="3">
      <t>ガイ</t>
    </rPh>
    <rPh sb="4" eb="6">
      <t>サンポ</t>
    </rPh>
    <rPh sb="6" eb="7">
      <t>トウ</t>
    </rPh>
    <rPh sb="9" eb="10">
      <t>カン</t>
    </rPh>
    <phoneticPr fontId="3"/>
  </si>
  <si>
    <t>◆フローチャート・対応マニュアル等の作成</t>
    <rPh sb="9" eb="11">
      <t>タイオウ</t>
    </rPh>
    <rPh sb="16" eb="17">
      <t>トウ</t>
    </rPh>
    <rPh sb="18" eb="20">
      <t>サクセイ</t>
    </rPh>
    <phoneticPr fontId="3"/>
  </si>
  <si>
    <t>事故発生時の対応</t>
    <rPh sb="0" eb="2">
      <t>ジコ</t>
    </rPh>
    <rPh sb="2" eb="4">
      <t>ハッセイ</t>
    </rPh>
    <rPh sb="4" eb="5">
      <t>トキ</t>
    </rPh>
    <rPh sb="6" eb="8">
      <t>タイオウ</t>
    </rPh>
    <phoneticPr fontId="3"/>
  </si>
  <si>
    <t>　安全計画の策定等</t>
    <rPh sb="1" eb="3">
      <t>アンゼン</t>
    </rPh>
    <rPh sb="3" eb="5">
      <t>ケイカク</t>
    </rPh>
    <rPh sb="6" eb="8">
      <t>サクテイ</t>
    </rPh>
    <rPh sb="8" eb="9">
      <t>トウ</t>
    </rPh>
    <phoneticPr fontId="3"/>
  </si>
  <si>
    <t xml:space="preserve">(1)児童の安全の確保を図るため、当該児童福祉施設の設備の安全点検、職員、児童等に対する施設外での活動、取組等を含めた児童福祉施設での生活その他の日常生活における安全に関する指導、職員の研修及び訓練その他児童福祉施設における安全に関する事項についての計画（以下「安全計画」という。）を策定し、当該安全計画に従い必要な措置を講じていること。　
</t>
    <rPh sb="3" eb="5">
      <t>ジドウ</t>
    </rPh>
    <rPh sb="6" eb="8">
      <t>アンゼン</t>
    </rPh>
    <rPh sb="9" eb="11">
      <t>カクホ</t>
    </rPh>
    <rPh sb="12" eb="13">
      <t>ハカ</t>
    </rPh>
    <rPh sb="17" eb="19">
      <t>トウガイ</t>
    </rPh>
    <rPh sb="19" eb="21">
      <t>ジドウ</t>
    </rPh>
    <rPh sb="21" eb="23">
      <t>フクシ</t>
    </rPh>
    <rPh sb="23" eb="25">
      <t>シセツ</t>
    </rPh>
    <rPh sb="26" eb="28">
      <t>セツビ</t>
    </rPh>
    <rPh sb="29" eb="31">
      <t>アンゼン</t>
    </rPh>
    <rPh sb="31" eb="33">
      <t>テンケン</t>
    </rPh>
    <rPh sb="34" eb="36">
      <t>ショクイン</t>
    </rPh>
    <rPh sb="37" eb="39">
      <t>ジドウ</t>
    </rPh>
    <rPh sb="39" eb="40">
      <t>トウ</t>
    </rPh>
    <rPh sb="41" eb="42">
      <t>タイ</t>
    </rPh>
    <rPh sb="44" eb="46">
      <t>シセツ</t>
    </rPh>
    <rPh sb="46" eb="47">
      <t>ガイ</t>
    </rPh>
    <rPh sb="49" eb="51">
      <t>カツドウ</t>
    </rPh>
    <rPh sb="52" eb="54">
      <t>トリクミ</t>
    </rPh>
    <rPh sb="54" eb="55">
      <t>トウ</t>
    </rPh>
    <rPh sb="56" eb="57">
      <t>フク</t>
    </rPh>
    <rPh sb="59" eb="61">
      <t>ジドウ</t>
    </rPh>
    <rPh sb="61" eb="63">
      <t>フクシ</t>
    </rPh>
    <rPh sb="63" eb="65">
      <t>シセツ</t>
    </rPh>
    <rPh sb="67" eb="69">
      <t>セイカツ</t>
    </rPh>
    <rPh sb="71" eb="72">
      <t>タ</t>
    </rPh>
    <rPh sb="73" eb="75">
      <t>ニチジョウ</t>
    </rPh>
    <rPh sb="75" eb="77">
      <t>セイカツ</t>
    </rPh>
    <rPh sb="81" eb="83">
      <t>アンゼン</t>
    </rPh>
    <rPh sb="84" eb="85">
      <t>カン</t>
    </rPh>
    <rPh sb="87" eb="89">
      <t>シドウ</t>
    </rPh>
    <rPh sb="90" eb="92">
      <t>ショクイン</t>
    </rPh>
    <rPh sb="93" eb="95">
      <t>ケンシュウ</t>
    </rPh>
    <rPh sb="95" eb="96">
      <t>オヨ</t>
    </rPh>
    <rPh sb="97" eb="99">
      <t>クンレン</t>
    </rPh>
    <rPh sb="101" eb="102">
      <t>タ</t>
    </rPh>
    <rPh sb="102" eb="104">
      <t>ジドウ</t>
    </rPh>
    <rPh sb="104" eb="106">
      <t>フクシ</t>
    </rPh>
    <rPh sb="106" eb="108">
      <t>シセツ</t>
    </rPh>
    <rPh sb="112" eb="114">
      <t>アンゼン</t>
    </rPh>
    <rPh sb="115" eb="116">
      <t>カン</t>
    </rPh>
    <rPh sb="118" eb="120">
      <t>ジコウ</t>
    </rPh>
    <rPh sb="125" eb="127">
      <t>ケイカク</t>
    </rPh>
    <rPh sb="128" eb="130">
      <t>イカ</t>
    </rPh>
    <rPh sb="131" eb="133">
      <t>アンゼン</t>
    </rPh>
    <rPh sb="133" eb="135">
      <t>ケイカク</t>
    </rPh>
    <rPh sb="142" eb="144">
      <t>サクテイ</t>
    </rPh>
    <rPh sb="146" eb="148">
      <t>トウガイ</t>
    </rPh>
    <rPh sb="148" eb="150">
      <t>アンゼン</t>
    </rPh>
    <rPh sb="150" eb="152">
      <t>ケイカク</t>
    </rPh>
    <rPh sb="153" eb="154">
      <t>シタガ</t>
    </rPh>
    <rPh sb="155" eb="157">
      <t>ヒツヨウ</t>
    </rPh>
    <rPh sb="158" eb="160">
      <t>ソチ</t>
    </rPh>
    <rPh sb="161" eb="162">
      <t>コウ</t>
    </rPh>
    <phoneticPr fontId="3"/>
  </si>
  <si>
    <t>◆</t>
    <phoneticPr fontId="3"/>
  </si>
  <si>
    <t>安全計画の策定状況</t>
    <rPh sb="0" eb="2">
      <t>アンゼン</t>
    </rPh>
    <rPh sb="2" eb="4">
      <t>ケイカク</t>
    </rPh>
    <rPh sb="5" eb="7">
      <t>サクテイ</t>
    </rPh>
    <rPh sb="7" eb="9">
      <t>ジョウキョウ</t>
    </rPh>
    <phoneticPr fontId="3"/>
  </si>
  <si>
    <t>している　・　していない</t>
  </si>
  <si>
    <t>安全計画に含む内容</t>
    <rPh sb="0" eb="2">
      <t>アンゼン</t>
    </rPh>
    <rPh sb="2" eb="4">
      <t>ケイカク</t>
    </rPh>
    <rPh sb="5" eb="6">
      <t>フク</t>
    </rPh>
    <rPh sb="7" eb="9">
      <t>ナイヨウ</t>
    </rPh>
    <phoneticPr fontId="3"/>
  </si>
  <si>
    <t>施設の安全点検</t>
    <rPh sb="0" eb="2">
      <t>シセツ</t>
    </rPh>
    <rPh sb="3" eb="5">
      <t>アンゼン</t>
    </rPh>
    <rPh sb="5" eb="7">
      <t>テンケン</t>
    </rPh>
    <phoneticPr fontId="3"/>
  </si>
  <si>
    <t>職員・児童への安全に関する指導</t>
    <rPh sb="0" eb="2">
      <t>ショクイン</t>
    </rPh>
    <rPh sb="3" eb="5">
      <t>ジドウ</t>
    </rPh>
    <rPh sb="7" eb="9">
      <t>アンゼン</t>
    </rPh>
    <rPh sb="10" eb="11">
      <t>カン</t>
    </rPh>
    <rPh sb="13" eb="15">
      <t>シドウ</t>
    </rPh>
    <phoneticPr fontId="3"/>
  </si>
  <si>
    <t>職員の研修及び訓練</t>
    <rPh sb="0" eb="2">
      <t>ショクイン</t>
    </rPh>
    <rPh sb="3" eb="5">
      <t>ケンシュウ</t>
    </rPh>
    <rPh sb="5" eb="6">
      <t>オヨ</t>
    </rPh>
    <rPh sb="7" eb="9">
      <t>クンレン</t>
    </rPh>
    <phoneticPr fontId="3"/>
  </si>
  <si>
    <t>職員に対する安全計画の周知</t>
    <rPh sb="0" eb="2">
      <t>ショクイン</t>
    </rPh>
    <rPh sb="3" eb="4">
      <t>タイ</t>
    </rPh>
    <rPh sb="6" eb="8">
      <t>アンゼン</t>
    </rPh>
    <rPh sb="8" eb="10">
      <t>ケイカク</t>
    </rPh>
    <rPh sb="11" eb="13">
      <t>シュウチ</t>
    </rPh>
    <phoneticPr fontId="3"/>
  </si>
  <si>
    <t>　周知の方法をご記入ください。</t>
    <rPh sb="1" eb="3">
      <t>シュウチ</t>
    </rPh>
    <rPh sb="4" eb="6">
      <t>ホウホウ</t>
    </rPh>
    <rPh sb="8" eb="10">
      <t>キニュウ</t>
    </rPh>
    <phoneticPr fontId="3"/>
  </si>
  <si>
    <t>職員に対する研修の定期的な実施</t>
    <rPh sb="0" eb="2">
      <t>ショクイン</t>
    </rPh>
    <rPh sb="3" eb="4">
      <t>タイ</t>
    </rPh>
    <rPh sb="6" eb="8">
      <t>ケンシュウ</t>
    </rPh>
    <rPh sb="9" eb="12">
      <t>テイキテキ</t>
    </rPh>
    <rPh sb="13" eb="15">
      <t>ジッシ</t>
    </rPh>
    <phoneticPr fontId="3"/>
  </si>
  <si>
    <t>　研修の内容、時期等をご記入ください。</t>
    <rPh sb="1" eb="3">
      <t>ケンシュウ</t>
    </rPh>
    <rPh sb="4" eb="6">
      <t>ナイヨウ</t>
    </rPh>
    <rPh sb="7" eb="9">
      <t>ジキ</t>
    </rPh>
    <rPh sb="9" eb="10">
      <t>トウ</t>
    </rPh>
    <rPh sb="12" eb="14">
      <t>キニュウ</t>
    </rPh>
    <phoneticPr fontId="3"/>
  </si>
  <si>
    <t>職員に対する訓練の定期的な実施</t>
    <rPh sb="0" eb="2">
      <t>ショクイン</t>
    </rPh>
    <rPh sb="3" eb="4">
      <t>タイ</t>
    </rPh>
    <rPh sb="6" eb="8">
      <t>クンレン</t>
    </rPh>
    <rPh sb="9" eb="12">
      <t>テイキテキ</t>
    </rPh>
    <rPh sb="13" eb="15">
      <t>ジッシ</t>
    </rPh>
    <phoneticPr fontId="3"/>
  </si>
  <si>
    <t>　訓練の内容、時期等をご記入ください。</t>
    <rPh sb="1" eb="3">
      <t>クンレン</t>
    </rPh>
    <rPh sb="4" eb="6">
      <t>ナイヨウ</t>
    </rPh>
    <rPh sb="7" eb="9">
      <t>ジキ</t>
    </rPh>
    <rPh sb="9" eb="10">
      <t>トウ</t>
    </rPh>
    <rPh sb="12" eb="14">
      <t>キニュウ</t>
    </rPh>
    <phoneticPr fontId="3"/>
  </si>
  <si>
    <t>(3)保護者との連携が図られるよう、保護者に対し、安全計画に基づく取組の内容等について周知していること。</t>
  </si>
  <si>
    <t>保護者に対する安全計画に基づく取組等の周知</t>
    <rPh sb="0" eb="3">
      <t>ホゴシャ</t>
    </rPh>
    <rPh sb="4" eb="5">
      <t>タイ</t>
    </rPh>
    <rPh sb="7" eb="9">
      <t>アンゼン</t>
    </rPh>
    <rPh sb="9" eb="11">
      <t>ケイカク</t>
    </rPh>
    <rPh sb="12" eb="13">
      <t>モト</t>
    </rPh>
    <rPh sb="15" eb="16">
      <t>ト</t>
    </rPh>
    <rPh sb="16" eb="17">
      <t>ク</t>
    </rPh>
    <rPh sb="17" eb="18">
      <t>トウ</t>
    </rPh>
    <rPh sb="19" eb="21">
      <t>シュウチ</t>
    </rPh>
    <phoneticPr fontId="3"/>
  </si>
  <si>
    <t xml:space="preserve">(4)定期的に安全計画の見直しを行い、必要に応じて安全計画の変更を行うこと。
</t>
    <phoneticPr fontId="3"/>
  </si>
  <si>
    <t>安全計画の見直し・必要に応じた変更</t>
    <rPh sb="0" eb="2">
      <t>アンゼン</t>
    </rPh>
    <rPh sb="2" eb="4">
      <t>ケイカク</t>
    </rPh>
    <rPh sb="5" eb="7">
      <t>ミナオ</t>
    </rPh>
    <rPh sb="9" eb="11">
      <t>ヒツヨウ</t>
    </rPh>
    <rPh sb="12" eb="13">
      <t>オウ</t>
    </rPh>
    <rPh sb="15" eb="17">
      <t>ヘンコウ</t>
    </rPh>
    <phoneticPr fontId="3"/>
  </si>
  <si>
    <t>いる　・　いない・　予定あり</t>
  </si>
  <si>
    <t>　自動車を運行する場合の所在の確認</t>
    <phoneticPr fontId="3"/>
  </si>
  <si>
    <t>(1)児童の施設外での活動、取組等のための移動その他の児童の移動のために自動車を運行するときは、児童の乗車及び降車の際に、点呼その他の児童の所在を確実に把握することができる方法により、児童の所在を確認していること。</t>
    <phoneticPr fontId="3"/>
  </si>
  <si>
    <t>通園や園外活動等で自動車を運行する際の児童の所在確認</t>
    <rPh sb="0" eb="2">
      <t>ツウエン</t>
    </rPh>
    <rPh sb="3" eb="5">
      <t>エンガイ</t>
    </rPh>
    <rPh sb="5" eb="7">
      <t>カツドウ</t>
    </rPh>
    <rPh sb="7" eb="8">
      <t>トウ</t>
    </rPh>
    <rPh sb="9" eb="12">
      <t>ジドウシャ</t>
    </rPh>
    <rPh sb="13" eb="15">
      <t>ウンコウ</t>
    </rPh>
    <rPh sb="17" eb="18">
      <t>サイ</t>
    </rPh>
    <rPh sb="19" eb="21">
      <t>ジドウ</t>
    </rPh>
    <rPh sb="22" eb="24">
      <t>ショザイ</t>
    </rPh>
    <rPh sb="24" eb="26">
      <t>カクニン</t>
    </rPh>
    <phoneticPr fontId="3"/>
  </si>
  <si>
    <t>・所在確認の方法</t>
    <rPh sb="1" eb="3">
      <t>ショザイ</t>
    </rPh>
    <rPh sb="3" eb="5">
      <t>カクニン</t>
    </rPh>
    <rPh sb="6" eb="8">
      <t>ホウホウ</t>
    </rPh>
    <phoneticPr fontId="3"/>
  </si>
  <si>
    <t>乗車時及び降車時の点呼</t>
    <rPh sb="2" eb="3">
      <t>ジ</t>
    </rPh>
    <rPh sb="7" eb="8">
      <t>ジ</t>
    </rPh>
    <phoneticPr fontId="3"/>
  </si>
  <si>
    <t>　(　　　　　　　　　　　　　　　　　　　　　　　　　　　　　　)</t>
    <phoneticPr fontId="3"/>
  </si>
  <si>
    <t>・記録の有無</t>
    <rPh sb="1" eb="3">
      <t>キロク</t>
    </rPh>
    <rPh sb="4" eb="6">
      <t>ウム</t>
    </rPh>
    <phoneticPr fontId="3"/>
  </si>
  <si>
    <t>通園用の自動車への見落とし防止装置(ブザー等)の設置</t>
    <rPh sb="0" eb="2">
      <t>ツウエン</t>
    </rPh>
    <rPh sb="2" eb="3">
      <t>ヨウ</t>
    </rPh>
    <rPh sb="4" eb="7">
      <t>ジドウシャ</t>
    </rPh>
    <rPh sb="9" eb="11">
      <t>ミオ</t>
    </rPh>
    <rPh sb="13" eb="15">
      <t>ボウシ</t>
    </rPh>
    <rPh sb="15" eb="17">
      <t>ソウチ</t>
    </rPh>
    <rPh sb="21" eb="22">
      <t>トウ</t>
    </rPh>
    <phoneticPr fontId="3"/>
  </si>
  <si>
    <t>手で触れて確認</t>
    <rPh sb="0" eb="1">
      <t>テ</t>
    </rPh>
    <rPh sb="2" eb="3">
      <t>フ</t>
    </rPh>
    <rPh sb="5" eb="7">
      <t>カクニン</t>
    </rPh>
    <phoneticPr fontId="3"/>
  </si>
  <si>
    <t>◆睡眠チェックの記録方法</t>
    <rPh sb="1" eb="3">
      <t>スイミン</t>
    </rPh>
    <rPh sb="8" eb="10">
      <t>キロク</t>
    </rPh>
    <rPh sb="10" eb="12">
      <t>ホウホウ</t>
    </rPh>
    <phoneticPr fontId="3"/>
  </si>
  <si>
    <t>紙に記録</t>
    <rPh sb="0" eb="1">
      <t>カミ</t>
    </rPh>
    <rPh sb="2" eb="4">
      <t>キロク</t>
    </rPh>
    <phoneticPr fontId="3"/>
  </si>
  <si>
    <t>アプリ・システム等</t>
    <rPh sb="8" eb="9">
      <t>トウ</t>
    </rPh>
    <phoneticPr fontId="3"/>
  </si>
  <si>
    <t>(1)児童福祉施設に入所している者の使用する設備、食器等又は飲用に供する水については、衛生的な管理に努め、又は衛生上必要な措置を講じていること。
(2)感染症又は食中毒が発生し、又はまん延しないように、職員に対し、感染症及び食中毒の予防及びまん延の防止のための研修並びに感染症の予防及びまん延の防止のための訓練を定期的に実施するよう努めていること。</t>
    <phoneticPr fontId="3"/>
  </si>
  <si>
    <t>設備等の衛生管理</t>
    <rPh sb="0" eb="2">
      <t>セツビ</t>
    </rPh>
    <rPh sb="2" eb="3">
      <t>トウ</t>
    </rPh>
    <rPh sb="4" eb="6">
      <t>エイセイ</t>
    </rPh>
    <rPh sb="6" eb="8">
      <t>カンリ</t>
    </rPh>
    <phoneticPr fontId="3"/>
  </si>
  <si>
    <t>感染症等の発生の予防対策をご記入ください。</t>
  </si>
  <si>
    <t>(1)同一の感染症若しくは食中毒による又はそれらによると疑われる死亡者又は重篤患者が1週間内に2名以上発生した場合</t>
    <phoneticPr fontId="3"/>
  </si>
  <si>
    <t>11　適切な食事の提供</t>
    <phoneticPr fontId="3"/>
  </si>
  <si>
    <t>12　調理業務の委託</t>
    <phoneticPr fontId="3"/>
  </si>
  <si>
    <t>13　保護者との連絡調整、家庭との連携の状況</t>
    <phoneticPr fontId="3"/>
  </si>
  <si>
    <t>14　保護者に対する支援
(1)入所している子どもの保護者に対する子育て支援</t>
    <phoneticPr fontId="3"/>
  </si>
  <si>
    <t xml:space="preserve">15　不適切な養育等への対応
</t>
    <phoneticPr fontId="3"/>
  </si>
  <si>
    <t>16　地域との交流</t>
    <phoneticPr fontId="3"/>
  </si>
  <si>
    <t>17　入所した児童を平等に取り扱う原則</t>
    <phoneticPr fontId="3"/>
  </si>
  <si>
    <t>18　施設長の責務</t>
    <phoneticPr fontId="3"/>
  </si>
  <si>
    <t xml:space="preserve">　利用しようとする小学校就学前子どもに係る教育・保育給付認定保護者が、その希望を踏まえて適切に特定教育・保育施設を選択することができるように、当該特定教育・保育施設が提供する特定教育・保育の内容に関する情報の提供を行うよう努めていること。
　また、当該特定教育・保育施設について広告をする場合において、その内容を虚偽のもの又は誇大なものとしていないこと。
</t>
    <phoneticPr fontId="3"/>
  </si>
  <si>
    <t>左記の情報提供の取組状況について、該当するもの全てを選択してください。</t>
    <rPh sb="0" eb="2">
      <t>サキ</t>
    </rPh>
    <rPh sb="3" eb="5">
      <t>ジョウホウ</t>
    </rPh>
    <rPh sb="5" eb="7">
      <t>テイキョウ</t>
    </rPh>
    <rPh sb="8" eb="10">
      <t>トリクミ</t>
    </rPh>
    <rPh sb="10" eb="12">
      <t>ジョウキョウ</t>
    </rPh>
    <rPh sb="17" eb="19">
      <t>ガイトウ</t>
    </rPh>
    <rPh sb="23" eb="24">
      <t>スベ</t>
    </rPh>
    <rPh sb="26" eb="28">
      <t>センタク</t>
    </rPh>
    <phoneticPr fontId="3"/>
  </si>
  <si>
    <t>業務継続計画の策定等</t>
    <phoneticPr fontId="3"/>
  </si>
  <si>
    <t>　日頃から保護者との密接な連携に努め、災害発生時の連絡体制や引渡し方法等について確認していること。</t>
    <phoneticPr fontId="3"/>
  </si>
  <si>
    <t>◆災害発生時の保護者への連絡方法をご記入ください。</t>
    <rPh sb="7" eb="10">
      <t>ホゴシャ</t>
    </rPh>
    <rPh sb="12" eb="14">
      <t>レンラク</t>
    </rPh>
    <rPh sb="14" eb="16">
      <t>ホウホウ</t>
    </rPh>
    <rPh sb="18" eb="20">
      <t>キニュウ</t>
    </rPh>
    <phoneticPr fontId="3"/>
  </si>
  <si>
    <t>1 収支計算書</t>
    <rPh sb="2" eb="4">
      <t>シュウシ</t>
    </rPh>
    <rPh sb="4" eb="7">
      <t>ケイサンショ</t>
    </rPh>
    <phoneticPr fontId="3"/>
  </si>
  <si>
    <t>2 損益計算書</t>
    <rPh sb="2" eb="4">
      <t>ソンエキ</t>
    </rPh>
    <rPh sb="4" eb="7">
      <t>ケイサンショ</t>
    </rPh>
    <phoneticPr fontId="3"/>
  </si>
  <si>
    <t>3 積立金・積立資産明細書</t>
    <rPh sb="2" eb="4">
      <t>ツミタテ</t>
    </rPh>
    <rPh sb="4" eb="5">
      <t>キン</t>
    </rPh>
    <rPh sb="6" eb="8">
      <t>ツミタテ</t>
    </rPh>
    <rPh sb="8" eb="10">
      <t>シサン</t>
    </rPh>
    <rPh sb="10" eb="13">
      <t>メイサイショ</t>
    </rPh>
    <phoneticPr fontId="3"/>
  </si>
  <si>
    <t>4 貸借対照表</t>
    <rPh sb="2" eb="7">
      <t>タイシャクタイショウヒョウ</t>
    </rPh>
    <phoneticPr fontId="3"/>
  </si>
  <si>
    <t>5 借入金明細書</t>
    <rPh sb="2" eb="4">
      <t>カリイレ</t>
    </rPh>
    <rPh sb="4" eb="5">
      <t>キン</t>
    </rPh>
    <rPh sb="5" eb="8">
      <t>メイサイショ</t>
    </rPh>
    <phoneticPr fontId="3"/>
  </si>
  <si>
    <r>
      <rPr>
        <sz val="11"/>
        <rFont val="ＭＳ 明朝"/>
        <family val="1"/>
        <charset val="128"/>
      </rPr>
      <t>6</t>
    </r>
    <r>
      <rPr>
        <sz val="10"/>
        <rFont val="ＭＳ 明朝"/>
        <family val="1"/>
        <charset val="128"/>
      </rPr>
      <t xml:space="preserve"> 基本財産及び
　その他固定資産明細書</t>
    </r>
    <rPh sb="2" eb="4">
      <t>キホン</t>
    </rPh>
    <rPh sb="4" eb="6">
      <t>ザイサン</t>
    </rPh>
    <rPh sb="6" eb="7">
      <t>オヨ</t>
    </rPh>
    <rPh sb="12" eb="13">
      <t>タ</t>
    </rPh>
    <rPh sb="13" eb="15">
      <t>コテイ</t>
    </rPh>
    <rPh sb="15" eb="17">
      <t>シサン</t>
    </rPh>
    <rPh sb="17" eb="20">
      <t>メイサイショ</t>
    </rPh>
    <phoneticPr fontId="3"/>
  </si>
  <si>
    <t>↑選択してください。</t>
    <rPh sb="1" eb="3">
      <t>センタク</t>
    </rPh>
    <phoneticPr fontId="3"/>
  </si>
  <si>
    <t>※保育教諭等のみ</t>
    <rPh sb="1" eb="3">
      <t>ホイク</t>
    </rPh>
    <rPh sb="3" eb="5">
      <t>キョウユ</t>
    </rPh>
    <rPh sb="5" eb="6">
      <t>トウ</t>
    </rPh>
    <phoneticPr fontId="3"/>
  </si>
  <si>
    <t>※日付を入力してください</t>
    <rPh sb="1" eb="3">
      <t>ヒヅケ</t>
    </rPh>
    <rPh sb="4" eb="6">
      <t>ニュウリョク</t>
    </rPh>
    <phoneticPr fontId="3"/>
  </si>
  <si>
    <t>通常勤務した保育教諭等の数</t>
    <rPh sb="0" eb="2">
      <t>ツウジョウ</t>
    </rPh>
    <rPh sb="2" eb="4">
      <t>キンム</t>
    </rPh>
    <rPh sb="6" eb="8">
      <t>ホイク</t>
    </rPh>
    <rPh sb="8" eb="10">
      <t>キョウユ</t>
    </rPh>
    <rPh sb="10" eb="11">
      <t>トウ</t>
    </rPh>
    <rPh sb="12" eb="13">
      <t>カズ</t>
    </rPh>
    <phoneticPr fontId="3"/>
  </si>
  <si>
    <t>※保育教諭等：副園長（保育教諭）、主幹保育教諭、保育教諭等</t>
    <rPh sb="3" eb="5">
      <t>キョウユ</t>
    </rPh>
    <rPh sb="5" eb="6">
      <t>トウ</t>
    </rPh>
    <rPh sb="28" eb="29">
      <t>トウ</t>
    </rPh>
    <phoneticPr fontId="3"/>
  </si>
  <si>
    <t>　子ども・子育て支援法第19条各号に掲げる小学校就学前子どもの区分の利用定員になっていること。
※3号認定こどもの区分にあっては、満1歳に満たない小学校就学前子ども及び満1歳以上の小学校就学前子どもに区分して定めるものとする。</t>
    <phoneticPr fontId="3"/>
  </si>
  <si>
    <t xml:space="preserve">(1)収支計算書又は損益計算書において、保育所を経営する事業に係る区分を設けること。
(2)学校法人会計基準及び企業会計の基準による会計処理を行っている場合は、保育所を経営する事業に係る区分ごとに、積立金・積立資産明細書を作成していること。
【企業会計の基準による会計処理を行っている場合】
　保育所を経営する事業に係る区分ごとに以下も作成していること。
　1　貸借対照表(流動資産及び流動負債のみを記載)
　2　借入金明細書
　3　基本財産及びその他固定資産(有形固定資産)の明
　　細書
</t>
    <rPh sb="166" eb="168">
      <t>イカ</t>
    </rPh>
    <rPh sb="169" eb="171">
      <t>サクセイ</t>
    </rPh>
    <rPh sb="182" eb="184">
      <t>タイシャク</t>
    </rPh>
    <rPh sb="184" eb="187">
      <t>タイショウヒョウ</t>
    </rPh>
    <rPh sb="188" eb="190">
      <t>リュウドウ</t>
    </rPh>
    <rPh sb="190" eb="192">
      <t>シサン</t>
    </rPh>
    <rPh sb="192" eb="193">
      <t>オヨ</t>
    </rPh>
    <rPh sb="194" eb="196">
      <t>リュウドウ</t>
    </rPh>
    <rPh sb="196" eb="198">
      <t>フサイ</t>
    </rPh>
    <rPh sb="201" eb="203">
      <t>キサイ</t>
    </rPh>
    <rPh sb="222" eb="223">
      <t>オヨ</t>
    </rPh>
    <rPh sb="226" eb="227">
      <t>タ</t>
    </rPh>
    <rPh sb="227" eb="229">
      <t>コテイ</t>
    </rPh>
    <rPh sb="229" eb="231">
      <t>シサン</t>
    </rPh>
    <rPh sb="232" eb="234">
      <t>ユウケイ</t>
    </rPh>
    <rPh sb="234" eb="236">
      <t>コテイ</t>
    </rPh>
    <rPh sb="236" eb="238">
      <t>シサン</t>
    </rPh>
    <phoneticPr fontId="2"/>
  </si>
  <si>
    <t>＜算式＞
｛4歳以上児数×1/30（小数点第1位まで計算（小数点第2位以下切り捨て））｝＋｛3歳児及び満3歳児数×1/20（同）｝＋｛1、2歳児数（保育認定を受けた子どもに限る。）×1/6（同）｝＋｛乳児数×1/3（同）｝
＝配置基準上保育教諭等数（小数点以下四捨五入）</t>
    <phoneticPr fontId="3"/>
  </si>
  <si>
    <t>次の指導計画(０、１、４歳児)の写しをご提出ください。
・今年度の長期的な指導計画
・今年度４月の短期的な指導計画</t>
    <rPh sb="0" eb="1">
      <t>ツギ</t>
    </rPh>
    <rPh sb="2" eb="4">
      <t>シドウ</t>
    </rPh>
    <rPh sb="4" eb="6">
      <t>ケイカク</t>
    </rPh>
    <rPh sb="12" eb="14">
      <t>サイジ</t>
    </rPh>
    <rPh sb="16" eb="17">
      <t>ウツ</t>
    </rPh>
    <rPh sb="20" eb="22">
      <t>テイシュツ</t>
    </rPh>
    <rPh sb="29" eb="30">
      <t>イマ</t>
    </rPh>
    <rPh sb="30" eb="32">
      <t>ネンド</t>
    </rPh>
    <rPh sb="33" eb="36">
      <t>チョウキテキ</t>
    </rPh>
    <rPh sb="37" eb="39">
      <t>シドウ</t>
    </rPh>
    <rPh sb="39" eb="41">
      <t>ケイカク</t>
    </rPh>
    <rPh sb="43" eb="44">
      <t>コン</t>
    </rPh>
    <rPh sb="44" eb="45">
      <t>ネン</t>
    </rPh>
    <rPh sb="45" eb="46">
      <t>ド</t>
    </rPh>
    <rPh sb="47" eb="48">
      <t>ガツ</t>
    </rPh>
    <rPh sb="49" eb="52">
      <t>タンキテキ</t>
    </rPh>
    <rPh sb="53" eb="55">
      <t>シドウ</t>
    </rPh>
    <rPh sb="55" eb="57">
      <t>ケイカク</t>
    </rPh>
    <phoneticPr fontId="3"/>
  </si>
  <si>
    <t>保護者(アンケート等)</t>
    <rPh sb="0" eb="3">
      <t>ホゴシャ</t>
    </rPh>
    <rPh sb="9" eb="10">
      <t>トウ</t>
    </rPh>
    <phoneticPr fontId="3"/>
  </si>
  <si>
    <t>外部評価(第三者評価等)</t>
    <rPh sb="0" eb="2">
      <t>ガイブ</t>
    </rPh>
    <rPh sb="2" eb="4">
      <t>ヒョウカ</t>
    </rPh>
    <rPh sb="5" eb="8">
      <t>ダイサンシャ</t>
    </rPh>
    <rPh sb="8" eb="10">
      <t>ヒョウカ</t>
    </rPh>
    <rPh sb="10" eb="11">
      <t>トウ</t>
    </rPh>
    <phoneticPr fontId="3"/>
  </si>
  <si>
    <t>その他(地域住民等)
　(　　　　　　　　　　　　　　　　　　）　　　　　)</t>
    <rPh sb="2" eb="3">
      <t>タ</t>
    </rPh>
    <rPh sb="4" eb="6">
      <t>チイキ</t>
    </rPh>
    <rPh sb="6" eb="8">
      <t>ジュウミン</t>
    </rPh>
    <rPh sb="8" eb="9">
      <t>トウ</t>
    </rPh>
    <phoneticPr fontId="3"/>
  </si>
  <si>
    <t>（</t>
    <phoneticPr fontId="3"/>
  </si>
  <si>
    <t>その他
　(　　　　　　　　　　　　　　　　　　）　　　　　)</t>
    <rPh sb="2" eb="3">
      <t>タ</t>
    </rPh>
    <phoneticPr fontId="3"/>
  </si>
  <si>
    <t>◆前年度に行った上記の評価を踏まえ、改善を図った事項をご記入ください。</t>
    <rPh sb="5" eb="6">
      <t>オコナ</t>
    </rPh>
    <rPh sb="8" eb="10">
      <t>ジョウキ</t>
    </rPh>
    <rPh sb="11" eb="13">
      <t>ヒョウカ</t>
    </rPh>
    <rPh sb="14" eb="15">
      <t>フ</t>
    </rPh>
    <rPh sb="18" eb="20">
      <t>カイゼン</t>
    </rPh>
    <rPh sb="21" eb="22">
      <t>ハカ</t>
    </rPh>
    <rPh sb="24" eb="26">
      <t>ジコウ</t>
    </rPh>
    <phoneticPr fontId="3"/>
  </si>
  <si>
    <t>5　特定教育・保育に関する評価等</t>
    <phoneticPr fontId="3"/>
  </si>
  <si>
    <t>　小学校等との連携</t>
    <rPh sb="4" eb="5">
      <t>トウ</t>
    </rPh>
    <phoneticPr fontId="3"/>
  </si>
  <si>
    <t>　特定教育・保育の提供の終了に際しては、教育・保育給付認定子どもについて、小学校等における教育又は他の特定教育・保育施設等において継続的に提供される教育・保育との円滑な接続に資するよう、教育・保育給付認定子どもに係る情報の提供その他小学校、特定教育・保育施設等、地域子ども・子育て支援事業を行う者その他の機関との密接な連携に努めていること。</t>
    <rPh sb="40" eb="41">
      <t>トウ</t>
    </rPh>
    <phoneticPr fontId="2"/>
  </si>
  <si>
    <t>6　小学校等との連携</t>
    <rPh sb="5" eb="6">
      <t>トウ</t>
    </rPh>
    <phoneticPr fontId="3"/>
  </si>
  <si>
    <t>ベビーセンサー</t>
    <phoneticPr fontId="3"/>
  </si>
  <si>
    <t>9　感染症又は食中毒に対する措置</t>
    <phoneticPr fontId="3"/>
  </si>
  <si>
    <t>　保育所型認定こども園や保健所、市町村等の栄養士から献立等について栄養面での指導を受けられるような体制にある等、栄養士による必要な配慮を行っていること。こうした体制がとられていない施設にあっては、調理業務の委託を行うことはできないものであること。</t>
    <rPh sb="4" eb="5">
      <t>ガタ</t>
    </rPh>
    <rPh sb="5" eb="7">
      <t>ニンテイ</t>
    </rPh>
    <rPh sb="10" eb="11">
      <t>エン</t>
    </rPh>
    <phoneticPr fontId="3"/>
  </si>
  <si>
    <t>　保育所型認定こども園が行う業務の状況</t>
    <rPh sb="4" eb="5">
      <t>ガタ</t>
    </rPh>
    <rPh sb="5" eb="7">
      <t>ニンテイ</t>
    </rPh>
    <rPh sb="10" eb="11">
      <t>エン</t>
    </rPh>
    <phoneticPr fontId="3"/>
  </si>
  <si>
    <t>　保育所型認定こども園の長は、常に保護者と密接な連絡をとり、保育の内容につき、その保護者の理解及び協力を得るよう努めていること。</t>
    <phoneticPr fontId="3"/>
  </si>
  <si>
    <t xml:space="preserve">(1)日常の保育に関連した様々な機会を活用し子どもの日々の様子の伝達や収集、保育所型認定こども園保育の意図の説明などを通じて、保護者との相互理解を図るよう努めること。
(2)保育の活動に対する保護者の積極的な参加は、保護者の子育てを自ら実践する力の向上に寄与することから、これを促すこと。
</t>
    <phoneticPr fontId="3"/>
  </si>
  <si>
    <t xml:space="preserve">(1)保育所型認定こども園は、児童福祉法第48条の4の規定に基づき、その行う保育に支障がない限りにおいて、地域の実情や当該保育所型認定こども園の体制等を踏まえ、地域の保護者等に対して、保育所型認定こども園保育の専門性を生かした子育て支援を積極的に行うよう努めていること。
</t>
    <rPh sb="6" eb="7">
      <t>ガタ</t>
    </rPh>
    <rPh sb="7" eb="9">
      <t>ニンテイ</t>
    </rPh>
    <rPh sb="12" eb="13">
      <t>エン</t>
    </rPh>
    <rPh sb="95" eb="98">
      <t>ガタニンテイ</t>
    </rPh>
    <rPh sb="101" eb="102">
      <t>エン</t>
    </rPh>
    <phoneticPr fontId="3"/>
  </si>
  <si>
    <t xml:space="preserve">児
</t>
    <rPh sb="0" eb="1">
      <t>ジ</t>
    </rPh>
    <phoneticPr fontId="3"/>
  </si>
  <si>
    <t>　　※　周知事項　※</t>
  </si>
  <si>
    <t>－</t>
    <phoneticPr fontId="3"/>
  </si>
  <si>
    <t xml:space="preserve">(1)施設長は、保育所型認定こども園の役割や社会的責任を遂行するために、法令等を遵守し、保育所型認定こども園を取り巻く社会情勢などを踏まえ、施設長としての専門性等の向上に努め、当該保育所型認定こども園における保育の質及び職員の専門性向上のために必要な環境の確保に努めていること。
</t>
    <rPh sb="47" eb="48">
      <t>カタ</t>
    </rPh>
    <rPh sb="48" eb="50">
      <t>ニンテイ</t>
    </rPh>
    <rPh sb="53" eb="54">
      <t>エン</t>
    </rPh>
    <rPh sb="93" eb="94">
      <t>カタ</t>
    </rPh>
    <rPh sb="94" eb="96">
      <t>ニンテイ</t>
    </rPh>
    <rPh sb="99" eb="100">
      <t>エン</t>
    </rPh>
    <phoneticPr fontId="3"/>
  </si>
  <si>
    <t>有の場合
それぞれ
配置基準+1</t>
    <rPh sb="0" eb="1">
      <t>アリ</t>
    </rPh>
    <rPh sb="2" eb="4">
      <t>バアイ</t>
    </rPh>
    <phoneticPr fontId="3"/>
  </si>
  <si>
    <t>教育</t>
    <rPh sb="0" eb="2">
      <t>キョウイク</t>
    </rPh>
    <phoneticPr fontId="3"/>
  </si>
  <si>
    <t>保育</t>
    <rPh sb="0" eb="2">
      <t>ホイク</t>
    </rPh>
    <phoneticPr fontId="3"/>
  </si>
  <si>
    <t>代替保育教諭等の配置(教育)</t>
    <rPh sb="0" eb="2">
      <t>ダイタイ</t>
    </rPh>
    <rPh sb="2" eb="4">
      <t>ホイク</t>
    </rPh>
    <rPh sb="4" eb="6">
      <t>キョウユ</t>
    </rPh>
    <rPh sb="6" eb="7">
      <t>トウ</t>
    </rPh>
    <rPh sb="8" eb="10">
      <t>ハイチ</t>
    </rPh>
    <rPh sb="11" eb="13">
      <t>キョウイク</t>
    </rPh>
    <phoneticPr fontId="3"/>
  </si>
  <si>
    <t>代替保育教諭等の配置(保育)</t>
    <rPh sb="0" eb="2">
      <t>ダイタイ</t>
    </rPh>
    <rPh sb="2" eb="4">
      <t>ホイク</t>
    </rPh>
    <rPh sb="4" eb="6">
      <t>キョウユ</t>
    </rPh>
    <rPh sb="6" eb="7">
      <t>トウ</t>
    </rPh>
    <rPh sb="8" eb="10">
      <t>ハイチ</t>
    </rPh>
    <rPh sb="11" eb="13">
      <t>ホイク</t>
    </rPh>
    <phoneticPr fontId="3"/>
  </si>
  <si>
    <t>1号認定副食費徴収免除対象子ども</t>
    <rPh sb="1" eb="2">
      <t>ゴウ</t>
    </rPh>
    <rPh sb="2" eb="4">
      <t>ニンテイ</t>
    </rPh>
    <phoneticPr fontId="3"/>
  </si>
  <si>
    <t>代替保育（教育）</t>
    <rPh sb="0" eb="2">
      <t>ダイタイ</t>
    </rPh>
    <rPh sb="2" eb="4">
      <t>ホイク</t>
    </rPh>
    <rPh sb="5" eb="7">
      <t>キョウイク</t>
    </rPh>
    <phoneticPr fontId="3"/>
  </si>
  <si>
    <t>代替保育（保育）</t>
    <rPh sb="0" eb="2">
      <t>ダイタイ</t>
    </rPh>
    <rPh sb="2" eb="4">
      <t>ホイク</t>
    </rPh>
    <rPh sb="5" eb="7">
      <t>ホイク</t>
    </rPh>
    <phoneticPr fontId="3"/>
  </si>
  <si>
    <t>（小数点２位切捨）</t>
    <rPh sb="1" eb="4">
      <t>ショウスウテン</t>
    </rPh>
    <rPh sb="3" eb="4">
      <t>テン</t>
    </rPh>
    <rPh sb="5" eb="6">
      <t>イ</t>
    </rPh>
    <rPh sb="6" eb="8">
      <t>キリス</t>
    </rPh>
    <phoneticPr fontId="3"/>
  </si>
  <si>
    <t>保育教諭等配置数算出表</t>
    <rPh sb="2" eb="4">
      <t>キョウユ</t>
    </rPh>
    <phoneticPr fontId="3"/>
  </si>
  <si>
    <t>※保育所型認定こども園は、学校薬剤師欄は空欄でも可</t>
    <rPh sb="1" eb="3">
      <t>ホイク</t>
    </rPh>
    <rPh sb="3" eb="4">
      <t>ジョ</t>
    </rPh>
    <rPh sb="4" eb="5">
      <t>ガタ</t>
    </rPh>
    <rPh sb="5" eb="7">
      <t>ニンテイ</t>
    </rPh>
    <rPh sb="10" eb="11">
      <t>エン</t>
    </rPh>
    <rPh sb="13" eb="15">
      <t>ガッコウ</t>
    </rPh>
    <rPh sb="15" eb="18">
      <t>ヤクザイシ</t>
    </rPh>
    <rPh sb="18" eb="19">
      <t>ラン</t>
    </rPh>
    <rPh sb="20" eb="22">
      <t>クウラン</t>
    </rPh>
    <rPh sb="24" eb="25">
      <t>カ</t>
    </rPh>
    <phoneticPr fontId="3"/>
  </si>
  <si>
    <t>　指導計画の作成状況等</t>
    <rPh sb="10" eb="11">
      <t>トウ</t>
    </rPh>
    <phoneticPr fontId="2"/>
  </si>
  <si>
    <t>(2)職員に対し、安全計画について周知するとともに、前項の研修及び訓練を定期的に実施していること。</t>
    <phoneticPr fontId="3"/>
  </si>
  <si>
    <t>　感染症等への対応状況</t>
    <rPh sb="4" eb="5">
      <t>トウ</t>
    </rPh>
    <phoneticPr fontId="3"/>
  </si>
  <si>
    <t>　施設は次に掲げる業務を自ら実施していること。
(1)受託事業者に対して、保育所型認定こども園における給食の重要性を認識させること。
(2)入所児童の栄養基準及び献立の作成基準を受託業者に明示するとともに、献立表が当該基準どおり作成されているか事前に確認すること。
(3)献立表に示された食事内容の調理等について、必要な事項を現場作業責任者に指示を与えること。
(4)毎回、検食を行うこと。
(5)受託業者が実施した給食業務従事者の健康診断及び検便の実施状況並びに結果を確認すること。
(6)調理業務の衛生的取扱い、購入材料その他契約の履行状況を確認すること。
(7)随時、児童の嗜好調査の実施及び喫食状況の把握を行うとともに、栄養基準を満たしていることを確認すること。
(8)適正な発育や健康の保持増進の観点から、入所児童及び保護者に対する栄養指導を積極的に進めるよう努めていること。</t>
    <rPh sb="41" eb="42">
      <t>ガタ</t>
    </rPh>
    <rPh sb="42" eb="44">
      <t>ニンテイ</t>
    </rPh>
    <rPh sb="47" eb="48">
      <t>エン</t>
    </rPh>
    <phoneticPr fontId="3"/>
  </si>
  <si>
    <t>(2)児童虐待を受けたと思われる児童を発見した者は、速やかに、これを市、福祉事務所又は児童相談所に通告していること。</t>
    <phoneticPr fontId="3"/>
  </si>
  <si>
    <t>◆保育所型認定こども園及び職員の課題を踏まえた研修の取組状況をご記入ください。</t>
    <rPh sb="4" eb="5">
      <t>ガタ</t>
    </rPh>
    <rPh sb="5" eb="7">
      <t>ニンテイ</t>
    </rPh>
    <rPh sb="10" eb="11">
      <t>エン</t>
    </rPh>
    <phoneticPr fontId="3"/>
  </si>
  <si>
    <t>◆利用者の同意</t>
    <phoneticPr fontId="3"/>
  </si>
  <si>
    <t>◆見やすい場所への掲示</t>
    <rPh sb="1" eb="2">
      <t>ミ</t>
    </rPh>
    <rPh sb="5" eb="7">
      <t>バショ</t>
    </rPh>
    <rPh sb="9" eb="11">
      <t>ケイジ</t>
    </rPh>
    <phoneticPr fontId="3"/>
  </si>
  <si>
    <r>
      <t>◆</t>
    </r>
    <r>
      <rPr>
        <sz val="10"/>
        <rFont val="ＭＳ 明朝"/>
        <family val="1"/>
        <charset val="128"/>
      </rPr>
      <t>インターネットでの掲示</t>
    </r>
    <rPh sb="10" eb="12">
      <t>ケイジ</t>
    </rPh>
    <phoneticPr fontId="3"/>
  </si>
  <si>
    <t>14　保育士の雇用等</t>
    <rPh sb="3" eb="6">
      <t>ホイクシ</t>
    </rPh>
    <rPh sb="7" eb="9">
      <t>コヨウ</t>
    </rPh>
    <rPh sb="9" eb="10">
      <t>トウ</t>
    </rPh>
    <phoneticPr fontId="3"/>
  </si>
  <si>
    <t>13　記録の整備</t>
    <rPh sb="3" eb="5">
      <t>キロク</t>
    </rPh>
    <rPh sb="6" eb="8">
      <t>セイビ</t>
    </rPh>
    <phoneticPr fontId="3"/>
  </si>
  <si>
    <t>　データベース活用</t>
    <phoneticPr fontId="3"/>
  </si>
  <si>
    <t>　保育士を任命し、又は雇用する者は、保育士を任命し、又は雇用しようとするときは、児童福祉法第18条の20の4第1項のデータベースを活用するものとする。</t>
  </si>
  <si>
    <t>15　その他</t>
    <rPh sb="5" eb="6">
      <t>タ</t>
    </rPh>
    <phoneticPr fontId="3"/>
  </si>
  <si>
    <t>している　・　いない　・　該当なし</t>
  </si>
  <si>
    <t>している・していない</t>
  </si>
  <si>
    <t>している・していない・業務委託</t>
  </si>
  <si>
    <t>設けている　・　いない</t>
  </si>
  <si>
    <t>している・していない・該当なし</t>
  </si>
  <si>
    <t>している・いない</t>
  </si>
  <si>
    <t>している・いない・社福法人</t>
  </si>
  <si>
    <t>　保育所型認定こども園は、幼稚園教育要領及び「児童福祉施設の設備及び運営に関する基準第35条に基づき保育所における保育の内容について厚生労働大臣が定める指針」に基づき、小学校就学前子どもの心身の状況等に応じて、特定教育・保育の提供を適切に行っていること。また、幼保連携型認定こども園教育・保育要領を踏まえていること。</t>
    <rPh sb="42" eb="43">
      <t>ダイ</t>
    </rPh>
    <rPh sb="45" eb="46">
      <t>ジョウ</t>
    </rPh>
    <phoneticPr fontId="3"/>
  </si>
  <si>
    <t xml:space="preserve">(2)児童の送迎を目的とした自動車(運転者席及びこれと並列の座席並びにこれらより一つ後方に備えられた前向きの座席以外の座席を有しないものその他利用の態様を勘案してこれと同程度に児童の見落としのおそれが少ないと認められるものを除く。)を日常的に運行するときは、当該自動車にブザーその他の車内の児童の見落としを防止する装置を備え、これを用いて前項に定める所在の確認(児童の降車の際に限る。)を行なっていること。
</t>
    <phoneticPr fontId="3"/>
  </si>
  <si>
    <t>　常に教育・保育給付認定子どもの心身の状況、その置かれている環境等の的確な把握に努め、教育・保育給付認定子ども又はその保護者に対し、その相談に適切に応じるとともに、必要な助言その他の援助を行っていること。</t>
    <phoneticPr fontId="3"/>
  </si>
  <si>
    <t>(2)施設長は、保育所型認定こども園の全体的な計画や、各職員の研修の必要性等を踏まえて、体系的・計画的な研修機会を確保するとともに、職員の勤務体制の工夫等により、職員が計画的に研修等に参加し、その専門性の向上が図られるよう努めていること。</t>
    <rPh sb="90" eb="91">
      <t>トウ</t>
    </rPh>
    <phoneticPr fontId="3"/>
  </si>
  <si>
    <r>
      <t xml:space="preserve">令和６年度　指導監査事前提出資料
</t>
    </r>
    <r>
      <rPr>
        <sz val="16"/>
        <rFont val="ＭＳ 明朝"/>
        <family val="1"/>
        <charset val="128"/>
      </rPr>
      <t>相模原市指導監査基準保育所型認定こども園編対応</t>
    </r>
    <r>
      <rPr>
        <sz val="24"/>
        <rFont val="ＭＳ 明朝"/>
        <family val="1"/>
        <charset val="128"/>
      </rPr>
      <t xml:space="preserve">
～　利　用　者　処　遇　～</t>
    </r>
    <rPh sb="0" eb="2">
      <t>レイワ</t>
    </rPh>
    <rPh sb="3" eb="5">
      <t>ネンド</t>
    </rPh>
    <rPh sb="5" eb="7">
      <t>ヘイネンド</t>
    </rPh>
    <rPh sb="6" eb="8">
      <t>シドウ</t>
    </rPh>
    <rPh sb="8" eb="10">
      <t>カンサ</t>
    </rPh>
    <rPh sb="10" eb="12">
      <t>ジゼン</t>
    </rPh>
    <rPh sb="12" eb="14">
      <t>テイシュツ</t>
    </rPh>
    <rPh sb="14" eb="16">
      <t>シリョウ</t>
    </rPh>
    <rPh sb="30" eb="31">
      <t>ガタ</t>
    </rPh>
    <rPh sb="31" eb="33">
      <t>ニンテイ</t>
    </rPh>
    <rPh sb="36" eb="37">
      <t>エン</t>
    </rPh>
    <rPh sb="43" eb="44">
      <t>リ</t>
    </rPh>
    <rPh sb="45" eb="46">
      <t>ヨウ</t>
    </rPh>
    <rPh sb="47" eb="48">
      <t>シャ</t>
    </rPh>
    <rPh sb="49" eb="50">
      <t>トコロ</t>
    </rPh>
    <rPh sb="51" eb="52">
      <t>グウ</t>
    </rPh>
    <phoneticPr fontId="3"/>
  </si>
  <si>
    <r>
      <t xml:space="preserve">令和６年度　指導監査事前提出資料
</t>
    </r>
    <r>
      <rPr>
        <sz val="16"/>
        <rFont val="ＭＳ 明朝"/>
        <family val="1"/>
        <charset val="128"/>
      </rPr>
      <t>相模原市指導監査基準保育所型認定こども園編対応</t>
    </r>
    <r>
      <rPr>
        <sz val="24"/>
        <rFont val="ＭＳ 明朝"/>
        <family val="1"/>
        <charset val="128"/>
      </rPr>
      <t xml:space="preserve">
～　管　理　運　営　～</t>
    </r>
    <rPh sb="0" eb="2">
      <t>レイワ</t>
    </rPh>
    <rPh sb="3" eb="5">
      <t>ネンド</t>
    </rPh>
    <rPh sb="6" eb="8">
      <t>シドウ</t>
    </rPh>
    <rPh sb="8" eb="10">
      <t>カンサ</t>
    </rPh>
    <rPh sb="10" eb="12">
      <t>ジゼン</t>
    </rPh>
    <rPh sb="12" eb="14">
      <t>テイシュツ</t>
    </rPh>
    <rPh sb="14" eb="16">
      <t>シリョウ</t>
    </rPh>
    <rPh sb="17" eb="21">
      <t>サガミハラシ</t>
    </rPh>
    <rPh sb="21" eb="23">
      <t>シドウ</t>
    </rPh>
    <rPh sb="23" eb="25">
      <t>カンサ</t>
    </rPh>
    <rPh sb="25" eb="27">
      <t>キジュン</t>
    </rPh>
    <rPh sb="27" eb="29">
      <t>ホイク</t>
    </rPh>
    <rPh sb="29" eb="30">
      <t>ジョ</t>
    </rPh>
    <rPh sb="30" eb="31">
      <t>ガタ</t>
    </rPh>
    <rPh sb="31" eb="33">
      <t>ニンテイ</t>
    </rPh>
    <rPh sb="36" eb="37">
      <t>エン</t>
    </rPh>
    <rPh sb="37" eb="38">
      <t>ヘン</t>
    </rPh>
    <rPh sb="38" eb="40">
      <t>タイオウ</t>
    </rPh>
    <rPh sb="43" eb="44">
      <t>カン</t>
    </rPh>
    <rPh sb="45" eb="46">
      <t>リ</t>
    </rPh>
    <rPh sb="47" eb="48">
      <t>ウン</t>
    </rPh>
    <rPh sb="49" eb="50">
      <t>エイ</t>
    </rPh>
    <phoneticPr fontId="3"/>
  </si>
  <si>
    <t>〔特定教育・保育等費用算定基準留意事項の定員を恒常的に超過する場合調整を受ける要件〕
直前の連続する２年度間（1号）、又は５年度間（2・3号）常に利用定員を超えており(注1)、かつ、各年度の年間平均在所率(注2)が120％以上の状態にある施設に適用する。
なお、教育・保育の提供は利用定員の範囲内で行われることが原則であること。
(注1)利用定員を超えて受け入れる場合の留意事項
利用定員を超えて受け入れる場合であっても、施設の設備又は職員数が、利用定員を超えて利用する子どもを含めた利用子ども数に照らし、幼保連携型認定こども園設備運営基準又は就学前の子どもに関する教育、保育等の総合的な提供の推進に関する法律第３条第２項及び第４項の規定に基づき内閣総理大臣、文部科学大臣及び厚生労働大臣が定める施設の設備及び運営に関する基準（平成26年内閣府・文部科学省・厚生労働省告示第２号）及び特定教育・保育等費用算定基準留意事項等に定める基準を満たしていること。
(注2)年間平均在所率
当該年度内における各月の初日の教育標準時間認定（1号）又は、保育認定（2・3号）を受けた利用子ども数の総和を各月の初日の教育標準時間認定（1号）又は、保育認定（2・3号）に係る利用定員の総和で除したものをいう。</t>
    <phoneticPr fontId="3"/>
  </si>
  <si>
    <t xml:space="preserve">10
</t>
    <phoneticPr fontId="3"/>
  </si>
  <si>
    <r>
      <t>　提供した特定教育・保育に関する教育・保育給付認定子ども又は教育・保育給付認定保護者その他の当該教育・保育給付認定子どもの家族（以下「教育・保育給付認定</t>
    </r>
    <r>
      <rPr>
        <sz val="10"/>
        <rFont val="ＭＳ 明朝"/>
        <family val="1"/>
        <charset val="128"/>
      </rPr>
      <t xml:space="preserve">子ども等」という。）からの苦情に迅速かつ適切に対応するために、苦情を受け付けるための窓口を設置する等の必要な措置を講じていること。 
</t>
    </r>
    <phoneticPr fontId="3"/>
  </si>
  <si>
    <t xml:space="preserve">22
</t>
    <phoneticPr fontId="3"/>
  </si>
  <si>
    <t>　重要事項等の掲示等</t>
    <rPh sb="9" eb="10">
      <t>トウ</t>
    </rPh>
    <phoneticPr fontId="3"/>
  </si>
  <si>
    <t>　特定教育・保育施設の見やすい場所に、運営規程の概要、職員の勤務の体制、利用者負担その他の利用申込者の特定教育・保育施設の選択に資すると認められる重要事項を掲示するとともに、電気通信回線に接続して行う自動公衆送信(公衆によって直接受信されることを目的として公衆からの求めに応じ自動的に送信を行うことをいい、放送又は有線放送に該当するものを除く。)により公衆の閲覧に供していること。</t>
    <phoneticPr fontId="3"/>
  </si>
  <si>
    <t>　報告</t>
    <rPh sb="1" eb="3">
      <t>ホウコク</t>
    </rPh>
    <phoneticPr fontId="3"/>
  </si>
  <si>
    <r>
      <t>　次の各号に掲げる施設の運営についての重要事項に関する規程（「運営規程」という）を定めていること。
(1)施設の目的及び運営の方針
(2)提供する特定教育・保育の内容
(3)職員の職種、員数及び職務の内容</t>
    </r>
    <r>
      <rPr>
        <sz val="10"/>
        <color rgb="FFFF00FF"/>
        <rFont val="ＭＳ 明朝"/>
        <family val="1"/>
        <charset val="128"/>
      </rPr>
      <t xml:space="preserve">
</t>
    </r>
    <r>
      <rPr>
        <sz val="10"/>
        <rFont val="ＭＳ 明朝"/>
        <family val="1"/>
        <charset val="128"/>
      </rPr>
      <t>(4)特定教育・保育の提供を行う日(子ども・子育て支援法第19条第1号に掲げる小学校就学前子どもの区分に係る利用定員を定めている施設にあっては、学期を含む。)及び時間、提供を行わない日
(5)教育・保育給付認定保護者から支払を受ける費用の種類、支払を求める理由及びその額
(6)小学校就学前子どもの区分ごとの利用定員（3号認定子どもの区分にあっては、満1歳に満たない子ども及び満1歳以上の子どもに区分して定めるものとする）
(7)施設の利用の開始、終了に関する事項及び利用に当たっての留意事項（特定教育・保育施設等運営基準府令第6条第2項及び第3項に規定する選考方法を含む。）
(8)緊急時等における対応方法
(9)非常災害対策
(10)虐待の防止のための措置に関する事項
(11)前各号に掲げるもののほか特定教育・保育施設の運営に関する重要事項</t>
    </r>
    <rPh sb="213" eb="215">
      <t>シハライ</t>
    </rPh>
    <rPh sb="216" eb="217">
      <t>ウ</t>
    </rPh>
    <rPh sb="369" eb="370">
      <t>ダイ</t>
    </rPh>
    <rPh sb="371" eb="372">
      <t>コウ</t>
    </rPh>
    <rPh sb="372" eb="373">
      <t>オヨ</t>
    </rPh>
    <phoneticPr fontId="2"/>
  </si>
  <si>
    <t>令和６年度　指導監査事前提出資料
相模原市指導監査基準保育所型認定こども園編対応
～　会　計　～</t>
    <rPh sb="0" eb="1">
      <t>レイ</t>
    </rPh>
    <rPh sb="1" eb="2">
      <t>カズ</t>
    </rPh>
    <rPh sb="3" eb="5">
      <t>ネンド</t>
    </rPh>
    <rPh sb="6" eb="8">
      <t>シドウ</t>
    </rPh>
    <rPh sb="8" eb="10">
      <t>カンサ</t>
    </rPh>
    <rPh sb="10" eb="12">
      <t>ジゼン</t>
    </rPh>
    <rPh sb="12" eb="14">
      <t>テイシュツ</t>
    </rPh>
    <rPh sb="14" eb="16">
      <t>シリョウ</t>
    </rPh>
    <rPh sb="27" eb="29">
      <t>ホイク</t>
    </rPh>
    <rPh sb="29" eb="30">
      <t>ジョ</t>
    </rPh>
    <rPh sb="30" eb="31">
      <t>ガタ</t>
    </rPh>
    <rPh sb="31" eb="33">
      <t>ニンテイ</t>
    </rPh>
    <rPh sb="36" eb="37">
      <t>エン</t>
    </rPh>
    <rPh sb="37" eb="38">
      <t>ヘン</t>
    </rPh>
    <rPh sb="43" eb="44">
      <t>カイ</t>
    </rPh>
    <rPh sb="45" eb="46">
      <t>ケイ</t>
    </rPh>
    <phoneticPr fontId="3"/>
  </si>
  <si>
    <t xml:space="preserve">（注4）基本分単価の費用の算定上、ⅰ年齢別配置基準の保育教諭等には主幹保育教諭等2人（教育標準時間認定子どもに係る分及び保育認定子どもに係る分でそれぞれ1人ずつ）を配置するための費用が含まれている。
　主幹保育教諭等が2人又は1人の配置がなされていない場合は、「主幹保育教諭等の専任化により子育て支援の取組みを実施していない場合」の減額調整を行う必要があること。
　また、主幹保育教諭等が1人しか配置されていない場合は、教育標準時間認定又は保育認定のいずれか一方を減算調整すること。
</t>
    <phoneticPr fontId="3"/>
  </si>
  <si>
    <t xml:space="preserve">　別紙4（認定こども園（保育認定2・3号））における「教育標準時間認定子どもの利用定員を設定しない場合（⑰）」の調整を受ける施設の場合については、主幹保育教諭等及び代替保育教諭は保育認定に係るそれぞれ1人ずつの配置があれば足りること。
　また、第4（1）に定める基本分単価において充足すべき職員と各加算に係る取扱いにおいては、主幹保育教諭等2人又は1人が配置されていない場合も、必要となる基本分単価において充足すべき年齢別配置基準職員数及び年齢別配置基準職員を補完する職員数を満たす場合は、基本分単価において充足すべき職員数を満たしていると取り扱って差し支えないこと。
</t>
    <phoneticPr fontId="3"/>
  </si>
  <si>
    <t xml:space="preserve">ⅱ その他（※）
ａ 保育認定子どもに係る利用定員 90人以下の施設については1人
ｂ 保育標準時間認定を受けた子どもが利用する施設については1人（注1）
ｃ 主幹保育教諭等（就学前の子どもに関する教育、保育等の総合的な提供の推進に関する法律第14条に規定する副園長、教頭及び主幹保育教諭・指導保育教諭（幼保連携型認定こども園以外の認定こども園においては、主幹教諭・指導教諭・主任保育士）をいう。以下同じ。）2人を専任化させるための代替保育教諭等を2人（うち1人は非常勤講師等でも可とする）（注2）
</t>
    <phoneticPr fontId="3"/>
  </si>
  <si>
    <t xml:space="preserve">　全ての学級に専任の学級担任を配置できるよう、基本分単価及び他の加算等の認定に当たって求められる「必要教員数」を超えて、保育教諭等を配置する教育標準時間認定子ども及び保育（2号）認定子どもに係る利用定員が36人以上300人以下となっていること。
</t>
    <phoneticPr fontId="2"/>
  </si>
  <si>
    <t xml:space="preserve">　監査事項15の（ア）ⅰの年齢別配置基準のうち、3歳児及び満3歳児に係る保育教諭等の配置基準を3歳児及び満3歳児15人につき1人により実施していること。なお、3歳児の実人数が15人を下回る場合であっても、以下の算式による配置基準上保育教諭等数を満たす場合は、加算が適用される。
</t>
    <phoneticPr fontId="3"/>
  </si>
  <si>
    <t xml:space="preserve">（ア）3歳児配置改善加算の適用がない場合
監査事項15の（ア）ⅰの年齢別配置基準のうち、満3歳児に係る保育教諭等の配置基準を満3歳児6人につき1人（満3歳児を除いた3歳児は20人につき1人）としていること。なお、満3歳児の実人数が6人を下回る場合であっても、以下の算式による配置基準上保育教諭等数を満たす場合は、加算が適用される。
</t>
    <phoneticPr fontId="3"/>
  </si>
  <si>
    <t>（イ）3歳児配置改善加算の適用がある場合
監査事項15の（ア）ⅰの年齢別配置基準のうち、満3歳児に係る保育教諭等の配置基準を満3歳児6人につき1人（満3歳児を除いた3歳児は15人につき1人）としていること。なお、満3歳児の実人数が6人を下回る場合であっても、以下の算式による配置基準上保育教諭等数を満たす場合は、加算が適用される。</t>
    <phoneticPr fontId="3"/>
  </si>
  <si>
    <t>　４歳以上児配置改善加算</t>
    <phoneticPr fontId="3"/>
  </si>
  <si>
    <t xml:space="preserve">　利用子どもの全てに副食の全てを提供する日（以下「給食実施日」）という。）（注1）があり、かつ、利用子どもである副食費徴収免除対象子ども（注2）に副食の全てを提供する日があること。
（注1）副食の提供状況については保護者への意向聴取等により施設が把握している各月初日における副食の提供予定による。また、施設の都合によらずに副食の一部又は全部の提供を要しない利用子どもについては副食の全てを提供しているものと見なすものとする。
（注2）以下のいずれかに該当する子どもとして、副食費の徴収が免除されることについて市から通知がされた子どもとする。
1 特定教育・保育施設等運営基準府令第13条第4項第3号イの(1)又は(2)に規定する年収360万円未満相当世帯に属する教育標準時間認定子ども
2特定教育・保育施設等運営基準府令第13条第4項第3号ロの(1)又は(2)に規定する第3子以降の教育標準時間認定子ども
3 保護者及び当該保護者と同一の世帯に属する者が子ども・子育て支援法施行令（平成26年政令第213号）第15条の3第2項各号に規定する市町村民税を課されない者に準ずる者である教育標準時間認定子ども
</t>
    <phoneticPr fontId="3"/>
  </si>
  <si>
    <t xml:space="preserve">（要件）
　監査事項15の（ア）ⅰ（注4）の主幹保育教諭等1人を配置し、その主幹保育教諭等を教育・保育計画の立案や地域の子育て支援活動等の業務に専任させるための監査事項15の（ア）ⅱｃの代替保育教諭等を配置し、以下の事業等を複数実施すること。
また、保護者や地域住民からの教育・育児相談、地域の子育て支援活動等に積極的に取り組むこと。
　認定こども園の基本分単価は、主幹保育教諭等がクラス担当等から離れて、指導計画の立案や子育て活動等に専任できるよう、代替保育教諭等の配置のための費用を算定していることから、主幹保育教諭等がクラス担当や学級担任を兼務することは適切ではなく、代理で行う場合であっても、1月を超えて兼務が継続している場合は減算調整を行うこと。
</t>
    <phoneticPr fontId="3"/>
  </si>
  <si>
    <t xml:space="preserve">ⅱ 一般型一時預かり事業（子ども・子育て支援交付金の交付に係る要件に適合しており、かつ、月の平均対象子どもが1人以上いるもの（年度当初から事業を開始する場合は5月において当該要件を満たしていることをもって4月から当該要件を満たしているものと取り扱う。）。私学助成の子育て支援活動の推進等により行う未就園児の保育、幼稚園型一時預かり事業により行う非在園児の預かり及びこれらと同等の要件を満たして実施しているもの。ただし、当該要件を満たした月以降の各月においては、同一年度に限り、事業を実施する体制が取られていることをもって当該要件を満たしているものと取り扱う。）
</t>
    <phoneticPr fontId="3"/>
  </si>
  <si>
    <t xml:space="preserve">ⅴ 継続的な小学校との連携・接続に係る取組で以下の全ての要件を満たすもの（年度当初から当該取組を開始する場合は5月において計画により下記の要件を満たしていることをもって4月から当該要件を満たしているものと取り扱う。）
(ｱ) 小学校との連携・接続に関する業務分掌を明確にしていること。
(ｲ) 授業・行事、研究会・研修等の小学校との子ども及び教職員の交流活動を年度を通じて複数回実施していること。
(ｳ) 小学校と協働して、5歳児から小学校1年生の2年間（2年以上を含む。）のカリキュラムを編成・実施していること（小学校との継続的な協議会の開催等により具体的な編成に着手していると認められる場合を含む。）。
</t>
    <phoneticPr fontId="3"/>
  </si>
  <si>
    <t xml:space="preserve">　監査事項15の（ア）ⅰ（注4）の主幹保育教諭等1人を配置し、その主幹保育教諭等を教育・保育計画の立案等の業務に専任させるための監査事項15の（ア）ⅱｃの代替保育教諭等を配置し、以下の事業等を複数実施すること。
また、保護者や地域住民からの教育・育児相談、地域の子育て支援活動等に積極的に取り組むこと。
</t>
    <phoneticPr fontId="3"/>
  </si>
  <si>
    <t>　認定こども園の基本分単価は、主幹保育教諭等がクラス担当等から離れて、指導計画の立案や子育て活動等に専任できるよう、代替保育教諭等の配置のための費用を算定していることから、主幹保育教諭等がクラス担当や学級担任を兼務することは適切ではなく、代理で行う場合であっても、１月を超えて兼務が継続している場合は減算調整を行うこと。</t>
    <phoneticPr fontId="3"/>
  </si>
  <si>
    <t>ⅳ 乳児が3人以上利用している施設（月の初日において乳児が3人以上利用している月から年度を通じて当該要件を満たしているものとする。）
　また、①乳児の利用定員が3人以上あり、かつ、②乳児保育を実施する職員体制を維持し、③地域の親子が交流する場の提供や子育てに関する相談会を月2回以上開催している場合、前年度に要件を満たしていた月（令和5年度に特例の適用があった月を含む）については、乳児3人以上の利用の要件を満たしたものと取り扱う。</t>
    <phoneticPr fontId="3"/>
  </si>
  <si>
    <t xml:space="preserve">　基本分単価において求められる事務職員及び非常勤事務職員（注）並びに事務職員配置加算（監査事項27）において求められる非常勤事務職員を超えて、非常勤事務職員を配置する認定こども園全体の利用定員が271人以上であること。
（注）園長等の職員が兼務する場合又は業務委託をする場合は、配置は不要であること。
</t>
    <rPh sb="43" eb="45">
      <t>カンサ</t>
    </rPh>
    <rPh sb="45" eb="47">
      <t>ジコウ</t>
    </rPh>
    <phoneticPr fontId="2"/>
  </si>
  <si>
    <t>ⅵ 都道府県及び市町村等の教育委員会又は幼児教育センターなど幼児教育施設に対して幼児教育の内容・指導方法等の指導助言等を行う部局、あるいは幼児教育アドバイザーなど地方自治体に所属して幼児教育の専門的な知見や豊富な実践経験に基づき幼児教育に関する指導助言等を行う者と連携して、園内研修を企画・実施していること。</t>
    <phoneticPr fontId="3"/>
  </si>
  <si>
    <t>都道府県及び市町村等の教育委員会、幼児教育センター、地方自治体に所属して幼児教育に関する幼児教育アドバイザー等と連携し、園内研修を企画・実施</t>
    <rPh sb="9" eb="10">
      <t>トウ</t>
    </rPh>
    <rPh sb="54" eb="55">
      <t>トウ</t>
    </rPh>
    <phoneticPr fontId="3"/>
  </si>
  <si>
    <t>4歳児</t>
    <rPh sb="1" eb="2">
      <t>サイ</t>
    </rPh>
    <rPh sb="2" eb="3">
      <t>ジ</t>
    </rPh>
    <phoneticPr fontId="3"/>
  </si>
  <si>
    <t>あり</t>
    <phoneticPr fontId="3"/>
  </si>
  <si>
    <t>＜算式＞
｛4歳以上児数×1/25（小数点第1位まで計算（小数点第2位以下切り捨て））｝
＋｛3歳児及び満3歳児数×1/20（同）｝＋｛1、2歳児数（保育認定を受けた子どもに限る。）×1/6（同）｝＋｛乳児数×1/3（同）｝＝配置基準上保育教諭等数（小数点以下四捨五入）</t>
    <phoneticPr fontId="3"/>
  </si>
  <si>
    <t>　監査事項15の（ア）ⅰの年齢別配置基準のうち、4歳以上児に係る保育教諭等の配置基準を4歳以上児25人につき1人により実施する施設（チーム保育加配加算を算定している施設は除く。）に加算する。なお、4歳以上児の実人数が25人を下回る場合であっても、以下の算式による配置基準上保育教諭等数を満たす場合は、加算が適用される。</t>
    <phoneticPr fontId="3"/>
  </si>
  <si>
    <t>　　＜算式＞
　　　｛4歳以上児数×1/30（小数点第1位まで計算（小数点第2位以下切り捨て））｝
　　＋｛3歳児及び満3歳児数×1/20（同）｝
　　＋｛1、2歳児数（保育認定を受けた子どもに限る。）×1/6（同）｝
　　＋｛乳児数×1/3（同）｝
　　＝配置基準上保育教諭等数（小数点以下四捨五入）</t>
    <phoneticPr fontId="3"/>
  </si>
  <si>
    <t>確認表</t>
    <phoneticPr fontId="3"/>
  </si>
  <si>
    <t>計算書類</t>
    <phoneticPr fontId="3"/>
  </si>
  <si>
    <t>児童数報告書等</t>
    <phoneticPr fontId="3"/>
  </si>
  <si>
    <t>会計「計算書類等提出確認表」</t>
    <phoneticPr fontId="3"/>
  </si>
  <si>
    <t>計算書類等一式(令和５年度決算のもの)</t>
    <phoneticPr fontId="3"/>
  </si>
  <si>
    <r>
      <rPr>
        <b/>
        <sz val="11"/>
        <color rgb="FFFF0000"/>
        <rFont val="ＭＳ 明朝"/>
        <family val="1"/>
        <charset val="128"/>
      </rPr>
      <t>公定価格加算等に係る申請書類</t>
    </r>
    <r>
      <rPr>
        <sz val="11"/>
        <color rgb="FFFF0000"/>
        <rFont val="ＭＳ 明朝"/>
        <family val="1"/>
        <charset val="128"/>
      </rPr>
      <t>（児童数報告書等書類一式）
（注）保育課に報告しているもので、指導監査実施月の前々月のものをご提出ください。</t>
    </r>
    <phoneticPr fontId="3"/>
  </si>
  <si>
    <t>　雇用する保育士について、禁錮以上の刑に処せられた者など第18条の5第2号若しくは第3号に該当すると認めたとき、又は当該保育士が児童生徒性暴力等を行つたと思料するときは、速やかにその旨を都道府県知事に報告していること。</t>
    <phoneticPr fontId="3"/>
  </si>
  <si>
    <t>(1)感染症や非常災害の発生時において、利用者に対する支援の提供を継続的に実施するための、及び非常時の体制で早期の業務再開を図るための計画（以下業務継続計画という。）を策定し、当該業務継続計画に従い必要な措置を講ずるよう努めること。
(2)職員に対し、業務継続計画について周知するとともに、必要な研修及び訓練を定期的に実施するよう努めること。
(3)定期的に業務継続計画の見直しを行い、必要に応じて業務継続計画の変更を行うよう努めること。</t>
    <phoneticPr fontId="3"/>
  </si>
  <si>
    <t xml:space="preserve">(2)外部研修への参加機会が確保されるよう努めている
　こと。
</t>
    <phoneticPr fontId="3"/>
  </si>
  <si>
    <t xml:space="preserve">　施設内虐待が生じることのないよう、下記の事項について留意の上、適切な措置を講じていること。
(1)児童福祉施設の職員の資質の向上のための体制の
   整備
(2)子どもの意見表明の機会及び施設運営の透明性の
   確保
(3)各児童福祉施設との連携体制の確保及び強化
</t>
    <phoneticPr fontId="3"/>
  </si>
  <si>
    <t>◆除去食配膳時フローチャートの作成</t>
    <rPh sb="1" eb="3">
      <t>ジョキョ</t>
    </rPh>
    <rPh sb="3" eb="4">
      <t>ショク</t>
    </rPh>
    <rPh sb="4" eb="6">
      <t>ハイゼン</t>
    </rPh>
    <rPh sb="6" eb="7">
      <t>ジ</t>
    </rPh>
    <rPh sb="15" eb="17">
      <t>サクセイ</t>
    </rPh>
    <phoneticPr fontId="3"/>
  </si>
  <si>
    <t>　乳児の窒息リスクの除去を睡眠前及び睡眠中に行っていること。
・仰向けに寝かせていること。
・一人にしていないこと。
・やわらかい布団やぬいぐるみ等を使用していないこと。
・ヒモ又はヒモ状のものを乳児のそばに置いていないこと。
・口の中に異物、ミルク、食べたもの、嘔吐物等がないか確認していること。
・子どもの数、職員の数に合わせ、定期的に子どもの呼吸・寝かせ方、睡眠状態を点検していること。
　睡眠中の事故防止の注意事項として、1歳以上であっても子どもの発達状況により、仰向けに寝かせること。また、預け始めの子どもについては特に注意し、きめ細かな見守りが重要である。</t>
    <phoneticPr fontId="3"/>
  </si>
  <si>
    <t>通園用の自動車の有無</t>
    <rPh sb="0" eb="2">
      <t>ツウエン</t>
    </rPh>
    <rPh sb="2" eb="3">
      <t>ヨウ</t>
    </rPh>
    <rPh sb="4" eb="7">
      <t>ジドウシャ</t>
    </rPh>
    <rPh sb="8" eb="10">
      <t>ウム</t>
    </rPh>
    <phoneticPr fontId="3"/>
  </si>
  <si>
    <t>(4)保育中の事故防止のために、子どもの心身の状態等を踏まえつつ、施設内外の安全点検に努め、安全対策のために全職員の共通理解や体制づくりを図るとともに、家庭や地域の関係機関の協力の下に安全指導を行うこと。</t>
    <phoneticPr fontId="3"/>
  </si>
  <si>
    <t>◆様式の有無</t>
    <rPh sb="1" eb="3">
      <t>ヨウシキ</t>
    </rPh>
    <rPh sb="4" eb="6">
      <t>ウム</t>
    </rPh>
    <phoneticPr fontId="3"/>
  </si>
  <si>
    <t>事故報告書</t>
    <rPh sb="0" eb="2">
      <t>ジコ</t>
    </rPh>
    <rPh sb="2" eb="5">
      <t>ホウコクショ</t>
    </rPh>
    <phoneticPr fontId="3"/>
  </si>
  <si>
    <t>ケガ記録</t>
    <rPh sb="2" eb="4">
      <t>キロク</t>
    </rPh>
    <phoneticPr fontId="3"/>
  </si>
  <si>
    <t>ヒヤリハットの記録</t>
    <rPh sb="7" eb="9">
      <t>キロク</t>
    </rPh>
    <phoneticPr fontId="3"/>
  </si>
  <si>
    <t>児</t>
    <rPh sb="0" eb="1">
      <t>ジ</t>
    </rPh>
    <phoneticPr fontId="3"/>
  </si>
  <si>
    <t>いる　・　いない　・　該当なし</t>
  </si>
  <si>
    <t>(1) 幼保連携型認定こども園園児指導要録通知「１ 幼保連携型認定こども園における評価の基本的な考え方」及び「２ 園児指導要録の改善の要旨」を踏まえ、「幼保連携型認定こども園園児指導要録」を「認定こども園こども要録」に読み替える等して、認定こども園こども要録を作成すること。（保育所児童保育要録を作成することも可能）
(2) 要録は、学級を編制している満３歳以上の子どもについて作成すること。
(3) 子どもの進学・就学に際して、作成した要録の抄本又は写しを進学・就学先の小学校等の校長に送付すること。
(4) 作成した要録の原本等について、その子どもが小学校等を卒業するまでの間保存することが望ましいこと。ただし、学籍等に関する記録については、20年間保存することが望ましいこと。
(5) 取扱いについては、幼保連携型認定こども園園児指導要録通知「４取り扱い上の注意」を参考にして適切に取り扱うこと。
(6) 個人情報については、個人情報の保護に関する法律等を踏まえて適切に取り扱うこと。</t>
    <phoneticPr fontId="3"/>
  </si>
  <si>
    <t>　指導計画に基づく保育の実施については、次の事項に留意していること。
(1)施設長、保育士など全ての職員による適切な役割分担と協力体制を整えていること。
(2)子どもが行う具体的な活動は、生活の中で様々に変化することに留意して、子どもが望ましい方向に向かって自ら活動を展開できるよう必要な援助を行っていること。
(3)子どもの主体的な活動を促すためには、保育士等が多様な関わりを持つことが重要であることを踏まえ、子どもの情緒の安定や発達に必要な豊かな体験が得られるよう援助していること。
(4)保育士等は、子どもの実態や子どもを取り巻く状況の変化などに即して保育の過程を記録し、これらを踏まえ指導計画に基づく保育の内容の見直しを行い、改善を図っていること。</t>
    <rPh sb="48" eb="49">
      <t>ゼン</t>
    </rPh>
    <phoneticPr fontId="3"/>
  </si>
  <si>
    <t>＜幼児期の終わりまでに育ってほしい姿＞
　次の10項目について、保育士等が指導を行う際に考慮していること。
ア　健康な心と体
イ　自立心
ウ　協同性
エ　道徳性・規範意識の芽生え
オ　社会生活との関わり
カ　思考力の芽生え
キ　自然との関わり・生命尊重
ク　数量や図形、標識や文字などへの関心・感覚
ケ　言葉による伝え合い
コ　豊かな感性と表現</t>
    <phoneticPr fontId="3"/>
  </si>
  <si>
    <t>イ　子どもの状況に応じた保育を実施する観点から、
　家庭や関係機関と連携した支援のための計画を個別
　に作成するなど適切な対応を図っていること。</t>
    <phoneticPr fontId="3"/>
  </si>
  <si>
    <t>(4)障害のある子どもの保育
ア　一人一人の子どもの発達過程や障害の状態を把握
　し、適切な環境の下で、障害のある子どもが他の子
　どもとの生活を通して共に成長できるよう指導計画
　の中に位置づけていること。</t>
    <phoneticPr fontId="3"/>
  </si>
  <si>
    <t xml:space="preserve">[留意事項]
ア　3歳未満児については、一人一人の子どもの生育
　歴、心身の発達、活動の実態等に即して、個別的な
　計画を作成していること。
イ　3歳以上児については、個の成長と、子ども相互
　の関係や協同的な活動が促されるよう配慮している
　こと。
ウ　異年齢で構成される組やグループでの保育におい
　ては、一人一人の子どもの生活や経験、発達の過程
　などを把握し、適切な援助や環境構成ができるよう
　配慮していること。
</t>
    <rPh sb="1" eb="3">
      <t>リュウイ</t>
    </rPh>
    <rPh sb="3" eb="5">
      <t>ジコウ</t>
    </rPh>
    <rPh sb="25" eb="26">
      <t>コ</t>
    </rPh>
    <rPh sb="90" eb="91">
      <t>コ</t>
    </rPh>
    <rPh sb="114" eb="116">
      <t>ハイリョ</t>
    </rPh>
    <rPh sb="137" eb="138">
      <t>クミ</t>
    </rPh>
    <rPh sb="145" eb="147">
      <t>ホイク</t>
    </rPh>
    <rPh sb="160" eb="161">
      <t>コ</t>
    </rPh>
    <rPh sb="187" eb="189">
      <t>エンジョ</t>
    </rPh>
    <rPh sb="202" eb="204">
      <t>ハイリョ</t>
    </rPh>
    <phoneticPr fontId="3"/>
  </si>
  <si>
    <t>＜幼児教育において、育みたい資質・能力＞
　次の資質・能力を一体的に育むよう努めているこ
と。
ア　豊かな体験を通じて、感じたり、気付いたり、分
　かったり、できるようになったりする「知識及び技
　能の基礎」
イ　気付いたことや、できるようになったことなどを
　使い、考えたり、試したり、工夫したり、表現した
　りする「思考力、判断力、表現力等の基礎」
ウ　心情、意欲、態度が育つ中で、よりよい生活を営
　もうとする「学びに向かう力、人間性等」</t>
    <phoneticPr fontId="3"/>
  </si>
  <si>
    <t>　全体的な計画の作成に当たっては、次の事項に留意していること。
(1)保育所型認定こども園は、保育の目標を達成するために、各保育所型認定こども園の保育の方針や目標に基づき、子どもの発達過程を踏まえて、保育の内容が組織的・計画的に構成され、 保育所型認定こども園の生活全体を通して、総合的に展開されるよう、全体的な計画を作成すること。
(2)全体的な計画は、子どもや家庭の状況、地域の実態、保育時間などを考慮し、子どもの育ちに関する長期的見通しをもって適切に作成すること。
(3)全体的な計画は、保育所型認定こども園保育の全体像を包括的に示すものとし、これに基づく指導計画、保健計画、食育計画を通じて、各保育所型認定こども園が創意工夫して保育できるよう作成すること。</t>
    <rPh sb="39" eb="40">
      <t>ガタ</t>
    </rPh>
    <rPh sb="40" eb="42">
      <t>ニンテイ</t>
    </rPh>
    <rPh sb="45" eb="46">
      <t>エン</t>
    </rPh>
    <rPh sb="66" eb="67">
      <t>ガタ</t>
    </rPh>
    <rPh sb="67" eb="69">
      <t>ニンテイ</t>
    </rPh>
    <rPh sb="72" eb="73">
      <t>エン</t>
    </rPh>
    <rPh sb="124" eb="125">
      <t>ガタ</t>
    </rPh>
    <rPh sb="125" eb="127">
      <t>ニンテイ</t>
    </rPh>
    <rPh sb="130" eb="131">
      <t>エン</t>
    </rPh>
    <rPh sb="253" eb="254">
      <t>ガタ</t>
    </rPh>
    <rPh sb="254" eb="256">
      <t>ニンテイ</t>
    </rPh>
    <rPh sb="259" eb="260">
      <t>エン</t>
    </rPh>
    <rPh sb="307" eb="308">
      <t>ガタ</t>
    </rPh>
    <rPh sb="308" eb="310">
      <t>ニンテイ</t>
    </rPh>
    <rPh sb="313" eb="314">
      <t>エン</t>
    </rPh>
    <phoneticPr fontId="3"/>
  </si>
  <si>
    <t>(5)事故防止の取組を行う際には、特に、睡眠中、プール活動・水遊び中、食事中等の場面では重大事故が発生しやすいことを踏まえ、子どもの主体的な活動を大切にしつつ、施設内外の環境の配慮や指導の工夫を行うなど、必要な対策を講じていること。</t>
    <phoneticPr fontId="3"/>
  </si>
  <si>
    <t>◆施設内調理について</t>
    <rPh sb="1" eb="3">
      <t>シセツ</t>
    </rPh>
    <rPh sb="3" eb="4">
      <t>ナイ</t>
    </rPh>
    <rPh sb="4" eb="6">
      <t>チョウリ</t>
    </rPh>
    <phoneticPr fontId="3"/>
  </si>
  <si>
    <t>　受託業者は次に掲げる事項のすべてを満たしていること。
(1)保育所型認定こども園における給食の趣旨を十分認識し、適正な給食材料を使用するとともに所要の栄養量が確保される調理を行うものであること。
(2)調理業務の運営実績や組織形態からみて、当該受託業務を継続的かつ安定的に遂行できる能力を有すると認められるものであること。
(3)受託業務に関し、専門的な立場から必要な指導を行う栄養士が確保されているものであること。
(4)調理業務に従事する者の大半は、当該業務について相当の経験を有するものであること。
(5)調理業務従事者に対して、定期的に、衛生面及び技術面の教育又は訓練を実施するものであること。
(6)調理業務従事者に対して、定期的に、健康診断及び検便を実施するものであること。
(7)不当廉売行為等健全な商習慣に違反する行為を行わないものであること。</t>
    <rPh sb="35" eb="36">
      <t>ガタ</t>
    </rPh>
    <rPh sb="36" eb="38">
      <t>ニンテイ</t>
    </rPh>
    <rPh sb="41" eb="42">
      <t>エン</t>
    </rPh>
    <phoneticPr fontId="3"/>
  </si>
  <si>
    <t>　※調理業務委託施設のみ回答</t>
    <rPh sb="2" eb="4">
      <t>チョウリ</t>
    </rPh>
    <rPh sb="4" eb="6">
      <t>ギョウム</t>
    </rPh>
    <rPh sb="6" eb="8">
      <t>イタク</t>
    </rPh>
    <rPh sb="8" eb="10">
      <t>シセツ</t>
    </rPh>
    <rPh sb="12" eb="14">
      <t>カイトウ</t>
    </rPh>
    <phoneticPr fontId="3"/>
  </si>
  <si>
    <t>　契約内容、施設と受託業者との業務分担及び経費負担を明確にした契約書を取り交していること。
　なお、その契約書には、監査事項28の監査内容(1)、(4)、(5)及び(6)に係る事項並びに次に掲げる事項が明確になっていること。
(1)受託業者に対して、施設側から必要な資料の提出を求めることができること。
(2)受託業者が契約書で定めた事項を誠実に履行しないと保育所型認定こども園が認めたとき、その他受託業者が適正な給食を確保する上で支障となる行為を行ったときは、契約期間中であっても保育所型認定こども園側において契約を解除できること。
(3)受託業者の労働争議その他の事情により、受託業務の遂行が困難となった場合の業務の代行保証に関すること。
(4)受託業者の責任で法定伝染病又は食中毒等の事故が発生した場合及び契約に定める義務を履行しないため保育所型認定こども園に損害を与えた場合は、受託業者は保育所型認定こども園に対し損害賠償を行うこと。</t>
    <rPh sb="379" eb="380">
      <t>カタ</t>
    </rPh>
    <rPh sb="380" eb="382">
      <t>ニンテイ</t>
    </rPh>
    <rPh sb="385" eb="386">
      <t>エン</t>
    </rPh>
    <phoneticPr fontId="2"/>
  </si>
  <si>
    <t>　入所している者の国籍、信条、社会的身分又は特定教育・保育の提供に要する費用を負担するか否かによって、差別的取扱いをしていないこと。</t>
    <rPh sb="1" eb="3">
      <t>ニュウショ</t>
    </rPh>
    <rPh sb="7" eb="8">
      <t>モノ</t>
    </rPh>
    <phoneticPr fontId="2"/>
  </si>
  <si>
    <t>　年齢別配置基準</t>
    <rPh sb="1" eb="3">
      <t>ネンレイ</t>
    </rPh>
    <rPh sb="3" eb="4">
      <t>ベツ</t>
    </rPh>
    <rPh sb="4" eb="6">
      <t>ハイチ</t>
    </rPh>
    <rPh sb="6" eb="8">
      <t>キジュン</t>
    </rPh>
    <phoneticPr fontId="3"/>
  </si>
  <si>
    <t>　※チーム保育加配加算を算定している施設は4歳以上児配置改善加算の算定は不可</t>
    <rPh sb="33" eb="35">
      <t>サンテイ</t>
    </rPh>
    <rPh sb="36" eb="38">
      <t>フカ</t>
    </rPh>
    <phoneticPr fontId="3"/>
  </si>
  <si>
    <t xml:space="preserve"> 〇3歳児配置改善加算あり　　　　　　　　　　　 ：｛3歳児及び満3歳児数×1/15（同）｝
 〇満3歳児配置改善加算あり　　　　　　　　　　 ：｛3歳児×1/20（同）｝＋｛満3歳児×1/6（同）｝
 〇3歳児配置改善加算及び満3歳児配置改善加算あり：｛3歳児×1/15（同）｝＋｛満3歳児×1/6（同）｝
 〇4歳以上児配置改善加算あり　　　　　　　　　 ：｛4歳児以上数×1/25（同）｝</t>
    <phoneticPr fontId="3"/>
  </si>
  <si>
    <t>(3)保育の課題や各職員のキャリアパス等も見据えて、
　初任者から管理職員までの職位や職務内容等を踏ま
　えた体系的な研修計画の作成に努めていること。
(4)外部研修に参加する職員は、自らの専門性の向上を
　図るとともに、研修で得た知識及び技能を他の職員
　と共有することにより、保育所型認定こども園全体
　としての保育実践の質及び専門性の向上につなげて
　いくよう努めていること。
(5)保育実践の質及び専門性の向上のために、研修の受
　講は特定の職員に偏ることなく行われるよう、配慮
　され、研修を修了した職員については、その職務内
　容等において、当該研修の成果等が適切に勘案され
　るよう努めていること。</t>
    <rPh sb="150" eb="151">
      <t>エン</t>
    </rPh>
    <phoneticPr fontId="3"/>
  </si>
  <si>
    <r>
      <t>・令和</t>
    </r>
    <r>
      <rPr>
        <b/>
        <sz val="11"/>
        <color rgb="FF000000"/>
        <rFont val="ＭＳ 明朝"/>
        <family val="1"/>
        <charset val="128"/>
      </rPr>
      <t>６</t>
    </r>
    <r>
      <rPr>
        <sz val="11"/>
        <color rgb="FF000000"/>
        <rFont val="ＭＳ 明朝"/>
        <family val="1"/>
        <charset val="128"/>
      </rPr>
      <t>年度の全体的な計画(指導計画)の写し</t>
    </r>
    <phoneticPr fontId="3"/>
  </si>
  <si>
    <r>
      <t>・令和</t>
    </r>
    <r>
      <rPr>
        <b/>
        <sz val="11"/>
        <color rgb="FF000000"/>
        <rFont val="ＭＳ 明朝"/>
        <family val="1"/>
        <charset val="128"/>
      </rPr>
      <t>６</t>
    </r>
    <r>
      <rPr>
        <sz val="11"/>
        <color rgb="FF000000"/>
        <rFont val="ＭＳ 明朝"/>
        <family val="1"/>
        <charset val="128"/>
      </rPr>
      <t>年度の長期的な指導計画の写し　０、１、４歳児クラス分
・令和</t>
    </r>
    <r>
      <rPr>
        <b/>
        <sz val="11"/>
        <color rgb="FF000000"/>
        <rFont val="ＭＳ 明朝"/>
        <family val="1"/>
        <charset val="128"/>
      </rPr>
      <t>６</t>
    </r>
    <r>
      <rPr>
        <sz val="11"/>
        <color rgb="FF000000"/>
        <rFont val="ＭＳ 明朝"/>
        <family val="1"/>
        <charset val="128"/>
      </rPr>
      <t>年４月の短期的な指導計画の写し　０、１、４歳児クラス分</t>
    </r>
    <rPh sb="16" eb="17">
      <t>ウツ</t>
    </rPh>
    <rPh sb="29" eb="30">
      <t>ブン</t>
    </rPh>
    <rPh sb="48" eb="49">
      <t>ウツ</t>
    </rPh>
    <rPh sb="61" eb="62">
      <t>ブン</t>
    </rPh>
    <phoneticPr fontId="3"/>
  </si>
  <si>
    <r>
      <t>令和</t>
    </r>
    <r>
      <rPr>
        <b/>
        <sz val="22"/>
        <color rgb="FF000000"/>
        <rFont val="ＭＳ 明朝"/>
        <family val="1"/>
        <charset val="128"/>
      </rPr>
      <t>６</t>
    </r>
    <r>
      <rPr>
        <sz val="22"/>
        <color rgb="FF000000"/>
        <rFont val="ＭＳ 明朝"/>
        <family val="1"/>
        <charset val="128"/>
      </rPr>
      <t>年度　指導監査事前提出資料</t>
    </r>
    <rPh sb="0" eb="2">
      <t>レイワ</t>
    </rPh>
    <phoneticPr fontId="3"/>
  </si>
  <si>
    <r>
      <t>1　計算書類（令和</t>
    </r>
    <r>
      <rPr>
        <sz val="11"/>
        <color rgb="FFFF0000"/>
        <rFont val="ＭＳ 明朝"/>
        <family val="1"/>
        <charset val="128"/>
      </rPr>
      <t>５</t>
    </r>
    <r>
      <rPr>
        <sz val="11"/>
        <rFont val="ＭＳ 明朝"/>
        <family val="1"/>
        <charset val="128"/>
      </rPr>
      <t>年度決算分）</t>
    </r>
    <rPh sb="7" eb="9">
      <t>レイワ</t>
    </rPh>
    <phoneticPr fontId="3"/>
  </si>
  <si>
    <r>
      <t>2　附属明細書（令和</t>
    </r>
    <r>
      <rPr>
        <sz val="11"/>
        <color rgb="FFFF0000"/>
        <rFont val="ＭＳ 明朝"/>
        <family val="1"/>
        <charset val="128"/>
      </rPr>
      <t>５</t>
    </r>
    <r>
      <rPr>
        <sz val="11"/>
        <rFont val="ＭＳ 明朝"/>
        <family val="1"/>
        <charset val="128"/>
      </rPr>
      <t>年度決算分）</t>
    </r>
    <rPh sb="8" eb="10">
      <t>レイワ</t>
    </rPh>
    <phoneticPr fontId="3"/>
  </si>
  <si>
    <r>
      <t>3　その他（令和</t>
    </r>
    <r>
      <rPr>
        <sz val="11"/>
        <color rgb="FFFF0000"/>
        <rFont val="ＭＳ 明朝"/>
        <family val="1"/>
        <charset val="128"/>
      </rPr>
      <t>6</t>
    </r>
    <r>
      <rPr>
        <sz val="11"/>
        <rFont val="ＭＳ 明朝"/>
        <family val="1"/>
        <charset val="128"/>
      </rPr>
      <t>年3月31日現在のもの）</t>
    </r>
    <rPh sb="6" eb="8">
      <t>レイワ</t>
    </rPh>
    <rPh sb="9" eb="10">
      <t>ネン</t>
    </rPh>
    <rPh sb="11" eb="12">
      <t>ガツ</t>
    </rPh>
    <rPh sb="14" eb="15">
      <t>ニチ</t>
    </rPh>
    <rPh sb="15" eb="17">
      <t>ゲンザイ</t>
    </rPh>
    <phoneticPr fontId="3"/>
  </si>
  <si>
    <r>
      <t>※</t>
    </r>
    <r>
      <rPr>
        <b/>
        <u/>
        <sz val="10"/>
        <color rgb="FFFF0000"/>
        <rFont val="ＭＳ 明朝"/>
        <family val="1"/>
        <charset val="128"/>
      </rPr>
      <t>施設内開所・共同保育・閉所のいずれかを選択し、共同保育の場合は共同保育先をご記入ください</t>
    </r>
    <rPh sb="1" eb="3">
      <t>シセツ</t>
    </rPh>
    <rPh sb="3" eb="4">
      <t>ナイ</t>
    </rPh>
    <rPh sb="4" eb="6">
      <t>カイショ</t>
    </rPh>
    <rPh sb="7" eb="9">
      <t>キョウドウ</t>
    </rPh>
    <rPh sb="9" eb="11">
      <t>ホイク</t>
    </rPh>
    <rPh sb="12" eb="14">
      <t>ヘイショ</t>
    </rPh>
    <rPh sb="20" eb="22">
      <t>センタク</t>
    </rPh>
    <rPh sb="24" eb="26">
      <t>キョウドウ</t>
    </rPh>
    <rPh sb="26" eb="28">
      <t>ホイク</t>
    </rPh>
    <rPh sb="29" eb="31">
      <t>バアイ</t>
    </rPh>
    <rPh sb="32" eb="34">
      <t>キョウドウ</t>
    </rPh>
    <rPh sb="34" eb="36">
      <t>ホイク</t>
    </rPh>
    <rPh sb="36" eb="37">
      <t>サキ</t>
    </rPh>
    <rPh sb="39" eb="41">
      <t>キニュウ</t>
    </rPh>
    <phoneticPr fontId="3"/>
  </si>
  <si>
    <t>令和6度受付件数</t>
    <rPh sb="0" eb="2">
      <t>レイワ</t>
    </rPh>
    <rPh sb="3" eb="4">
      <t>ド</t>
    </rPh>
    <rPh sb="4" eb="6">
      <t>ウケツケ</t>
    </rPh>
    <rPh sb="6" eb="8">
      <t>ケンスウ</t>
    </rPh>
    <phoneticPr fontId="3"/>
  </si>
  <si>
    <t>運営規程の概要</t>
    <rPh sb="0" eb="2">
      <t>ウンエイ</t>
    </rPh>
    <rPh sb="2" eb="4">
      <t>キテイ</t>
    </rPh>
    <rPh sb="5" eb="7">
      <t>ガイヨウ</t>
    </rPh>
    <phoneticPr fontId="3"/>
  </si>
  <si>
    <r>
      <t xml:space="preserve">1か月の
勤務日数
</t>
    </r>
    <r>
      <rPr>
        <b/>
        <sz val="10"/>
        <color rgb="FFFF0000"/>
        <rFont val="ＭＳ Ｐ明朝"/>
        <family val="1"/>
        <charset val="128"/>
      </rPr>
      <t>【実績】</t>
    </r>
    <rPh sb="2" eb="3">
      <t>ゲツ</t>
    </rPh>
    <rPh sb="5" eb="7">
      <t>キンム</t>
    </rPh>
    <rPh sb="7" eb="9">
      <t>ニッスウ</t>
    </rPh>
    <rPh sb="11" eb="13">
      <t>ジッセキ</t>
    </rPh>
    <phoneticPr fontId="3"/>
  </si>
  <si>
    <r>
      <rPr>
        <sz val="10"/>
        <rFont val="ＭＳ Ｐ明朝"/>
        <family val="1"/>
        <charset val="128"/>
      </rPr>
      <t>指導監査実施月の</t>
    </r>
    <r>
      <rPr>
        <b/>
        <sz val="10"/>
        <color rgb="FFFF0000"/>
        <rFont val="ＭＳ Ｐ明朝"/>
        <family val="1"/>
        <charset val="128"/>
      </rPr>
      <t>前々月</t>
    </r>
    <r>
      <rPr>
        <sz val="10"/>
        <rFont val="ＭＳ Ｐ明朝"/>
        <family val="1"/>
        <charset val="128"/>
      </rPr>
      <t>の勤務</t>
    </r>
    <phoneticPr fontId="3"/>
  </si>
  <si>
    <r>
      <t xml:space="preserve">有給休暇
取得日数
</t>
    </r>
    <r>
      <rPr>
        <b/>
        <sz val="10"/>
        <color rgb="FFFF0000"/>
        <rFont val="ＭＳ Ｐ明朝"/>
        <family val="1"/>
        <charset val="128"/>
      </rPr>
      <t>【実績】</t>
    </r>
    <rPh sb="0" eb="2">
      <t>ユウキュウ</t>
    </rPh>
    <rPh sb="2" eb="4">
      <t>キュウカ</t>
    </rPh>
    <rPh sb="5" eb="7">
      <t>シュトク</t>
    </rPh>
    <rPh sb="7" eb="9">
      <t>ニッスウ</t>
    </rPh>
    <rPh sb="11" eb="13">
      <t>ジッセキ</t>
    </rPh>
    <phoneticPr fontId="3"/>
  </si>
  <si>
    <r>
      <t xml:space="preserve">1か月の
勤務日数
</t>
    </r>
    <r>
      <rPr>
        <b/>
        <sz val="10"/>
        <color rgb="FF0070C0"/>
        <rFont val="ＭＳ Ｐ明朝"/>
        <family val="1"/>
        <charset val="128"/>
      </rPr>
      <t xml:space="preserve">【予定】
</t>
    </r>
    <r>
      <rPr>
        <sz val="8.5"/>
        <color rgb="FF0070C0"/>
        <rFont val="ＭＳ Ｐ明朝"/>
        <family val="1"/>
        <charset val="128"/>
      </rPr>
      <t>（シフト作成時）</t>
    </r>
    <rPh sb="2" eb="3">
      <t>ゲツ</t>
    </rPh>
    <rPh sb="5" eb="7">
      <t>キンム</t>
    </rPh>
    <rPh sb="7" eb="9">
      <t>ニッスウ</t>
    </rPh>
    <rPh sb="11" eb="13">
      <t>ヨテイ</t>
    </rPh>
    <rPh sb="19" eb="21">
      <t>サクセイ</t>
    </rPh>
    <rPh sb="21" eb="22">
      <t>ジ</t>
    </rPh>
    <phoneticPr fontId="3"/>
  </si>
  <si>
    <r>
      <t xml:space="preserve">有給休暇
取得日数
</t>
    </r>
    <r>
      <rPr>
        <b/>
        <sz val="10"/>
        <color rgb="FF0070C0"/>
        <rFont val="ＭＳ Ｐ明朝"/>
        <family val="1"/>
        <charset val="128"/>
      </rPr>
      <t xml:space="preserve">【予定】
</t>
    </r>
    <r>
      <rPr>
        <sz val="8"/>
        <color rgb="FF0070C0"/>
        <rFont val="ＭＳ Ｐ明朝"/>
        <family val="1"/>
        <charset val="128"/>
      </rPr>
      <t>（シフト作成時）</t>
    </r>
    <rPh sb="0" eb="2">
      <t>ユウキュウ</t>
    </rPh>
    <rPh sb="2" eb="4">
      <t>キュウカ</t>
    </rPh>
    <rPh sb="5" eb="7">
      <t>シュトク</t>
    </rPh>
    <rPh sb="7" eb="9">
      <t>ニッスウ</t>
    </rPh>
    <rPh sb="11" eb="13">
      <t>ヨテイ</t>
    </rPh>
    <rPh sb="19" eb="21">
      <t>サクセイ</t>
    </rPh>
    <rPh sb="21" eb="22">
      <t>ジ</t>
    </rPh>
    <phoneticPr fontId="3"/>
  </si>
  <si>
    <r>
      <t xml:space="preserve">1か月の
勤務時間
</t>
    </r>
    <r>
      <rPr>
        <b/>
        <sz val="10"/>
        <color rgb="FF0070C0"/>
        <rFont val="ＭＳ Ｐ明朝"/>
        <family val="1"/>
        <charset val="128"/>
      </rPr>
      <t xml:space="preserve">【予定】
</t>
    </r>
    <r>
      <rPr>
        <sz val="10"/>
        <color rgb="FF0070C0"/>
        <rFont val="ＭＳ Ｐ明朝"/>
        <family val="1"/>
        <charset val="128"/>
      </rPr>
      <t>（シフト作成時）</t>
    </r>
    <rPh sb="2" eb="3">
      <t>ゲツ</t>
    </rPh>
    <rPh sb="5" eb="7">
      <t>キンム</t>
    </rPh>
    <rPh sb="7" eb="9">
      <t>ジカン</t>
    </rPh>
    <rPh sb="11" eb="13">
      <t>ヨテイ</t>
    </rPh>
    <rPh sb="19" eb="21">
      <t>サクセイ</t>
    </rPh>
    <rPh sb="21" eb="22">
      <t>ジ</t>
    </rPh>
    <phoneticPr fontId="3"/>
  </si>
  <si>
    <r>
      <t xml:space="preserve">1か月の
勤務時間
</t>
    </r>
    <r>
      <rPr>
        <b/>
        <sz val="10"/>
        <color rgb="FFFF0000"/>
        <rFont val="ＭＳ Ｐ明朝"/>
        <family val="1"/>
        <charset val="128"/>
      </rPr>
      <t>【実績】</t>
    </r>
    <rPh sb="2" eb="3">
      <t>ゲツ</t>
    </rPh>
    <rPh sb="5" eb="7">
      <t>キンム</t>
    </rPh>
    <rPh sb="7" eb="9">
      <t>ジカン</t>
    </rPh>
    <rPh sb="11" eb="13">
      <t>ジッセキ</t>
    </rPh>
    <phoneticPr fontId="3"/>
  </si>
  <si>
    <r>
      <t xml:space="preserve">有給休暇
取得時間
</t>
    </r>
    <r>
      <rPr>
        <b/>
        <sz val="10"/>
        <color rgb="FFFF0000"/>
        <rFont val="ＭＳ Ｐ明朝"/>
        <family val="1"/>
        <charset val="128"/>
      </rPr>
      <t>【実績】</t>
    </r>
    <rPh sb="0" eb="2">
      <t>ユウキュウ</t>
    </rPh>
    <rPh sb="2" eb="4">
      <t>キュウカ</t>
    </rPh>
    <rPh sb="5" eb="7">
      <t>シュトク</t>
    </rPh>
    <rPh sb="7" eb="9">
      <t>ジカン</t>
    </rPh>
    <rPh sb="11" eb="13">
      <t>ジッセキ</t>
    </rPh>
    <phoneticPr fontId="3"/>
  </si>
  <si>
    <r>
      <t xml:space="preserve">有給休暇
取得時間
</t>
    </r>
    <r>
      <rPr>
        <b/>
        <sz val="10"/>
        <color rgb="FF0070C0"/>
        <rFont val="ＭＳ Ｐ明朝"/>
        <family val="1"/>
        <charset val="128"/>
      </rPr>
      <t>【予定】</t>
    </r>
    <r>
      <rPr>
        <sz val="10"/>
        <color rgb="FF0070C0"/>
        <rFont val="ＭＳ Ｐ明朝"/>
        <family val="1"/>
        <charset val="128"/>
      </rPr>
      <t xml:space="preserve">
</t>
    </r>
    <r>
      <rPr>
        <sz val="9"/>
        <color rgb="FF0070C0"/>
        <rFont val="ＭＳ Ｐ明朝"/>
        <family val="1"/>
        <charset val="128"/>
      </rPr>
      <t>（シフト作成時）</t>
    </r>
    <rPh sb="0" eb="2">
      <t>ユウキュウ</t>
    </rPh>
    <rPh sb="2" eb="4">
      <t>キュウカ</t>
    </rPh>
    <rPh sb="5" eb="7">
      <t>シュトク</t>
    </rPh>
    <rPh sb="7" eb="9">
      <t>ジカン</t>
    </rPh>
    <phoneticPr fontId="3"/>
  </si>
  <si>
    <t>(1)</t>
    <phoneticPr fontId="3"/>
  </si>
  <si>
    <t>目的及び運営の方針</t>
    <phoneticPr fontId="3"/>
  </si>
  <si>
    <t>提供する特定教育・保育の内容</t>
    <phoneticPr fontId="3"/>
  </si>
  <si>
    <t>職員の職種</t>
    <phoneticPr fontId="3"/>
  </si>
  <si>
    <t>職員の員数</t>
    <phoneticPr fontId="3"/>
  </si>
  <si>
    <t>職員の職務の内容</t>
    <phoneticPr fontId="3"/>
  </si>
  <si>
    <t>特定教育・保育の提供日</t>
    <phoneticPr fontId="3"/>
  </si>
  <si>
    <t>特定教育・保育の提供時間</t>
    <rPh sb="11" eb="12">
      <t>アイダ</t>
    </rPh>
    <phoneticPr fontId="3"/>
  </si>
  <si>
    <t>特定教育・保育の提供を行わない日</t>
    <phoneticPr fontId="3"/>
  </si>
  <si>
    <t>給付認定保護者が支払う費用</t>
    <phoneticPr fontId="3"/>
  </si>
  <si>
    <t>費用の種類</t>
    <rPh sb="0" eb="2">
      <t>ヒヨウ</t>
    </rPh>
    <rPh sb="3" eb="5">
      <t>シュルイ</t>
    </rPh>
    <phoneticPr fontId="3"/>
  </si>
  <si>
    <t>費用の支払を求める理由</t>
    <phoneticPr fontId="3"/>
  </si>
  <si>
    <t>費用の額</t>
    <phoneticPr fontId="3"/>
  </si>
  <si>
    <t>（6）</t>
    <phoneticPr fontId="3"/>
  </si>
  <si>
    <t>区分ごとの利用定員</t>
    <rPh sb="0" eb="2">
      <t>クブン</t>
    </rPh>
    <phoneticPr fontId="3"/>
  </si>
  <si>
    <t>利用開始、終了に関する事項等</t>
    <phoneticPr fontId="3"/>
  </si>
  <si>
    <t>緊急時等における対応方法</t>
    <phoneticPr fontId="3"/>
  </si>
  <si>
    <t>非常災害対策</t>
    <phoneticPr fontId="3"/>
  </si>
  <si>
    <t>虐待の防止のための措置</t>
    <phoneticPr fontId="3"/>
  </si>
  <si>
    <t>その他</t>
    <phoneticPr fontId="3"/>
  </si>
  <si>
    <t>(1)いずれかを選択→</t>
    <rPh sb="8" eb="10">
      <t>センタク</t>
    </rPh>
    <phoneticPr fontId="3"/>
  </si>
  <si>
    <t>(2)いずれかを選択→</t>
    <rPh sb="8" eb="10">
      <t>センタク</t>
    </rPh>
    <phoneticPr fontId="3"/>
  </si>
  <si>
    <t>(3)いずれかを選択→</t>
    <rPh sb="8" eb="10">
      <t>センタク</t>
    </rPh>
    <phoneticPr fontId="3"/>
  </si>
  <si>
    <t>(4)いずれかを選択→</t>
    <rPh sb="8" eb="10">
      <t>センタク</t>
    </rPh>
    <phoneticPr fontId="3"/>
  </si>
  <si>
    <t>(5)いずれかを選択→</t>
    <rPh sb="8" eb="10">
      <t>センタク</t>
    </rPh>
    <phoneticPr fontId="3"/>
  </si>
  <si>
    <t>(6)いずれかを選択→</t>
    <rPh sb="8" eb="10">
      <t>センタク</t>
    </rPh>
    <phoneticPr fontId="3"/>
  </si>
  <si>
    <t>１号・２号</t>
    <rPh sb="1" eb="2">
      <t>ゴウ</t>
    </rPh>
    <rPh sb="4" eb="5">
      <t>ゴウ</t>
    </rPh>
    <phoneticPr fontId="3"/>
  </si>
  <si>
    <t>選考方法</t>
    <phoneticPr fontId="3"/>
  </si>
  <si>
    <t>学期</t>
    <rPh sb="0" eb="2">
      <t>ガッキ</t>
    </rPh>
    <phoneticPr fontId="3"/>
  </si>
  <si>
    <r>
      <t>　特定教育・保育の提供の開始に際しては、あらかじめ、利用申込者に対し、特定教育・保育施設等運営基準府令第20条（監査事項</t>
    </r>
    <r>
      <rPr>
        <sz val="10"/>
        <color rgb="FF0000FF"/>
        <rFont val="ＭＳ 明朝"/>
        <family val="1"/>
        <charset val="128"/>
      </rPr>
      <t>11</t>
    </r>
    <r>
      <rPr>
        <sz val="10"/>
        <rFont val="ＭＳ 明朝"/>
        <family val="1"/>
        <charset val="128"/>
      </rPr>
      <t>）に規定する運営規程の概要、職員の勤務体制、利用者負担その他の利用申込者の教育・保育の選択に資すると認められる重要事項を記した文書を交付して説明を行い、当該提供の開始について利用申込者の同意を得ていること。</t>
    </r>
    <rPh sb="56" eb="58">
      <t>カンサ</t>
    </rPh>
    <rPh sb="58" eb="60">
      <t>ジコウ</t>
    </rPh>
    <phoneticPr fontId="2"/>
  </si>
  <si>
    <t>掲 示 場 所</t>
    <rPh sb="0" eb="1">
      <t>ケイ</t>
    </rPh>
    <rPh sb="2" eb="3">
      <t>ジ</t>
    </rPh>
    <rPh sb="4" eb="5">
      <t>バ</t>
    </rPh>
    <rPh sb="6" eb="7">
      <t>ショ</t>
    </rPh>
    <phoneticPr fontId="3"/>
  </si>
  <si>
    <t>Ｕ　Ｒ　Ｌ</t>
    <phoneticPr fontId="3"/>
  </si>
  <si>
    <t>児</t>
    <rPh sb="0" eb="1">
      <t>ジ</t>
    </rPh>
    <phoneticPr fontId="3"/>
  </si>
  <si>
    <t xml:space="preserve">　保育所には、保育士を次のとおり配置していること。
(1)乳児概ね3人につき1人以上
(2)満1歳以上満3歳に満たない幼児概ね6人につき1人以上
(3)満3歳以上満4歳に満たない幼児概ね20人につき1人以上
(4)満4歳以上の幼児概ね30人につき1人以上
※保育所一につき二人を下ることはできない。
　なお、当分の間、当該保育所に勤務する保健師、看護師又は准看護師（以下「看護師等」という。）を、1人に限って、保育士とみなすことができる。ただし、乳児の数が四人未満である保育所については、子育てに関する知識と経験を有する看護師等を配置し、かつ、当該看護師等が保育を行うに当たって当該保育所の保育士による支援を受けることができる体制を確保しなければならない。
　分園においても入所児童の安全を確保する観点から常時2名以上の保育士を配置することとする。
　また、「保育所における看護師等の配置特例の要件見直しに関する留意事項等について」を遵守していること。
</t>
    <rPh sb="129" eb="131">
      <t>ホイク</t>
    </rPh>
    <rPh sb="131" eb="132">
      <t>ショ</t>
    </rPh>
    <rPh sb="132" eb="133">
      <t>１</t>
    </rPh>
    <rPh sb="136" eb="138">
      <t>フタリ</t>
    </rPh>
    <rPh sb="139" eb="140">
      <t>クダ</t>
    </rPh>
    <rPh sb="175" eb="178">
      <t>カンゴシ</t>
    </rPh>
    <rPh sb="180" eb="181">
      <t>ジュン</t>
    </rPh>
    <rPh sb="185" eb="187">
      <t>イカ</t>
    </rPh>
    <rPh sb="188" eb="191">
      <t>カンゴシ</t>
    </rPh>
    <rPh sb="191" eb="192">
      <t>トウ</t>
    </rPh>
    <rPh sb="225" eb="227">
      <t>ニュウジ</t>
    </rPh>
    <rPh sb="228" eb="229">
      <t>カズ</t>
    </rPh>
    <rPh sb="230" eb="232">
      <t>ヨニン</t>
    </rPh>
    <rPh sb="232" eb="234">
      <t>ミマン</t>
    </rPh>
    <rPh sb="237" eb="239">
      <t>ホイク</t>
    </rPh>
    <rPh sb="239" eb="240">
      <t>ジョ</t>
    </rPh>
    <rPh sb="246" eb="248">
      <t>コソダ</t>
    </rPh>
    <rPh sb="250" eb="251">
      <t>カン</t>
    </rPh>
    <rPh sb="253" eb="255">
      <t>チシキ</t>
    </rPh>
    <rPh sb="256" eb="258">
      <t>ケイケン</t>
    </rPh>
    <rPh sb="259" eb="260">
      <t>ユウ</t>
    </rPh>
    <rPh sb="262" eb="265">
      <t>カンゴシ</t>
    </rPh>
    <rPh sb="265" eb="266">
      <t>トウ</t>
    </rPh>
    <rPh sb="267" eb="269">
      <t>ハイチ</t>
    </rPh>
    <rPh sb="274" eb="276">
      <t>トウガイ</t>
    </rPh>
    <rPh sb="276" eb="279">
      <t>カンゴシ</t>
    </rPh>
    <rPh sb="279" eb="280">
      <t>トウ</t>
    </rPh>
    <rPh sb="281" eb="283">
      <t>ホイク</t>
    </rPh>
    <rPh sb="284" eb="285">
      <t>オコナ</t>
    </rPh>
    <rPh sb="287" eb="288">
      <t>ア</t>
    </rPh>
    <rPh sb="291" eb="293">
      <t>トウガイ</t>
    </rPh>
    <rPh sb="293" eb="295">
      <t>ホイク</t>
    </rPh>
    <rPh sb="295" eb="296">
      <t>ジョ</t>
    </rPh>
    <rPh sb="297" eb="300">
      <t>ホイクシ</t>
    </rPh>
    <rPh sb="303" eb="305">
      <t>シエン</t>
    </rPh>
    <rPh sb="306" eb="307">
      <t>ウ</t>
    </rPh>
    <rPh sb="315" eb="317">
      <t>タイセイ</t>
    </rPh>
    <rPh sb="318" eb="320">
      <t>カクホ</t>
    </rPh>
    <rPh sb="419" eb="421">
      <t>ジュンシュ</t>
    </rPh>
    <phoneticPr fontId="2"/>
  </si>
  <si>
    <r>
      <t xml:space="preserve">特
</t>
    </r>
    <r>
      <rPr>
        <sz val="6"/>
        <rFont val="ＭＳ 明朝"/>
        <family val="1"/>
        <charset val="128"/>
      </rPr>
      <t>(教･保)</t>
    </r>
    <phoneticPr fontId="3"/>
  </si>
  <si>
    <t>満３歳に満たない幼児</t>
  </si>
  <si>
    <t>満３歳以上の幼児</t>
  </si>
  <si>
    <t>３号</t>
    <rPh sb="1" eb="2">
      <t>ゴウ</t>
    </rPh>
    <phoneticPr fontId="3"/>
  </si>
  <si>
    <t>19　職員の知識及び技能の向上等</t>
    <phoneticPr fontId="3"/>
  </si>
  <si>
    <t>　研修機会の確保</t>
    <rPh sb="1" eb="3">
      <t>ケンシュウ</t>
    </rPh>
    <rPh sb="3" eb="5">
      <t>キカイ</t>
    </rPh>
    <phoneticPr fontId="3"/>
  </si>
  <si>
    <t>10　食育の推進
(1)保育所型認定こども園の特性を生かした食育及び環境</t>
    <rPh sb="15" eb="16">
      <t>カタ</t>
    </rPh>
    <rPh sb="16" eb="18">
      <t>ニンテイ</t>
    </rPh>
    <rPh sb="21" eb="22">
      <t>エン</t>
    </rPh>
    <phoneticPr fontId="3"/>
  </si>
  <si>
    <t>(1)アレルギー疾患を有する子どもの保育については、保護者と連携し、医師の診断及び指示に基づき、適切な対応を行うこと。また、食物アレルギーに関して、関係機関と連携して、当該保育所型認定こども園の体制構築など、安全な環境の整備を行うこと。看護師や栄養士等が配置されている場合には、その専門性を生かした対応を図っていること。
(2)体調不良、食物アレルギー、障害のある子どもなど、一人一人の子どもの心身の状態等に応じ、嘱託医、かかりつけ医等の指示や協力の下に適切に対応すること。
(3)子どもの食物アレルギー等に配慮した食事の提供を行うとともに、食物アレルギー対策に取り組み、食物アレルギーを有する子どもの生活がより一層、安心・安全なものとなるよう誤配及び誤食等の発生予防に努めていること。
(4)生活管理指導表等を活用するなどして、状況を把握するよう留意するとともに、子どもの異変時の対応等に備え、平素より危機管理体制を構築していること。</t>
    <rPh sb="89" eb="90">
      <t>ガタ</t>
    </rPh>
    <rPh sb="90" eb="92">
      <t>ニンテイ</t>
    </rPh>
    <rPh sb="95" eb="96">
      <t>エン</t>
    </rPh>
    <rPh sb="191" eb="193">
      <t>ヒトリ</t>
    </rPh>
    <phoneticPr fontId="3"/>
  </si>
  <si>
    <r>
      <t>◆</t>
    </r>
    <r>
      <rPr>
        <sz val="10"/>
        <rFont val="ＭＳ 明朝"/>
        <family val="1"/>
        <charset val="128"/>
      </rPr>
      <t>フローチャートに係る職員周知の方法をご記入ください。</t>
    </r>
    <rPh sb="9" eb="10">
      <t>カカ</t>
    </rPh>
    <rPh sb="11" eb="13">
      <t>ショクイン</t>
    </rPh>
    <rPh sb="13" eb="15">
      <t>シュウチ</t>
    </rPh>
    <rPh sb="16" eb="18">
      <t>ホウホウ</t>
    </rPh>
    <rPh sb="20" eb="22">
      <t>キニュウ</t>
    </rPh>
    <phoneticPr fontId="3"/>
  </si>
  <si>
    <t>　認定こども園こども要録の作成と送付状況</t>
    <rPh sb="16" eb="18">
      <t>ソウフ</t>
    </rPh>
    <phoneticPr fontId="3"/>
  </si>
  <si>
    <t>　全体的な計画の作成状況</t>
    <rPh sb="1" eb="4">
      <t>ゼンタイテキ</t>
    </rPh>
    <rPh sb="5" eb="7">
      <t>ケイカク</t>
    </rPh>
    <rPh sb="8" eb="10">
      <t>サクセイ</t>
    </rPh>
    <rPh sb="10" eb="12">
      <t>ジョウキョウ</t>
    </rPh>
    <phoneticPr fontId="3"/>
  </si>
  <si>
    <t xml:space="preserve">＜乳児保育に関わるねらい及び内容＞
　次の視点に留意しながら保育を行っていること。
ア　身体的発達に関する視点「健やかに伸び伸びと育
　つ」
イ　社会的発達に関する視点「身近な人と気持ちが通
　じ合う」
ウ　精神的発達に関する視点「身近なものと関わり感
　性が育つ」
</t>
    <phoneticPr fontId="3"/>
  </si>
  <si>
    <t>＜1歳以上の保育に関わるねらい及び内容＞
　次の領域に留意しながら保育を行っていること。
ア　心身の健康に関する領域「健康」
イ　人との関わりに関する領域「人間関係」
ウ　身近な環境との関わりに関する領域「環境」
エ　言葉の獲得に関する領域「言葉」
オ　感性と表現に関する領域「表現」</t>
    <phoneticPr fontId="3"/>
  </si>
  <si>
    <t>20　教育・保育の提供の記録</t>
    <phoneticPr fontId="3"/>
  </si>
  <si>
    <t>21　情報の提供</t>
    <phoneticPr fontId="3"/>
  </si>
  <si>
    <t xml:space="preserve">22　その他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</si>
</sst>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0.00_ "/>
    <numFmt numFmtId="178" formatCode="[$-411]ge\.m\.d;@"/>
    <numFmt numFmtId="179" formatCode="0_ "/>
    <numFmt numFmtId="180" formatCode="0_);[Red]\(0\)"/>
    <numFmt numFmtId="181" formatCode="0.000_ "/>
    <numFmt numFmtId="182" formatCode="#,##0&quot;人&quot;"/>
  </numFmts>
  <fonts count="97">
    <font>
      <sz val="11"/>
      <name val="ＭＳ Ｐゴシック"/>
      <family val="3"/>
      <charset val="128"/>
    </font>
    <font>
      <sz val="11"/>
      <name val="ＭＳ Ｐゴシック"/>
      <family val="3"/>
      <charset val="128"/>
    </font>
    <font>
      <sz val="22"/>
      <name val="ＭＳ 明朝"/>
      <family val="1"/>
      <charset val="128"/>
    </font>
    <font>
      <sz val="6"/>
      <name val="ＭＳ Ｐゴシック"/>
      <family val="3"/>
      <charset val="128"/>
    </font>
    <font>
      <sz val="24"/>
      <name val="ＭＳ 明朝"/>
      <family val="1"/>
      <charset val="128"/>
    </font>
    <font>
      <sz val="16"/>
      <name val="ＭＳ 明朝"/>
      <family val="1"/>
      <charset val="128"/>
    </font>
    <font>
      <sz val="11"/>
      <color indexed="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6"/>
      <name val="ＭＳ 明朝"/>
      <family val="1"/>
      <charset val="128"/>
    </font>
    <font>
      <b/>
      <sz val="12"/>
      <name val="ＭＳ 明朝"/>
      <family val="1"/>
      <charset val="128"/>
    </font>
    <font>
      <sz val="10"/>
      <name val="ＭＳ 明朝"/>
      <family val="1"/>
      <charset val="128"/>
    </font>
    <font>
      <sz val="11"/>
      <name val="ＭＳ 明朝"/>
      <family val="1"/>
      <charset val="128"/>
    </font>
    <font>
      <sz val="28"/>
      <name val="ＭＳ 明朝"/>
      <family val="1"/>
      <charset val="128"/>
    </font>
    <font>
      <u/>
      <sz val="11"/>
      <name val="ＭＳ 明朝"/>
      <family val="1"/>
      <charset val="128"/>
    </font>
    <font>
      <sz val="9"/>
      <name val="ＭＳ 明朝"/>
      <family val="1"/>
      <charset val="128"/>
    </font>
    <font>
      <sz val="12"/>
      <name val="ＭＳ 明朝"/>
      <family val="1"/>
      <charset val="128"/>
    </font>
    <font>
      <sz val="8"/>
      <name val="ＭＳ 明朝"/>
      <family val="1"/>
      <charset val="128"/>
    </font>
    <font>
      <b/>
      <sz val="10"/>
      <name val="ＭＳ 明朝"/>
      <family val="1"/>
      <charset val="128"/>
    </font>
    <font>
      <sz val="13.5"/>
      <name val="ＭＳ 明朝"/>
      <family val="1"/>
      <charset val="128"/>
    </font>
    <font>
      <sz val="11"/>
      <name val="HGｺﾞｼｯｸM"/>
      <family val="3"/>
      <charset val="128"/>
    </font>
    <font>
      <sz val="11"/>
      <name val="HGPｺﾞｼｯｸM"/>
      <family val="3"/>
      <charset val="128"/>
    </font>
    <font>
      <sz val="11"/>
      <color rgb="FFFF0000"/>
      <name val="ＭＳ 明朝"/>
      <family val="1"/>
      <charset val="128"/>
    </font>
    <font>
      <b/>
      <sz val="10"/>
      <color rgb="FFFF0000"/>
      <name val="ＭＳ 明朝"/>
      <family val="1"/>
      <charset val="128"/>
    </font>
    <font>
      <sz val="12"/>
      <color rgb="FFFF0000"/>
      <name val="ＭＳ 明朝"/>
      <family val="1"/>
      <charset val="128"/>
    </font>
    <font>
      <b/>
      <sz val="11"/>
      <color rgb="FFFF0000"/>
      <name val="ＭＳ 明朝"/>
      <family val="1"/>
      <charset val="128"/>
    </font>
    <font>
      <sz val="10"/>
      <color rgb="FFFF0000"/>
      <name val="ＭＳ 明朝"/>
      <family val="1"/>
      <charset val="128"/>
    </font>
    <font>
      <b/>
      <sz val="12"/>
      <color rgb="FFFF0000"/>
      <name val="ＭＳ 明朝"/>
      <family val="1"/>
      <charset val="128"/>
    </font>
    <font>
      <u/>
      <sz val="10"/>
      <color rgb="FFFF0000"/>
      <name val="ＭＳ 明朝"/>
      <family val="1"/>
      <charset val="128"/>
    </font>
    <font>
      <sz val="11"/>
      <color rgb="FF00B0F0"/>
      <name val="ＭＳ 明朝"/>
      <family val="1"/>
      <charset val="128"/>
    </font>
    <font>
      <sz val="10"/>
      <color theme="3"/>
      <name val="HGSｺﾞｼｯｸM"/>
      <family val="3"/>
      <charset val="128"/>
    </font>
    <font>
      <sz val="11"/>
      <color theme="3"/>
      <name val="ＭＳ 明朝"/>
      <family val="1"/>
      <charset val="128"/>
    </font>
    <font>
      <sz val="11"/>
      <color theme="3"/>
      <name val="HGｺﾞｼｯｸM"/>
      <family val="3"/>
      <charset val="128"/>
    </font>
    <font>
      <sz val="9"/>
      <color theme="3"/>
      <name val="HGｺﾞｼｯｸM"/>
      <family val="3"/>
      <charset val="128"/>
    </font>
    <font>
      <b/>
      <sz val="11"/>
      <name val="ＭＳ 明朝"/>
      <family val="1"/>
      <charset val="128"/>
    </font>
    <font>
      <sz val="11"/>
      <color theme="1"/>
      <name val="ＭＳ 明朝"/>
      <family val="1"/>
      <charset val="128"/>
    </font>
    <font>
      <b/>
      <u/>
      <sz val="11"/>
      <color indexed="10"/>
      <name val="ＭＳ 明朝"/>
      <family val="1"/>
      <charset val="128"/>
    </font>
    <font>
      <sz val="10"/>
      <color rgb="FF00B050"/>
      <name val="ＭＳ 明朝"/>
      <family val="1"/>
      <charset val="128"/>
    </font>
    <font>
      <sz val="9.5"/>
      <name val="ＭＳ 明朝"/>
      <family val="1"/>
      <charset val="128"/>
    </font>
    <font>
      <u/>
      <sz val="10"/>
      <name val="ＭＳ 明朝"/>
      <family val="1"/>
      <charset val="128"/>
    </font>
    <font>
      <sz val="10"/>
      <name val="HGSｺﾞｼｯｸM"/>
      <family val="3"/>
      <charset val="128"/>
    </font>
    <font>
      <sz val="14"/>
      <color rgb="FFFF0000"/>
      <name val="ＭＳ 明朝"/>
      <family val="1"/>
      <charset val="128"/>
    </font>
    <font>
      <sz val="11"/>
      <name val="ＭＳ Ｐ明朝"/>
      <family val="1"/>
      <charset val="128"/>
    </font>
    <font>
      <sz val="10"/>
      <name val="ＭＳ Ｐ明朝"/>
      <family val="1"/>
      <charset val="128"/>
    </font>
    <font>
      <sz val="9"/>
      <name val="ＭＳ Ｐ明朝"/>
      <family val="1"/>
      <charset val="128"/>
    </font>
    <font>
      <sz val="8"/>
      <name val="ＭＳ Ｐ明朝"/>
      <family val="1"/>
      <charset val="128"/>
    </font>
    <font>
      <b/>
      <sz val="9"/>
      <color indexed="81"/>
      <name val="MS P ゴシック"/>
      <family val="3"/>
      <charset val="128"/>
    </font>
    <font>
      <u/>
      <sz val="11"/>
      <name val="ＭＳ Ｐ明朝"/>
      <family val="1"/>
      <charset val="128"/>
    </font>
    <font>
      <b/>
      <u/>
      <sz val="10"/>
      <color rgb="FFFF0000"/>
      <name val="ＭＳ 明朝"/>
      <family val="1"/>
      <charset val="128"/>
    </font>
    <font>
      <strike/>
      <sz val="10"/>
      <color rgb="FFFF0000"/>
      <name val="ＭＳ 明朝"/>
      <family val="1"/>
      <charset val="128"/>
    </font>
    <font>
      <b/>
      <sz val="8"/>
      <color rgb="FFFF0000"/>
      <name val="ＭＳ 明朝"/>
      <family val="1"/>
      <charset val="128"/>
    </font>
    <font>
      <sz val="10"/>
      <color theme="3"/>
      <name val="ＭＳ 明朝"/>
      <family val="1"/>
      <charset val="128"/>
    </font>
    <font>
      <b/>
      <sz val="11"/>
      <color rgb="FFFF0000"/>
      <name val="ＭＳ Ｐ明朝"/>
      <family val="1"/>
      <charset val="128"/>
    </font>
    <font>
      <sz val="10"/>
      <color rgb="FFFF0000"/>
      <name val="ＭＳ Ｐ明朝"/>
      <family val="1"/>
      <charset val="128"/>
    </font>
    <font>
      <b/>
      <sz val="10"/>
      <color rgb="FFFF0000"/>
      <name val="ＭＳ Ｐ明朝"/>
      <family val="1"/>
      <charset val="128"/>
    </font>
    <font>
      <sz val="6"/>
      <name val="ＭＳ 明朝"/>
      <family val="1"/>
      <charset val="128"/>
    </font>
    <font>
      <sz val="10.5"/>
      <name val="ＭＳ 明朝"/>
      <family val="1"/>
      <charset val="128"/>
    </font>
    <font>
      <sz val="10.5"/>
      <color rgb="FFFF0000"/>
      <name val="ＭＳ 明朝"/>
      <family val="1"/>
      <charset val="128"/>
    </font>
    <font>
      <b/>
      <sz val="10.5"/>
      <color rgb="FFFF0000"/>
      <name val="ＭＳ 明朝"/>
      <family val="1"/>
      <charset val="128"/>
    </font>
    <font>
      <strike/>
      <sz val="10"/>
      <name val="ＭＳ 明朝"/>
      <family val="1"/>
      <charset val="128"/>
    </font>
    <font>
      <sz val="11"/>
      <color rgb="FF000000"/>
      <name val="ＭＳ 明朝"/>
      <family val="1"/>
      <charset val="128"/>
    </font>
    <font>
      <sz val="11"/>
      <color rgb="FF000000"/>
      <name val="ＭＳ Ｐゴシック"/>
      <family val="3"/>
      <charset val="128"/>
    </font>
    <font>
      <b/>
      <sz val="11"/>
      <name val="ＭＳ Ｐゴシック"/>
      <family val="3"/>
      <charset val="128"/>
    </font>
    <font>
      <sz val="10"/>
      <name val="ＭＳ Ｐゴシック"/>
      <family val="3"/>
      <charset val="128"/>
    </font>
    <font>
      <sz val="9"/>
      <color rgb="FFFF0000"/>
      <name val="ＭＳ 明朝"/>
      <family val="1"/>
      <charset val="128"/>
    </font>
    <font>
      <sz val="9.8000000000000007"/>
      <name val="ＭＳ 明朝"/>
      <family val="1"/>
      <charset val="128"/>
    </font>
    <font>
      <b/>
      <strike/>
      <sz val="10"/>
      <color theme="2" tint="-0.499984740745262"/>
      <name val="ＭＳ 明朝"/>
      <family val="1"/>
      <charset val="128"/>
    </font>
    <font>
      <sz val="10"/>
      <color rgb="FFFF00FF"/>
      <name val="ＭＳ 明朝"/>
      <family val="1"/>
      <charset val="128"/>
    </font>
    <font>
      <b/>
      <sz val="9"/>
      <color rgb="FFFF0000"/>
      <name val="ＭＳ 明朝"/>
      <family val="1"/>
      <charset val="128"/>
    </font>
    <font>
      <sz val="10"/>
      <color rgb="FF0000FF"/>
      <name val="ＭＳ 明朝"/>
      <family val="1"/>
      <charset val="128"/>
    </font>
    <font>
      <b/>
      <sz val="11"/>
      <color rgb="FF000000"/>
      <name val="ＭＳ 明朝"/>
      <family val="1"/>
      <charset val="128"/>
    </font>
    <font>
      <sz val="22"/>
      <color rgb="FF000000"/>
      <name val="ＭＳ 明朝"/>
      <family val="1"/>
      <charset val="128"/>
    </font>
    <font>
      <b/>
      <sz val="22"/>
      <color rgb="FF000000"/>
      <name val="ＭＳ 明朝"/>
      <family val="1"/>
      <charset val="128"/>
    </font>
    <font>
      <sz val="10"/>
      <color rgb="FF0070C0"/>
      <name val="ＭＳ Ｐ明朝"/>
      <family val="1"/>
      <charset val="128"/>
    </font>
    <font>
      <b/>
      <sz val="10"/>
      <color rgb="FF0070C0"/>
      <name val="ＭＳ Ｐ明朝"/>
      <family val="1"/>
      <charset val="128"/>
    </font>
    <font>
      <sz val="8.5"/>
      <color rgb="FF0070C0"/>
      <name val="ＭＳ Ｐ明朝"/>
      <family val="1"/>
      <charset val="128"/>
    </font>
    <font>
      <sz val="8"/>
      <color rgb="FF0070C0"/>
      <name val="ＭＳ Ｐ明朝"/>
      <family val="1"/>
      <charset val="128"/>
    </font>
    <font>
      <sz val="9"/>
      <color rgb="FF0070C0"/>
      <name val="ＭＳ Ｐ明朝"/>
      <family val="1"/>
      <charset val="128"/>
    </font>
    <font>
      <sz val="9"/>
      <name val="ＭＳ Ｐゴシック"/>
      <family val="3"/>
      <charset val="128"/>
    </font>
    <font>
      <b/>
      <strike/>
      <sz val="10"/>
      <name val="ＭＳ 明朝"/>
      <family val="1"/>
      <charset val="128"/>
    </font>
    <font>
      <b/>
      <u/>
      <sz val="11"/>
      <name val="ＭＳ Ｐゴシック"/>
      <family val="3"/>
      <charset val="128"/>
    </font>
    <font>
      <b/>
      <strike/>
      <sz val="11"/>
      <name val="ＭＳ 明朝"/>
      <family val="1"/>
      <charset val="128"/>
    </font>
    <font>
      <b/>
      <sz val="10"/>
      <name val="HGSｺﾞｼｯｸM"/>
      <family val="3"/>
      <charset val="128"/>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theme="0" tint="-4.9989318521683403E-2"/>
        <bgColor indexed="64"/>
      </patternFill>
    </fill>
    <fill>
      <patternFill patternType="solid">
        <fgColor rgb="FFFFCCCC"/>
        <bgColor indexed="64"/>
      </patternFill>
    </fill>
    <fill>
      <patternFill patternType="solid">
        <fgColor rgb="FFFFFF99"/>
        <bgColor indexed="64"/>
      </patternFill>
    </fill>
    <fill>
      <patternFill patternType="solid">
        <fgColor theme="0"/>
        <bgColor indexed="64"/>
      </patternFill>
    </fill>
    <fill>
      <patternFill patternType="solid">
        <fgColor rgb="FFFFCCFF"/>
        <bgColor indexed="64"/>
      </patternFill>
    </fill>
    <fill>
      <patternFill patternType="solid">
        <fgColor rgb="FFCCFFFF"/>
        <bgColor indexed="64"/>
      </patternFill>
    </fill>
    <fill>
      <patternFill patternType="solid">
        <fgColor rgb="FFFFFF00"/>
        <bgColor indexed="64"/>
      </patternFill>
    </fill>
    <fill>
      <patternFill patternType="solid">
        <fgColor rgb="FFFFFFCC"/>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indexed="43"/>
        <bgColor indexed="64"/>
      </patternFill>
    </fill>
    <fill>
      <patternFill patternType="solid">
        <fgColor rgb="FFBFBFBF"/>
        <bgColor indexed="64"/>
      </patternFill>
    </fill>
    <fill>
      <patternFill patternType="solid">
        <fgColor theme="0" tint="-0.249977111117893"/>
        <bgColor indexed="64"/>
      </patternFill>
    </fill>
  </fills>
  <borders count="23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hair">
        <color indexed="64"/>
      </right>
      <top/>
      <bottom/>
      <diagonal/>
    </border>
    <border>
      <left/>
      <right/>
      <top style="thin">
        <color indexed="64"/>
      </top>
      <bottom style="hair">
        <color indexed="64"/>
      </bottom>
      <diagonal/>
    </border>
    <border diagonalDown="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diagonalDown="1">
      <left style="thin">
        <color indexed="64"/>
      </left>
      <right style="thin">
        <color indexed="64"/>
      </right>
      <top style="hair">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right/>
      <top style="medium">
        <color indexed="64"/>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diagonalDown="1">
      <left style="medium">
        <color indexed="64"/>
      </left>
      <right/>
      <top style="medium">
        <color indexed="64"/>
      </top>
      <bottom style="medium">
        <color indexed="64"/>
      </bottom>
      <diagonal style="thin">
        <color indexed="64"/>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double">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top style="thin">
        <color auto="1"/>
      </top>
      <bottom/>
      <diagonal/>
    </border>
    <border>
      <left/>
      <right style="thin">
        <color auto="1"/>
      </right>
      <top style="thin">
        <color auto="1"/>
      </top>
      <bottom/>
      <diagonal/>
    </border>
    <border>
      <left style="thin">
        <color indexed="64"/>
      </left>
      <right/>
      <top style="thin">
        <color indexed="64"/>
      </top>
      <bottom style="dotted">
        <color indexed="64"/>
      </bottom>
      <diagonal/>
    </border>
    <border>
      <left style="double">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double">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auto="1"/>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auto="1"/>
      </left>
      <right style="medium">
        <color indexed="64"/>
      </right>
      <top style="thin">
        <color auto="1"/>
      </top>
      <bottom/>
      <diagonal/>
    </border>
    <border>
      <left style="thin">
        <color auto="1"/>
      </left>
      <right style="medium">
        <color indexed="64"/>
      </right>
      <top style="thin">
        <color indexed="64"/>
      </top>
      <bottom style="thin">
        <color auto="1"/>
      </bottom>
      <diagonal/>
    </border>
    <border>
      <left style="medium">
        <color indexed="64"/>
      </left>
      <right/>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medium">
        <color rgb="FFFF0000"/>
      </left>
      <right/>
      <top style="thin">
        <color indexed="64"/>
      </top>
      <bottom/>
      <diagonal/>
    </border>
    <border>
      <left/>
      <right style="medium">
        <color rgb="FFFF0000"/>
      </right>
      <top style="thin">
        <color auto="1"/>
      </top>
      <bottom/>
      <diagonal/>
    </border>
    <border>
      <left style="medium">
        <color rgb="FFFF0000"/>
      </left>
      <right/>
      <top/>
      <bottom/>
      <diagonal/>
    </border>
    <border>
      <left/>
      <right style="medium">
        <color rgb="FFFF0000"/>
      </right>
      <top/>
      <bottom/>
      <diagonal/>
    </border>
    <border>
      <left style="medium">
        <color rgb="FFFF0000"/>
      </left>
      <right/>
      <top/>
      <bottom style="thin">
        <color indexed="64"/>
      </bottom>
      <diagonal/>
    </border>
    <border>
      <left/>
      <right style="medium">
        <color rgb="FFFF0000"/>
      </right>
      <top/>
      <bottom style="thin">
        <color indexed="64"/>
      </bottom>
      <diagonal/>
    </border>
    <border>
      <left style="medium">
        <color rgb="FFFF0000"/>
      </left>
      <right/>
      <top/>
      <bottom style="medium">
        <color rgb="FFFF0000"/>
      </bottom>
      <diagonal/>
    </border>
    <border>
      <left/>
      <right style="thin">
        <color indexed="64"/>
      </right>
      <top/>
      <bottom style="medium">
        <color rgb="FFFF0000"/>
      </bottom>
      <diagonal/>
    </border>
    <border>
      <left style="thin">
        <color indexed="64"/>
      </left>
      <right/>
      <top/>
      <bottom style="medium">
        <color rgb="FFFF0000"/>
      </bottom>
      <diagonal/>
    </border>
    <border>
      <left/>
      <right style="medium">
        <color rgb="FFFF0000"/>
      </right>
      <top/>
      <bottom style="medium">
        <color rgb="FFFF0000"/>
      </bottom>
      <diagonal/>
    </border>
    <border>
      <left style="medium">
        <color rgb="FFFF0000"/>
      </left>
      <right/>
      <top style="medium">
        <color rgb="FFFF0000"/>
      </top>
      <bottom style="thin">
        <color auto="1"/>
      </bottom>
      <diagonal/>
    </border>
    <border>
      <left/>
      <right style="medium">
        <color indexed="64"/>
      </right>
      <top/>
      <bottom/>
      <diagonal/>
    </border>
    <border>
      <left style="thin">
        <color auto="1"/>
      </left>
      <right style="thin">
        <color auto="1"/>
      </right>
      <top style="thin">
        <color auto="1"/>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style="thin">
        <color auto="1"/>
      </top>
      <bottom style="thin">
        <color indexed="64"/>
      </bottom>
      <diagonal/>
    </border>
    <border>
      <left style="hair">
        <color indexed="64"/>
      </left>
      <right/>
      <top/>
      <bottom/>
      <diagonal/>
    </border>
    <border>
      <left style="medium">
        <color indexed="64"/>
      </left>
      <right style="medium">
        <color indexed="64"/>
      </right>
      <top style="medium">
        <color indexed="64"/>
      </top>
      <bottom style="medium">
        <color indexed="64"/>
      </bottom>
      <diagonal/>
    </border>
    <border>
      <left style="medium">
        <color rgb="FFFF0000"/>
      </left>
      <right style="medium">
        <color rgb="FFFF0000"/>
      </right>
      <top/>
      <bottom style="medium">
        <color rgb="FFFF0000"/>
      </bottom>
      <diagonal/>
    </border>
    <border>
      <left/>
      <right/>
      <top style="medium">
        <color rgb="FFFF0000"/>
      </top>
      <bottom style="thin">
        <color auto="1"/>
      </bottom>
      <diagonal/>
    </border>
    <border>
      <left/>
      <right style="medium">
        <color rgb="FFFF0000"/>
      </right>
      <top style="medium">
        <color rgb="FFFF0000"/>
      </top>
      <bottom style="thin">
        <color auto="1"/>
      </bottom>
      <diagonal/>
    </border>
    <border>
      <left style="medium">
        <color rgb="FFFF0000"/>
      </left>
      <right/>
      <top style="thin">
        <color auto="1"/>
      </top>
      <bottom style="thin">
        <color auto="1"/>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diagonal/>
    </border>
    <border>
      <left style="medium">
        <color rgb="FFFF0000"/>
      </left>
      <right style="thin">
        <color indexed="64"/>
      </right>
      <top style="medium">
        <color rgb="FFFF0000"/>
      </top>
      <bottom/>
      <diagonal/>
    </border>
    <border>
      <left style="thin">
        <color indexed="64"/>
      </left>
      <right/>
      <top style="medium">
        <color rgb="FFFF0000"/>
      </top>
      <bottom/>
      <diagonal/>
    </border>
    <border>
      <left/>
      <right style="thin">
        <color auto="1"/>
      </right>
      <top style="medium">
        <color rgb="FFFF0000"/>
      </top>
      <bottom/>
      <diagonal/>
    </border>
    <border>
      <left/>
      <right style="medium">
        <color rgb="FFFF0000"/>
      </right>
      <top style="medium">
        <color rgb="FFFF0000"/>
      </top>
      <bottom/>
      <diagonal/>
    </border>
    <border>
      <left style="medium">
        <color rgb="FFFF0000"/>
      </left>
      <right style="thin">
        <color indexed="64"/>
      </right>
      <top/>
      <bottom/>
      <diagonal/>
    </border>
    <border>
      <left style="medium">
        <color rgb="FFFF0000"/>
      </left>
      <right style="thin">
        <color indexed="64"/>
      </right>
      <top/>
      <bottom style="thin">
        <color indexed="64"/>
      </bottom>
      <diagonal/>
    </border>
    <border>
      <left style="medium">
        <color rgb="FFFF0000"/>
      </left>
      <right style="thin">
        <color indexed="64"/>
      </right>
      <top style="thin">
        <color indexed="64"/>
      </top>
      <bottom/>
      <diagonal/>
    </border>
    <border>
      <left style="medium">
        <color rgb="FFFF0000"/>
      </left>
      <right style="thin">
        <color indexed="64"/>
      </right>
      <top/>
      <bottom style="medium">
        <color rgb="FFFF0000"/>
      </bottom>
      <diagonal/>
    </border>
    <border>
      <left style="thin">
        <color indexed="64"/>
      </left>
      <right style="medium">
        <color rgb="FFFF0000"/>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uble">
        <color indexed="64"/>
      </bottom>
      <diagonal/>
    </border>
    <border>
      <left style="thin">
        <color indexed="64"/>
      </left>
      <right style="thin">
        <color indexed="64"/>
      </right>
      <top style="dotted">
        <color indexed="64"/>
      </top>
      <bottom/>
      <diagonal/>
    </border>
    <border>
      <left/>
      <right style="thin">
        <color auto="1"/>
      </right>
      <top style="thin">
        <color auto="1"/>
      </top>
      <bottom style="thin">
        <color indexed="64"/>
      </bottom>
      <diagonal/>
    </border>
    <border>
      <left/>
      <right/>
      <top style="thin">
        <color auto="1"/>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indexed="64"/>
      </bottom>
      <diagonal/>
    </border>
    <border>
      <left/>
      <right/>
      <top style="thin">
        <color auto="1"/>
      </top>
      <bottom style="thin">
        <color auto="1"/>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right/>
      <top style="thin">
        <color auto="1"/>
      </top>
      <bottom style="thin">
        <color auto="1"/>
      </bottom>
      <diagonal/>
    </border>
    <border>
      <left/>
      <right/>
      <top style="thin">
        <color auto="1"/>
      </top>
      <bottom/>
      <diagonal/>
    </border>
    <border>
      <left/>
      <right style="thin">
        <color auto="1"/>
      </right>
      <top style="thin">
        <color indexed="64"/>
      </top>
      <bottom/>
      <diagonal/>
    </border>
    <border>
      <left style="thin">
        <color indexed="64"/>
      </left>
      <right/>
      <top style="thin">
        <color indexed="64"/>
      </top>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rgb="FFFF0000"/>
      </right>
      <top/>
      <bottom style="thin">
        <color indexed="64"/>
      </bottom>
      <diagonal/>
    </border>
    <border>
      <left style="thin">
        <color auto="1"/>
      </left>
      <right style="medium">
        <color rgb="FFFF0000"/>
      </right>
      <top style="thin">
        <color auto="1"/>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style="thin">
        <color auto="1"/>
      </right>
      <top style="thin">
        <color auto="1"/>
      </top>
      <bottom/>
      <diagonal/>
    </border>
    <border>
      <left/>
      <right/>
      <top style="thin">
        <color auto="1"/>
      </top>
      <bottom/>
      <diagonal/>
    </border>
    <border>
      <left style="hair">
        <color indexed="64"/>
      </left>
      <right/>
      <top style="thin">
        <color indexed="64"/>
      </top>
      <bottom/>
      <diagonal/>
    </border>
    <border>
      <left/>
      <right style="hair">
        <color indexed="64"/>
      </right>
      <top style="thin">
        <color indexed="64"/>
      </top>
      <bottom/>
      <diagonal/>
    </border>
    <border>
      <left style="thin">
        <color auto="1"/>
      </left>
      <right style="thin">
        <color auto="1"/>
      </right>
      <top style="thin">
        <color auto="1"/>
      </top>
      <bottom style="thin">
        <color indexed="64"/>
      </bottom>
      <diagonal/>
    </border>
  </borders>
  <cellStyleXfs count="46">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1"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6"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1" fillId="0" borderId="0">
      <alignment vertical="center"/>
    </xf>
    <xf numFmtId="0" fontId="22" fillId="4" borderId="0" applyNumberFormat="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38" fontId="56" fillId="0" borderId="0" applyFont="0" applyFill="0" applyBorder="0" applyAlignment="0" applyProtection="0"/>
  </cellStyleXfs>
  <cellXfs count="2802">
    <xf numFmtId="0" fontId="0" fillId="0" borderId="0" xfId="0">
      <alignment vertical="center"/>
    </xf>
    <xf numFmtId="0" fontId="26" fillId="0" borderId="0" xfId="0" applyFont="1">
      <alignment vertical="center"/>
    </xf>
    <xf numFmtId="0" fontId="2" fillId="0" borderId="0" xfId="0" applyFont="1" applyFill="1" applyBorder="1" applyAlignment="1">
      <alignment vertical="center"/>
    </xf>
    <xf numFmtId="0" fontId="5" fillId="0" borderId="0" xfId="0" applyFont="1" applyFill="1" applyBorder="1" applyAlignment="1">
      <alignment vertical="center"/>
    </xf>
    <xf numFmtId="0" fontId="30" fillId="0" borderId="0" xfId="0" applyFont="1" applyFill="1" applyBorder="1" applyAlignment="1">
      <alignment horizontal="center" vertical="center" wrapText="1"/>
    </xf>
    <xf numFmtId="0" fontId="30" fillId="0" borderId="0" xfId="0" applyFont="1" applyFill="1" applyBorder="1" applyAlignment="1">
      <alignment vertical="center"/>
    </xf>
    <xf numFmtId="0" fontId="32" fillId="0" borderId="0" xfId="0" applyFont="1" applyFill="1" applyBorder="1" applyAlignment="1">
      <alignment horizontal="left" vertical="top" wrapText="1"/>
    </xf>
    <xf numFmtId="0" fontId="26" fillId="0" borderId="0" xfId="0" quotePrefix="1" applyFont="1" applyFill="1" applyBorder="1" applyAlignment="1">
      <alignment vertical="center"/>
    </xf>
    <xf numFmtId="0" fontId="26" fillId="29" borderId="10" xfId="0" applyFont="1" applyFill="1" applyBorder="1" applyAlignment="1" applyProtection="1">
      <alignment vertical="center"/>
      <protection locked="0"/>
    </xf>
    <xf numFmtId="0" fontId="30" fillId="0" borderId="24" xfId="0" applyFont="1" applyFill="1" applyBorder="1" applyAlignment="1">
      <alignment vertical="center" wrapText="1"/>
    </xf>
    <xf numFmtId="0" fontId="26" fillId="0" borderId="0" xfId="0" applyFont="1" applyFill="1" applyBorder="1" applyAlignment="1">
      <alignment horizontal="left" vertical="center"/>
    </xf>
    <xf numFmtId="0" fontId="30" fillId="0" borderId="0" xfId="0" applyFont="1" applyFill="1" applyBorder="1" applyAlignment="1">
      <alignment horizontal="left" vertical="center" wrapText="1"/>
    </xf>
    <xf numFmtId="0" fontId="26" fillId="0" borderId="0" xfId="0" applyFont="1" applyFill="1" applyBorder="1" applyAlignment="1">
      <alignment vertical="center"/>
    </xf>
    <xf numFmtId="0" fontId="26" fillId="0" borderId="0" xfId="0" applyFont="1" applyFill="1" applyBorder="1" applyAlignment="1">
      <alignment vertical="center"/>
    </xf>
    <xf numFmtId="0" fontId="56" fillId="0" borderId="0" xfId="0" applyFont="1">
      <alignment vertical="center"/>
    </xf>
    <xf numFmtId="0" fontId="56" fillId="0" borderId="0" xfId="0" applyFont="1" applyAlignment="1">
      <alignment horizontal="center" vertical="center"/>
    </xf>
    <xf numFmtId="0" fontId="57" fillId="0" borderId="0" xfId="0" applyFont="1">
      <alignment vertical="center"/>
    </xf>
    <xf numFmtId="0" fontId="57" fillId="27" borderId="32" xfId="0" applyFont="1" applyFill="1" applyBorder="1" applyAlignment="1">
      <alignment horizontal="center" vertical="center"/>
    </xf>
    <xf numFmtId="0" fontId="57" fillId="27" borderId="31" xfId="0" applyFont="1" applyFill="1" applyBorder="1" applyAlignment="1">
      <alignment horizontal="center" vertical="center"/>
    </xf>
    <xf numFmtId="0" fontId="57" fillId="27" borderId="32" xfId="0" applyFont="1" applyFill="1" applyBorder="1" applyAlignment="1">
      <alignment horizontal="center" vertical="center" wrapText="1"/>
    </xf>
    <xf numFmtId="0" fontId="57" fillId="27" borderId="31" xfId="0" applyFont="1" applyFill="1" applyBorder="1" applyAlignment="1">
      <alignment horizontal="center" vertical="center" wrapText="1"/>
    </xf>
    <xf numFmtId="0" fontId="56" fillId="0" borderId="0" xfId="0" applyFont="1" applyFill="1" applyBorder="1" applyAlignment="1">
      <alignment vertical="center"/>
    </xf>
    <xf numFmtId="0" fontId="56" fillId="0" borderId="0" xfId="0" applyFont="1" applyFill="1" applyAlignment="1">
      <alignment vertical="center"/>
    </xf>
    <xf numFmtId="0" fontId="26" fillId="26" borderId="10" xfId="0" applyFont="1" applyFill="1" applyBorder="1" applyAlignment="1" applyProtection="1">
      <alignment horizontal="center" vertical="center" wrapText="1"/>
      <protection locked="0"/>
    </xf>
    <xf numFmtId="0" fontId="56" fillId="0" borderId="0" xfId="0" applyFont="1" applyFill="1">
      <alignment vertical="center"/>
    </xf>
    <xf numFmtId="0" fontId="56" fillId="0" borderId="0" xfId="0" applyFont="1" applyFill="1" applyAlignment="1">
      <alignment horizontal="left" vertical="center"/>
    </xf>
    <xf numFmtId="0" fontId="58" fillId="27" borderId="102" xfId="0" applyFont="1" applyFill="1" applyBorder="1" applyAlignment="1">
      <alignment horizontal="center" vertical="center" wrapText="1"/>
    </xf>
    <xf numFmtId="0" fontId="58" fillId="27" borderId="21" xfId="0" applyFont="1" applyFill="1" applyBorder="1" applyAlignment="1">
      <alignment horizontal="center" vertical="center" wrapText="1"/>
    </xf>
    <xf numFmtId="0" fontId="57" fillId="30" borderId="103" xfId="0" applyFont="1" applyFill="1" applyBorder="1" applyAlignment="1">
      <alignment horizontal="center" vertical="center" shrinkToFit="1"/>
    </xf>
    <xf numFmtId="0" fontId="57" fillId="30" borderId="104" xfId="0" applyFont="1" applyFill="1" applyBorder="1" applyAlignment="1">
      <alignment horizontal="center" vertical="center" shrinkToFit="1"/>
    </xf>
    <xf numFmtId="0" fontId="57" fillId="30" borderId="107" xfId="0" applyFont="1" applyFill="1" applyBorder="1" applyAlignment="1">
      <alignment horizontal="center" vertical="center" shrinkToFit="1"/>
    </xf>
    <xf numFmtId="0" fontId="57" fillId="30" borderId="108" xfId="0" applyFont="1" applyFill="1" applyBorder="1" applyAlignment="1">
      <alignment horizontal="center" vertical="center" shrinkToFit="1"/>
    </xf>
    <xf numFmtId="0" fontId="57" fillId="30" borderId="102" xfId="0" applyFont="1" applyFill="1" applyBorder="1" applyAlignment="1">
      <alignment horizontal="center" vertical="center" shrinkToFit="1"/>
    </xf>
    <xf numFmtId="0" fontId="57" fillId="30" borderId="50" xfId="0" applyFont="1" applyFill="1" applyBorder="1" applyAlignment="1">
      <alignment horizontal="center" vertical="center" shrinkToFit="1"/>
    </xf>
    <xf numFmtId="0" fontId="56" fillId="0" borderId="20" xfId="0" applyFont="1" applyBorder="1" applyAlignment="1">
      <alignment vertical="center"/>
    </xf>
    <xf numFmtId="0" fontId="25" fillId="0" borderId="141" xfId="0" applyFont="1" applyFill="1" applyBorder="1" applyAlignment="1" applyProtection="1">
      <alignment vertical="center" wrapText="1"/>
    </xf>
    <xf numFmtId="0" fontId="56" fillId="0" borderId="0" xfId="0" applyFont="1" applyProtection="1">
      <alignment vertical="center"/>
    </xf>
    <xf numFmtId="0" fontId="66" fillId="27" borderId="0" xfId="0" applyFont="1" applyFill="1" applyAlignment="1" applyProtection="1">
      <alignment vertical="center"/>
    </xf>
    <xf numFmtId="0" fontId="56" fillId="0" borderId="0" xfId="0" applyFont="1" applyBorder="1" applyAlignment="1" applyProtection="1">
      <alignment vertical="center"/>
    </xf>
    <xf numFmtId="0" fontId="66" fillId="27" borderId="0" xfId="0" applyFont="1" applyFill="1" applyBorder="1" applyAlignment="1" applyProtection="1">
      <alignment vertical="center"/>
    </xf>
    <xf numFmtId="0" fontId="57" fillId="0" borderId="0" xfId="0" applyFont="1" applyProtection="1">
      <alignment vertical="center"/>
    </xf>
    <xf numFmtId="0" fontId="57" fillId="0" borderId="0" xfId="0" applyFont="1" applyFill="1">
      <alignment vertical="center"/>
    </xf>
    <xf numFmtId="182" fontId="56" fillId="30" borderId="141" xfId="0" applyNumberFormat="1" applyFont="1" applyFill="1" applyBorder="1" applyAlignment="1" applyProtection="1">
      <alignment horizontal="center" vertical="center"/>
    </xf>
    <xf numFmtId="0" fontId="56" fillId="30" borderId="140" xfId="0" applyFont="1" applyFill="1" applyBorder="1" applyAlignment="1" applyProtection="1">
      <alignment horizontal="center" vertical="center"/>
    </xf>
    <xf numFmtId="0" fontId="56" fillId="30" borderId="143" xfId="0" applyFont="1" applyFill="1" applyBorder="1" applyProtection="1">
      <alignment vertical="center"/>
    </xf>
    <xf numFmtId="0" fontId="56" fillId="30" borderId="141" xfId="0" applyFont="1" applyFill="1" applyBorder="1" applyProtection="1">
      <alignment vertical="center"/>
    </xf>
    <xf numFmtId="0" fontId="56" fillId="0" borderId="0" xfId="0" applyFont="1" applyAlignment="1" applyProtection="1">
      <alignment vertical="center" shrinkToFit="1"/>
    </xf>
    <xf numFmtId="0" fontId="56" fillId="0" borderId="0" xfId="0" applyFont="1" applyFill="1" applyAlignment="1">
      <alignment horizontal="left" vertical="center"/>
    </xf>
    <xf numFmtId="0" fontId="56" fillId="30" borderId="143" xfId="0" applyFont="1" applyFill="1" applyBorder="1" applyAlignment="1" applyProtection="1">
      <alignment horizontal="center" vertical="center"/>
    </xf>
    <xf numFmtId="0" fontId="58" fillId="27" borderId="105" xfId="0" applyFont="1" applyFill="1" applyBorder="1" applyAlignment="1">
      <alignment horizontal="center" vertical="center" wrapText="1"/>
    </xf>
    <xf numFmtId="0" fontId="25" fillId="0" borderId="0" xfId="0" applyFont="1" applyFill="1" applyBorder="1" applyAlignment="1" applyProtection="1">
      <alignment vertical="center" wrapText="1"/>
    </xf>
    <xf numFmtId="0" fontId="57" fillId="0" borderId="31" xfId="0" applyFont="1" applyFill="1" applyBorder="1" applyAlignment="1" applyProtection="1">
      <alignment horizontal="center" vertical="center" textRotation="255"/>
      <protection locked="0"/>
    </xf>
    <xf numFmtId="0" fontId="57" fillId="0" borderId="29" xfId="0" applyFont="1" applyFill="1" applyBorder="1" applyAlignment="1" applyProtection="1">
      <alignment horizontal="center" vertical="center" textRotation="255"/>
      <protection locked="0"/>
    </xf>
    <xf numFmtId="0" fontId="57" fillId="0" borderId="89" xfId="0" applyFont="1" applyFill="1" applyBorder="1" applyAlignment="1" applyProtection="1">
      <alignment horizontal="center" vertical="center" textRotation="255"/>
      <protection locked="0"/>
    </xf>
    <xf numFmtId="0" fontId="57" fillId="0" borderId="89" xfId="0" applyFont="1" applyFill="1" applyBorder="1" applyAlignment="1" applyProtection="1">
      <alignment vertical="center" textRotation="255"/>
      <protection locked="0"/>
    </xf>
    <xf numFmtId="0" fontId="57" fillId="0" borderId="32" xfId="0" applyFont="1" applyFill="1" applyBorder="1" applyAlignment="1" applyProtection="1">
      <alignment vertical="center" textRotation="255"/>
      <protection locked="0"/>
    </xf>
    <xf numFmtId="0" fontId="57" fillId="0" borderId="103" xfId="0" applyFont="1" applyBorder="1" applyAlignment="1" applyProtection="1">
      <alignment horizontal="center" vertical="center" shrinkToFit="1"/>
      <protection locked="0"/>
    </xf>
    <xf numFmtId="0" fontId="57" fillId="0" borderId="104" xfId="0" applyFont="1" applyBorder="1" applyAlignment="1" applyProtection="1">
      <alignment horizontal="center" vertical="center" shrinkToFit="1"/>
      <protection locked="0"/>
    </xf>
    <xf numFmtId="0" fontId="57" fillId="0" borderId="93" xfId="0" applyFont="1" applyBorder="1" applyAlignment="1" applyProtection="1">
      <alignment vertical="center" shrinkToFit="1"/>
      <protection locked="0"/>
    </xf>
    <xf numFmtId="0" fontId="57" fillId="0" borderId="107" xfId="0" applyFont="1" applyBorder="1" applyAlignment="1" applyProtection="1">
      <alignment horizontal="center" vertical="center" shrinkToFit="1"/>
      <protection locked="0"/>
    </xf>
    <xf numFmtId="0" fontId="57" fillId="0" borderId="108" xfId="0" applyFont="1" applyBorder="1" applyAlignment="1" applyProtection="1">
      <alignment horizontal="center" vertical="center" shrinkToFit="1"/>
      <protection locked="0"/>
    </xf>
    <xf numFmtId="0" fontId="57" fillId="0" borderId="16" xfId="0" applyFont="1" applyBorder="1" applyAlignment="1" applyProtection="1">
      <alignment horizontal="center" vertical="center" shrinkToFit="1"/>
      <protection locked="0"/>
    </xf>
    <xf numFmtId="0" fontId="57" fillId="0" borderId="102" xfId="0" applyFont="1" applyBorder="1" applyAlignment="1" applyProtection="1">
      <alignment horizontal="center" vertical="center" shrinkToFit="1"/>
      <protection locked="0"/>
    </xf>
    <xf numFmtId="0" fontId="57" fillId="0" borderId="50" xfId="0" applyFont="1" applyBorder="1" applyAlignment="1" applyProtection="1">
      <alignment horizontal="center" vertical="center" shrinkToFit="1"/>
      <protection locked="0"/>
    </xf>
    <xf numFmtId="0" fontId="57" fillId="0" borderId="21" xfId="0" applyFont="1" applyBorder="1" applyAlignment="1" applyProtection="1">
      <alignment vertical="center" shrinkToFit="1"/>
      <protection locked="0"/>
    </xf>
    <xf numFmtId="0" fontId="57" fillId="0" borderId="154" xfId="0" applyFont="1" applyBorder="1" applyAlignment="1" applyProtection="1">
      <alignment horizontal="center" vertical="center" shrinkToFit="1"/>
      <protection locked="0"/>
    </xf>
    <xf numFmtId="0" fontId="57" fillId="0" borderId="155" xfId="0" applyFont="1" applyBorder="1" applyAlignment="1" applyProtection="1">
      <alignment horizontal="center" vertical="center" shrinkToFit="1"/>
      <protection locked="0"/>
    </xf>
    <xf numFmtId="0" fontId="57" fillId="0" borderId="109" xfId="0" applyFont="1" applyBorder="1" applyAlignment="1" applyProtection="1">
      <alignment horizontal="center" vertical="center" shrinkToFit="1"/>
      <protection locked="0"/>
    </xf>
    <xf numFmtId="0" fontId="57" fillId="0" borderId="102" xfId="0" applyFont="1" applyFill="1" applyBorder="1" applyAlignment="1" applyProtection="1">
      <alignment horizontal="center" vertical="top" textRotation="255" shrinkToFit="1"/>
      <protection locked="0"/>
    </xf>
    <xf numFmtId="0" fontId="57" fillId="0" borderId="109" xfId="0" applyFont="1" applyFill="1" applyBorder="1" applyAlignment="1" applyProtection="1">
      <alignment horizontal="center" vertical="top" textRotation="255" shrinkToFit="1"/>
      <protection locked="0"/>
    </xf>
    <xf numFmtId="0" fontId="57" fillId="0" borderId="100" xfId="0" applyFont="1" applyFill="1" applyBorder="1" applyAlignment="1" applyProtection="1">
      <alignment horizontal="center" vertical="top" textRotation="255" shrinkToFit="1"/>
      <protection locked="0"/>
    </xf>
    <xf numFmtId="0" fontId="57" fillId="0" borderId="100" xfId="0" applyFont="1" applyFill="1" applyBorder="1" applyAlignment="1" applyProtection="1">
      <alignment vertical="top" textRotation="255" shrinkToFit="1"/>
      <protection locked="0"/>
    </xf>
    <xf numFmtId="0" fontId="57" fillId="0" borderId="50" xfId="0" applyFont="1" applyFill="1" applyBorder="1" applyAlignment="1" applyProtection="1">
      <alignment vertical="top" textRotation="255" shrinkToFit="1"/>
      <protection locked="0"/>
    </xf>
    <xf numFmtId="58" fontId="57" fillId="0" borderId="93" xfId="0" applyNumberFormat="1" applyFont="1" applyBorder="1" applyAlignment="1" applyProtection="1">
      <alignment vertical="center" shrinkToFit="1"/>
      <protection locked="0"/>
    </xf>
    <xf numFmtId="58" fontId="57" fillId="0" borderId="93" xfId="0" applyNumberFormat="1" applyFont="1" applyBorder="1" applyAlignment="1" applyProtection="1">
      <alignment horizontal="center" vertical="center" shrinkToFit="1"/>
      <protection locked="0"/>
    </xf>
    <xf numFmtId="0" fontId="57" fillId="0" borderId="21" xfId="0" applyFont="1" applyBorder="1" applyAlignment="1" applyProtection="1">
      <alignment horizontal="center" vertical="center" shrinkToFit="1"/>
      <protection locked="0"/>
    </xf>
    <xf numFmtId="58" fontId="57" fillId="0" borderId="21" xfId="0" applyNumberFormat="1" applyFont="1" applyBorder="1" applyAlignment="1" applyProtection="1">
      <alignment horizontal="center" vertical="center" shrinkToFit="1"/>
      <protection locked="0"/>
    </xf>
    <xf numFmtId="0" fontId="24" fillId="0" borderId="0" xfId="0" applyFont="1" applyAlignment="1" applyProtection="1">
      <alignment vertical="center"/>
    </xf>
    <xf numFmtId="0" fontId="26" fillId="0" borderId="0" xfId="0" applyFont="1" applyProtection="1">
      <alignment vertical="center"/>
    </xf>
    <xf numFmtId="0" fontId="25" fillId="0" borderId="13" xfId="0" applyFont="1" applyFill="1" applyBorder="1" applyAlignment="1" applyProtection="1">
      <alignment vertical="center" wrapText="1"/>
    </xf>
    <xf numFmtId="0" fontId="26" fillId="0" borderId="0" xfId="0" applyFont="1" applyBorder="1" applyProtection="1">
      <alignment vertical="center"/>
    </xf>
    <xf numFmtId="0" fontId="26" fillId="0" borderId="0" xfId="0" applyFont="1" applyAlignment="1" applyProtection="1">
      <alignment vertical="top" wrapText="1"/>
    </xf>
    <xf numFmtId="0" fontId="26" fillId="36" borderId="10" xfId="0" applyFont="1" applyFill="1" applyBorder="1" applyAlignment="1" applyProtection="1">
      <alignment horizontal="center" vertical="center" wrapText="1"/>
    </xf>
    <xf numFmtId="0" fontId="26" fillId="0" borderId="10" xfId="0" applyFont="1" applyBorder="1" applyAlignment="1" applyProtection="1">
      <alignment horizontal="justify" vertical="center" wrapText="1"/>
    </xf>
    <xf numFmtId="0" fontId="26" fillId="0" borderId="10" xfId="0" applyFont="1" applyBorder="1" applyAlignment="1" applyProtection="1">
      <alignment horizontal="center" vertical="center" wrapText="1"/>
    </xf>
    <xf numFmtId="0" fontId="25" fillId="0" borderId="0" xfId="0" applyFont="1" applyBorder="1" applyAlignment="1" applyProtection="1">
      <alignment vertical="top"/>
    </xf>
    <xf numFmtId="0" fontId="4" fillId="0" borderId="0" xfId="0" applyFont="1" applyFill="1" applyBorder="1" applyAlignment="1" applyProtection="1">
      <alignment vertical="center" wrapText="1"/>
    </xf>
    <xf numFmtId="0" fontId="27" fillId="0" borderId="0" xfId="0" applyFont="1" applyBorder="1" applyAlignment="1" applyProtection="1">
      <alignment vertical="top"/>
    </xf>
    <xf numFmtId="0" fontId="25" fillId="0" borderId="10" xfId="0" applyFont="1" applyBorder="1" applyAlignment="1" applyProtection="1">
      <alignment horizontal="center" vertical="center" wrapText="1"/>
    </xf>
    <xf numFmtId="0" fontId="25" fillId="0" borderId="10" xfId="0" applyFont="1" applyFill="1" applyBorder="1" applyAlignment="1" applyProtection="1">
      <alignment horizontal="center" vertical="center" wrapText="1"/>
    </xf>
    <xf numFmtId="0" fontId="26" fillId="0" borderId="0" xfId="0" applyFont="1" applyBorder="1" applyAlignment="1" applyProtection="1">
      <alignment vertical="center"/>
    </xf>
    <xf numFmtId="0" fontId="25" fillId="0" borderId="11" xfId="0" applyFont="1" applyBorder="1" applyAlignment="1" applyProtection="1">
      <alignment horizontal="center" vertical="center" wrapText="1"/>
    </xf>
    <xf numFmtId="0" fontId="25" fillId="0" borderId="12" xfId="0" applyFont="1" applyBorder="1" applyAlignment="1" applyProtection="1">
      <alignment vertical="center" wrapText="1"/>
    </xf>
    <xf numFmtId="0" fontId="25" fillId="0" borderId="13" xfId="0" applyFont="1" applyFill="1" applyBorder="1" applyAlignment="1" applyProtection="1">
      <alignment horizontal="center" vertical="center" wrapText="1"/>
    </xf>
    <xf numFmtId="0" fontId="25" fillId="0" borderId="48" xfId="0" applyFont="1" applyFill="1" applyBorder="1" applyAlignment="1" applyProtection="1">
      <alignment horizontal="center" vertical="center" wrapText="1"/>
    </xf>
    <xf numFmtId="0" fontId="25" fillId="0" borderId="11" xfId="0" applyFont="1" applyFill="1" applyBorder="1" applyAlignment="1" applyProtection="1">
      <alignment horizontal="center" vertical="center" wrapText="1"/>
    </xf>
    <xf numFmtId="0" fontId="26" fillId="0" borderId="12" xfId="0" applyFont="1" applyBorder="1" applyAlignment="1" applyProtection="1">
      <alignment horizontal="center" vertical="center"/>
    </xf>
    <xf numFmtId="0" fontId="25" fillId="25" borderId="12" xfId="0" applyFont="1" applyFill="1" applyBorder="1" applyAlignment="1" applyProtection="1">
      <alignment horizontal="center" vertical="center"/>
    </xf>
    <xf numFmtId="0" fontId="25" fillId="25" borderId="13" xfId="0" applyFont="1" applyFill="1" applyBorder="1" applyAlignment="1" applyProtection="1">
      <alignment horizontal="center" vertical="center"/>
    </xf>
    <xf numFmtId="0" fontId="25" fillId="25" borderId="14" xfId="0" applyFont="1" applyFill="1" applyBorder="1" applyAlignment="1" applyProtection="1">
      <alignment horizontal="center" vertical="center"/>
    </xf>
    <xf numFmtId="0" fontId="26" fillId="0" borderId="15" xfId="0" applyFont="1" applyFill="1" applyBorder="1" applyAlignment="1" applyProtection="1">
      <alignment vertical="center"/>
    </xf>
    <xf numFmtId="0" fontId="26" fillId="0" borderId="0" xfId="0" applyFont="1" applyFill="1" applyBorder="1" applyAlignment="1" applyProtection="1">
      <alignment vertical="center"/>
    </xf>
    <xf numFmtId="0" fontId="26" fillId="0" borderId="16" xfId="0" applyFont="1" applyFill="1" applyBorder="1" applyAlignment="1" applyProtection="1">
      <alignment vertical="center"/>
    </xf>
    <xf numFmtId="0" fontId="26" fillId="27" borderId="52" xfId="0" applyFont="1" applyFill="1" applyBorder="1" applyAlignment="1" applyProtection="1">
      <alignment vertical="center" shrinkToFit="1"/>
    </xf>
    <xf numFmtId="0" fontId="26" fillId="27" borderId="44" xfId="0" applyFont="1" applyFill="1" applyBorder="1" applyAlignment="1" applyProtection="1">
      <alignment vertical="center" shrinkToFit="1"/>
    </xf>
    <xf numFmtId="0" fontId="25" fillId="25" borderId="15" xfId="0" applyFont="1" applyFill="1" applyBorder="1" applyAlignment="1" applyProtection="1">
      <alignment vertical="top" wrapText="1" shrinkToFit="1"/>
    </xf>
    <xf numFmtId="0" fontId="25" fillId="25" borderId="0" xfId="0" applyFont="1" applyFill="1" applyBorder="1" applyAlignment="1" applyProtection="1">
      <alignment vertical="top" wrapText="1" shrinkToFit="1"/>
    </xf>
    <xf numFmtId="0" fontId="25" fillId="25" borderId="16" xfId="0" applyFont="1" applyFill="1" applyBorder="1" applyAlignment="1" applyProtection="1">
      <alignment vertical="top" wrapText="1" shrinkToFit="1"/>
    </xf>
    <xf numFmtId="0" fontId="26" fillId="27" borderId="58" xfId="0" applyFont="1" applyFill="1" applyBorder="1" applyAlignment="1" applyProtection="1">
      <alignment vertical="center" shrinkToFit="1"/>
    </xf>
    <xf numFmtId="0" fontId="26" fillId="27" borderId="47" xfId="0" applyFont="1" applyFill="1" applyBorder="1" applyAlignment="1" applyProtection="1">
      <alignment vertical="center" shrinkToFit="1"/>
    </xf>
    <xf numFmtId="0" fontId="29" fillId="0" borderId="0" xfId="0" applyFont="1" applyFill="1" applyBorder="1" applyAlignment="1" applyProtection="1">
      <alignment horizontal="right" vertical="center" shrinkToFit="1"/>
    </xf>
    <xf numFmtId="0" fontId="25" fillId="0" borderId="19" xfId="0" applyFont="1" applyFill="1" applyBorder="1" applyAlignment="1" applyProtection="1">
      <alignment horizontal="left" vertical="top" wrapText="1"/>
    </xf>
    <xf numFmtId="0" fontId="25" fillId="0" borderId="15" xfId="0" applyFont="1" applyFill="1" applyBorder="1" applyAlignment="1" applyProtection="1">
      <alignment vertical="top" wrapText="1"/>
    </xf>
    <xf numFmtId="0" fontId="26" fillId="0" borderId="0" xfId="0" applyFont="1" applyFill="1" applyBorder="1" applyProtection="1">
      <alignment vertical="center"/>
    </xf>
    <xf numFmtId="0" fontId="26" fillId="0" borderId="15" xfId="0" applyFont="1" applyBorder="1" applyAlignment="1" applyProtection="1">
      <alignment vertical="center"/>
    </xf>
    <xf numFmtId="0" fontId="26" fillId="0" borderId="16" xfId="0" applyFont="1" applyBorder="1" applyAlignment="1" applyProtection="1">
      <alignment vertical="center"/>
    </xf>
    <xf numFmtId="0" fontId="26" fillId="0" borderId="90" xfId="0" applyFont="1" applyFill="1" applyBorder="1" applyAlignment="1" applyProtection="1">
      <alignment horizontal="left" vertical="center"/>
    </xf>
    <xf numFmtId="0" fontId="25" fillId="0" borderId="19" xfId="0" applyFont="1" applyFill="1" applyBorder="1" applyAlignment="1" applyProtection="1">
      <alignment vertical="top" wrapText="1"/>
    </xf>
    <xf numFmtId="0" fontId="26" fillId="0" borderId="20" xfId="0" applyFont="1" applyFill="1" applyBorder="1" applyAlignment="1" applyProtection="1">
      <alignment vertical="center"/>
    </xf>
    <xf numFmtId="0" fontId="37" fillId="0" borderId="0" xfId="0" applyFont="1" applyFill="1" applyBorder="1" applyAlignment="1" applyProtection="1">
      <alignment vertical="center" wrapText="1" shrinkToFit="1"/>
    </xf>
    <xf numFmtId="0" fontId="37" fillId="0" borderId="16" xfId="0" applyFont="1" applyFill="1" applyBorder="1" applyAlignment="1" applyProtection="1">
      <alignment vertical="center" wrapText="1" shrinkToFit="1"/>
    </xf>
    <xf numFmtId="0" fontId="37" fillId="0" borderId="0" xfId="0" applyFont="1" applyFill="1" applyBorder="1" applyAlignment="1" applyProtection="1">
      <alignment horizontal="left" vertical="center" wrapText="1" shrinkToFit="1"/>
    </xf>
    <xf numFmtId="0" fontId="25" fillId="0" borderId="15" xfId="0" applyFont="1" applyFill="1" applyBorder="1" applyAlignment="1" applyProtection="1">
      <alignment vertical="top" wrapText="1" shrinkToFit="1"/>
    </xf>
    <xf numFmtId="0" fontId="39" fillId="0" borderId="0" xfId="0" applyFont="1" applyFill="1" applyBorder="1" applyAlignment="1" applyProtection="1">
      <alignment horizontal="left" vertical="top" wrapText="1"/>
    </xf>
    <xf numFmtId="0" fontId="26" fillId="0" borderId="0" xfId="0" applyFont="1" applyBorder="1" applyAlignment="1" applyProtection="1">
      <alignment horizontal="right" vertical="center"/>
    </xf>
    <xf numFmtId="0" fontId="39" fillId="0" borderId="16" xfId="0" applyFont="1" applyFill="1" applyBorder="1" applyAlignment="1" applyProtection="1">
      <alignment horizontal="left" vertical="top" wrapText="1"/>
    </xf>
    <xf numFmtId="0" fontId="25" fillId="0" borderId="22" xfId="0" applyFont="1" applyFill="1" applyBorder="1" applyAlignment="1" applyProtection="1">
      <alignment vertical="top" wrapText="1"/>
    </xf>
    <xf numFmtId="0" fontId="25" fillId="0" borderId="23" xfId="0" applyFont="1" applyFill="1" applyBorder="1" applyAlignment="1" applyProtection="1">
      <alignment vertical="top" wrapText="1" shrinkToFit="1"/>
    </xf>
    <xf numFmtId="0" fontId="39" fillId="0" borderId="20" xfId="0" applyFont="1" applyFill="1" applyBorder="1" applyAlignment="1" applyProtection="1">
      <alignment horizontal="left" vertical="top" wrapText="1"/>
    </xf>
    <xf numFmtId="0" fontId="39" fillId="0" borderId="21" xfId="0" applyFont="1" applyFill="1" applyBorder="1" applyAlignment="1" applyProtection="1">
      <alignment horizontal="left" vertical="top" wrapText="1"/>
    </xf>
    <xf numFmtId="0" fontId="25" fillId="25" borderId="23" xfId="0" applyFont="1" applyFill="1" applyBorder="1" applyAlignment="1" applyProtection="1">
      <alignment vertical="top" wrapText="1" shrinkToFit="1"/>
    </xf>
    <xf numFmtId="0" fontId="25" fillId="25" borderId="20" xfId="0" applyFont="1" applyFill="1" applyBorder="1" applyAlignment="1" applyProtection="1">
      <alignment vertical="top" wrapText="1" shrinkToFit="1"/>
    </xf>
    <xf numFmtId="0" fontId="25" fillId="25" borderId="21" xfId="0" applyFont="1" applyFill="1" applyBorder="1" applyAlignment="1" applyProtection="1">
      <alignment vertical="top" wrapText="1" shrinkToFit="1"/>
    </xf>
    <xf numFmtId="0" fontId="26" fillId="0" borderId="64" xfId="0" applyFont="1" applyFill="1" applyBorder="1" applyAlignment="1" applyProtection="1">
      <alignment horizontal="left" vertical="top"/>
    </xf>
    <xf numFmtId="0" fontId="26" fillId="0" borderId="16" xfId="0" applyFont="1" applyFill="1" applyBorder="1" applyAlignment="1" applyProtection="1">
      <alignment horizontal="left" vertical="top"/>
    </xf>
    <xf numFmtId="0" fontId="26" fillId="0" borderId="0" xfId="0" applyFont="1" applyFill="1" applyBorder="1" applyAlignment="1" applyProtection="1">
      <alignment vertical="top" shrinkToFit="1"/>
    </xf>
    <xf numFmtId="0" fontId="25" fillId="0" borderId="0" xfId="0" applyFont="1" applyFill="1" applyBorder="1" applyAlignment="1" applyProtection="1">
      <alignment vertical="center" shrinkToFit="1"/>
    </xf>
    <xf numFmtId="0" fontId="26" fillId="0" borderId="0" xfId="0" applyFont="1" applyFill="1" applyBorder="1" applyAlignment="1" applyProtection="1">
      <alignment vertical="center" shrinkToFit="1"/>
    </xf>
    <xf numFmtId="0" fontId="25" fillId="25" borderId="15" xfId="0" applyFont="1" applyFill="1" applyBorder="1" applyAlignment="1" applyProtection="1">
      <alignment horizontal="center" vertical="top" shrinkToFit="1"/>
    </xf>
    <xf numFmtId="0" fontId="25" fillId="25" borderId="0" xfId="0" applyFont="1" applyFill="1" applyBorder="1" applyAlignment="1" applyProtection="1">
      <alignment horizontal="center" vertical="top" shrinkToFit="1"/>
    </xf>
    <xf numFmtId="0" fontId="25" fillId="25" borderId="16" xfId="0" applyFont="1" applyFill="1" applyBorder="1" applyAlignment="1" applyProtection="1">
      <alignment horizontal="center" vertical="top" shrinkToFit="1"/>
    </xf>
    <xf numFmtId="0" fontId="25" fillId="0" borderId="0" xfId="0" applyFont="1" applyFill="1" applyBorder="1" applyAlignment="1" applyProtection="1">
      <alignment vertical="top" shrinkToFit="1"/>
    </xf>
    <xf numFmtId="180" fontId="26" fillId="0" borderId="0" xfId="0" applyNumberFormat="1" applyFont="1" applyFill="1" applyBorder="1" applyAlignment="1" applyProtection="1">
      <alignment vertical="top" shrinkToFit="1"/>
    </xf>
    <xf numFmtId="9" fontId="26" fillId="0" borderId="0" xfId="44" applyNumberFormat="1" applyFont="1" applyFill="1" applyBorder="1" applyAlignment="1" applyProtection="1">
      <alignment vertical="top" shrinkToFit="1"/>
    </xf>
    <xf numFmtId="0" fontId="26" fillId="0" borderId="23" xfId="0" applyFont="1" applyFill="1" applyBorder="1" applyAlignment="1" applyProtection="1">
      <alignment vertical="center"/>
    </xf>
    <xf numFmtId="0" fontId="25" fillId="0" borderId="20" xfId="0" applyFont="1" applyFill="1" applyBorder="1" applyAlignment="1" applyProtection="1">
      <alignment horizontal="center" vertical="center" shrinkToFit="1"/>
    </xf>
    <xf numFmtId="0" fontId="25" fillId="0" borderId="20" xfId="0" applyFont="1" applyFill="1" applyBorder="1" applyAlignment="1" applyProtection="1">
      <alignment horizontal="center" vertical="top" shrinkToFit="1"/>
    </xf>
    <xf numFmtId="180" fontId="26" fillId="0" borderId="20" xfId="0" applyNumberFormat="1" applyFont="1" applyFill="1" applyBorder="1" applyAlignment="1" applyProtection="1">
      <alignment horizontal="right" vertical="top" shrinkToFit="1"/>
    </xf>
    <xf numFmtId="9" fontId="26" fillId="0" borderId="20" xfId="44" applyNumberFormat="1" applyFont="1" applyFill="1" applyBorder="1" applyAlignment="1" applyProtection="1">
      <alignment horizontal="right" vertical="top" shrinkToFit="1"/>
    </xf>
    <xf numFmtId="0" fontId="26" fillId="0" borderId="21" xfId="0" applyFont="1" applyFill="1" applyBorder="1" applyAlignment="1" applyProtection="1">
      <alignment vertical="center"/>
    </xf>
    <xf numFmtId="0" fontId="25" fillId="25" borderId="23" xfId="0" applyFont="1" applyFill="1" applyBorder="1" applyAlignment="1" applyProtection="1">
      <alignment horizontal="center" vertical="top" shrinkToFit="1"/>
    </xf>
    <xf numFmtId="0" fontId="25" fillId="25" borderId="20" xfId="0" applyFont="1" applyFill="1" applyBorder="1" applyAlignment="1" applyProtection="1">
      <alignment horizontal="center" vertical="top" shrinkToFit="1"/>
    </xf>
    <xf numFmtId="0" fontId="25" fillId="25" borderId="21" xfId="0" applyFont="1" applyFill="1" applyBorder="1" applyAlignment="1" applyProtection="1">
      <alignment horizontal="center" vertical="top" shrinkToFit="1"/>
    </xf>
    <xf numFmtId="0" fontId="25" fillId="0" borderId="11" xfId="0" applyFont="1" applyFill="1" applyBorder="1" applyAlignment="1" applyProtection="1">
      <alignment vertical="top" wrapText="1"/>
    </xf>
    <xf numFmtId="0" fontId="25" fillId="0" borderId="13" xfId="0" applyFont="1" applyFill="1" applyBorder="1" applyAlignment="1" applyProtection="1">
      <alignment vertical="top" wrapText="1"/>
    </xf>
    <xf numFmtId="0" fontId="26" fillId="0" borderId="12" xfId="0" applyFont="1" applyFill="1" applyBorder="1" applyAlignment="1" applyProtection="1">
      <alignment vertical="center"/>
    </xf>
    <xf numFmtId="0" fontId="26" fillId="0" borderId="13" xfId="0" applyFont="1" applyFill="1" applyBorder="1" applyAlignment="1" applyProtection="1">
      <alignment vertical="center"/>
    </xf>
    <xf numFmtId="0" fontId="26" fillId="0" borderId="14" xfId="0" applyFont="1" applyFill="1" applyBorder="1" applyAlignment="1" applyProtection="1">
      <alignment vertical="center"/>
    </xf>
    <xf numFmtId="0" fontId="25" fillId="25" borderId="12" xfId="0" applyFont="1" applyFill="1" applyBorder="1" applyAlignment="1" applyProtection="1">
      <alignment horizontal="center" vertical="top" shrinkToFit="1"/>
    </xf>
    <xf numFmtId="0" fontId="25" fillId="25" borderId="13" xfId="0" applyFont="1" applyFill="1" applyBorder="1" applyAlignment="1" applyProtection="1">
      <alignment horizontal="center" vertical="top" shrinkToFit="1"/>
    </xf>
    <xf numFmtId="0" fontId="25" fillId="25" borderId="14" xfId="0" applyFont="1" applyFill="1" applyBorder="1" applyAlignment="1" applyProtection="1">
      <alignment horizontal="center" vertical="top" shrinkToFit="1"/>
    </xf>
    <xf numFmtId="0" fontId="25" fillId="0" borderId="20" xfId="0" applyFont="1" applyFill="1" applyBorder="1" applyAlignment="1" applyProtection="1">
      <alignment horizontal="left" vertical="top" wrapText="1"/>
    </xf>
    <xf numFmtId="0" fontId="50" fillId="0" borderId="0" xfId="0" applyFont="1" applyFill="1" applyBorder="1" applyAlignment="1" applyProtection="1">
      <alignment horizontal="left" vertical="center" wrapText="1"/>
    </xf>
    <xf numFmtId="0" fontId="26"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right" vertical="center"/>
    </xf>
    <xf numFmtId="0" fontId="26" fillId="0" borderId="13" xfId="0" applyFont="1" applyBorder="1" applyAlignment="1" applyProtection="1">
      <alignment vertical="center"/>
    </xf>
    <xf numFmtId="0" fontId="25" fillId="0" borderId="50" xfId="0" applyFont="1" applyFill="1" applyBorder="1" applyAlignment="1" applyProtection="1">
      <alignment vertical="top" wrapText="1"/>
    </xf>
    <xf numFmtId="0" fontId="26" fillId="0" borderId="23" xfId="0" applyFont="1" applyBorder="1" applyAlignment="1" applyProtection="1">
      <alignment vertical="center"/>
    </xf>
    <xf numFmtId="0" fontId="26" fillId="0" borderId="20" xfId="0" applyFont="1" applyBorder="1" applyAlignment="1" applyProtection="1">
      <alignment vertical="center"/>
    </xf>
    <xf numFmtId="0" fontId="26" fillId="0" borderId="21" xfId="0" applyFont="1" applyBorder="1" applyAlignment="1" applyProtection="1">
      <alignment vertical="center"/>
    </xf>
    <xf numFmtId="0" fontId="25" fillId="0" borderId="48" xfId="0" applyFont="1" applyFill="1" applyBorder="1" applyAlignment="1" applyProtection="1">
      <alignment vertical="top" wrapText="1"/>
    </xf>
    <xf numFmtId="0" fontId="26" fillId="0" borderId="12" xfId="0" applyFont="1" applyBorder="1" applyAlignment="1" applyProtection="1">
      <alignment vertical="center"/>
    </xf>
    <xf numFmtId="0" fontId="36" fillId="0" borderId="13" xfId="0" applyFont="1" applyFill="1" applyBorder="1" applyAlignment="1" applyProtection="1">
      <alignment vertical="center"/>
    </xf>
    <xf numFmtId="0" fontId="26" fillId="0" borderId="14" xfId="0" applyFont="1" applyBorder="1" applyAlignment="1" applyProtection="1">
      <alignment vertical="center"/>
    </xf>
    <xf numFmtId="0" fontId="25" fillId="25" borderId="12" xfId="0" applyFont="1" applyFill="1" applyBorder="1" applyAlignment="1" applyProtection="1">
      <alignment vertical="top" wrapText="1" shrinkToFit="1"/>
    </xf>
    <xf numFmtId="0" fontId="25" fillId="25" borderId="13" xfId="0" applyFont="1" applyFill="1" applyBorder="1" applyAlignment="1" applyProtection="1">
      <alignment vertical="top" wrapText="1" shrinkToFit="1"/>
    </xf>
    <xf numFmtId="0" fontId="25" fillId="25" borderId="14" xfId="0" applyFont="1" applyFill="1" applyBorder="1" applyAlignment="1" applyProtection="1">
      <alignment vertical="top" wrapText="1" shrinkToFit="1"/>
    </xf>
    <xf numFmtId="0" fontId="36" fillId="0" borderId="0" xfId="0" applyFont="1" applyBorder="1" applyAlignment="1" applyProtection="1">
      <alignment vertical="center"/>
    </xf>
    <xf numFmtId="0" fontId="39" fillId="0" borderId="0" xfId="0" applyFont="1" applyBorder="1" applyAlignment="1" applyProtection="1">
      <alignment vertical="center"/>
    </xf>
    <xf numFmtId="0" fontId="26" fillId="0" borderId="20" xfId="0" applyFont="1" applyFill="1" applyBorder="1" applyAlignment="1" applyProtection="1">
      <alignment vertical="center" shrinkToFit="1"/>
    </xf>
    <xf numFmtId="0" fontId="34" fillId="0" borderId="0" xfId="0" applyFont="1" applyFill="1" applyBorder="1" applyAlignment="1" applyProtection="1">
      <alignment horizontal="center" vertical="center" shrinkToFit="1"/>
    </xf>
    <xf numFmtId="0" fontId="36" fillId="0" borderId="0" xfId="0" applyFont="1" applyFill="1" applyBorder="1" applyAlignment="1" applyProtection="1">
      <alignment vertical="center"/>
    </xf>
    <xf numFmtId="0" fontId="25" fillId="0" borderId="19" xfId="0" applyFont="1" applyFill="1" applyBorder="1" applyAlignment="1" applyProtection="1">
      <alignment horizontal="center" vertical="center" wrapText="1"/>
    </xf>
    <xf numFmtId="0" fontId="25" fillId="0" borderId="15" xfId="0" applyFont="1" applyFill="1" applyBorder="1" applyAlignment="1" applyProtection="1">
      <alignment vertical="center" wrapText="1"/>
    </xf>
    <xf numFmtId="0" fontId="25" fillId="0" borderId="0" xfId="0" applyFont="1" applyFill="1" applyBorder="1" applyAlignment="1" applyProtection="1">
      <alignment horizontal="center" vertical="center" wrapText="1"/>
    </xf>
    <xf numFmtId="0" fontId="25" fillId="0" borderId="49" xfId="0" applyFont="1" applyFill="1" applyBorder="1" applyAlignment="1" applyProtection="1">
      <alignment horizontal="center" vertical="center" wrapText="1"/>
    </xf>
    <xf numFmtId="0" fontId="26" fillId="0" borderId="15" xfId="0" applyFont="1" applyBorder="1" applyAlignment="1" applyProtection="1">
      <alignment horizontal="center" vertical="center"/>
    </xf>
    <xf numFmtId="0" fontId="26" fillId="0" borderId="0" xfId="0" applyFont="1" applyBorder="1" applyAlignment="1" applyProtection="1">
      <alignment horizontal="center" vertical="center"/>
    </xf>
    <xf numFmtId="0" fontId="26" fillId="0" borderId="16" xfId="0" applyFont="1" applyBorder="1" applyAlignment="1" applyProtection="1">
      <alignment horizontal="center" vertical="center"/>
    </xf>
    <xf numFmtId="0" fontId="25" fillId="25" borderId="15" xfId="0" applyFont="1" applyFill="1" applyBorder="1" applyAlignment="1" applyProtection="1">
      <alignment horizontal="center" vertical="center"/>
    </xf>
    <xf numFmtId="0" fontId="25" fillId="25" borderId="0" xfId="0" applyFont="1" applyFill="1" applyBorder="1" applyAlignment="1" applyProtection="1">
      <alignment horizontal="center" vertical="center"/>
    </xf>
    <xf numFmtId="0" fontId="25" fillId="25" borderId="16" xfId="0" applyFont="1" applyFill="1" applyBorder="1" applyAlignment="1" applyProtection="1">
      <alignment horizontal="center" vertical="center"/>
    </xf>
    <xf numFmtId="0" fontId="26" fillId="0" borderId="0" xfId="0" applyFont="1" applyBorder="1" applyAlignment="1" applyProtection="1">
      <alignment vertical="center" shrinkToFit="1"/>
    </xf>
    <xf numFmtId="0" fontId="26" fillId="0" borderId="16" xfId="0" applyFont="1" applyBorder="1" applyAlignment="1" applyProtection="1">
      <alignment vertical="center" shrinkToFit="1"/>
    </xf>
    <xf numFmtId="0" fontId="26" fillId="0" borderId="16" xfId="0" applyFont="1" applyFill="1" applyBorder="1" applyAlignment="1" applyProtection="1">
      <alignment vertical="center" shrinkToFit="1"/>
    </xf>
    <xf numFmtId="0" fontId="26" fillId="0" borderId="0" xfId="0" applyFont="1" applyFill="1" applyBorder="1" applyAlignment="1" applyProtection="1">
      <alignment horizontal="center" vertical="center" shrinkToFit="1"/>
    </xf>
    <xf numFmtId="0" fontId="25" fillId="0" borderId="12" xfId="0" applyFont="1" applyFill="1" applyBorder="1" applyAlignment="1" applyProtection="1">
      <alignment vertical="center" wrapText="1"/>
    </xf>
    <xf numFmtId="0" fontId="26" fillId="0" borderId="15" xfId="0" applyFont="1" applyFill="1" applyBorder="1" applyAlignment="1" applyProtection="1">
      <alignment vertical="center" shrinkToFit="1"/>
    </xf>
    <xf numFmtId="0" fontId="26" fillId="0" borderId="0" xfId="0" applyFont="1" applyBorder="1" applyAlignment="1" applyProtection="1">
      <alignment horizontal="center" vertical="center" shrinkToFit="1"/>
    </xf>
    <xf numFmtId="0" fontId="25" fillId="0" borderId="16" xfId="0" applyFont="1" applyFill="1" applyBorder="1" applyAlignment="1" applyProtection="1">
      <alignment horizontal="left" vertical="center"/>
    </xf>
    <xf numFmtId="0" fontId="25" fillId="0" borderId="22" xfId="0" applyFont="1" applyFill="1" applyBorder="1" applyAlignment="1" applyProtection="1">
      <alignment horizontal="center" vertical="top" wrapText="1"/>
    </xf>
    <xf numFmtId="0" fontId="25" fillId="0" borderId="20" xfId="0" applyFont="1" applyFill="1" applyBorder="1" applyAlignment="1" applyProtection="1">
      <alignment horizontal="center" vertical="top" wrapText="1"/>
    </xf>
    <xf numFmtId="0" fontId="25" fillId="0" borderId="20" xfId="0" applyFont="1" applyBorder="1" applyAlignment="1" applyProtection="1">
      <alignment horizontal="left" vertical="center"/>
    </xf>
    <xf numFmtId="0" fontId="25" fillId="0" borderId="11" xfId="0" applyFont="1" applyFill="1" applyBorder="1" applyAlignment="1" applyProtection="1">
      <alignment horizontal="center" vertical="top" wrapText="1"/>
    </xf>
    <xf numFmtId="0" fontId="25" fillId="0" borderId="13" xfId="0" applyFont="1" applyFill="1" applyBorder="1" applyAlignment="1" applyProtection="1">
      <alignment horizontal="center" vertical="top" wrapText="1"/>
    </xf>
    <xf numFmtId="0" fontId="25" fillId="0" borderId="13" xfId="0" applyFont="1" applyBorder="1" applyAlignment="1" applyProtection="1">
      <alignment vertical="center"/>
    </xf>
    <xf numFmtId="0" fontId="25" fillId="0" borderId="0" xfId="0" applyFont="1" applyBorder="1" applyAlignment="1" applyProtection="1">
      <alignment vertical="center"/>
    </xf>
    <xf numFmtId="0" fontId="25" fillId="0" borderId="15" xfId="0" applyFont="1" applyFill="1" applyBorder="1" applyAlignment="1" applyProtection="1">
      <alignment vertical="center"/>
    </xf>
    <xf numFmtId="0" fontId="25" fillId="0" borderId="16" xfId="0" applyFont="1" applyFill="1" applyBorder="1" applyAlignment="1" applyProtection="1">
      <alignment vertical="center"/>
    </xf>
    <xf numFmtId="0" fontId="25" fillId="0" borderId="11" xfId="0" applyFont="1" applyFill="1" applyBorder="1" applyAlignment="1" applyProtection="1">
      <alignment horizontal="left" vertical="top" wrapText="1"/>
    </xf>
    <xf numFmtId="0" fontId="25" fillId="0" borderId="13" xfId="0" applyFont="1" applyFill="1" applyBorder="1" applyAlignment="1" applyProtection="1">
      <alignment horizontal="left" vertical="top" wrapText="1"/>
    </xf>
    <xf numFmtId="0" fontId="26" fillId="0" borderId="13" xfId="0" applyFont="1" applyFill="1" applyBorder="1" applyAlignment="1" applyProtection="1">
      <alignment horizontal="center" vertical="center"/>
    </xf>
    <xf numFmtId="0" fontId="25" fillId="0" borderId="0" xfId="0" applyFont="1" applyFill="1" applyBorder="1" applyAlignment="1" applyProtection="1">
      <alignment horizontal="left" vertical="center"/>
    </xf>
    <xf numFmtId="0" fontId="26" fillId="0" borderId="15" xfId="0" applyFont="1" applyFill="1" applyBorder="1" applyAlignment="1" applyProtection="1">
      <alignment horizontal="center" vertical="center"/>
    </xf>
    <xf numFmtId="0" fontId="26" fillId="0" borderId="16" xfId="0" applyFont="1" applyFill="1" applyBorder="1" applyAlignment="1" applyProtection="1">
      <alignment horizontal="center" vertical="center"/>
    </xf>
    <xf numFmtId="0" fontId="25" fillId="25" borderId="15" xfId="0" applyFont="1" applyFill="1" applyBorder="1" applyAlignment="1" applyProtection="1">
      <alignment vertical="top" wrapText="1"/>
    </xf>
    <xf numFmtId="0" fontId="25" fillId="25" borderId="0" xfId="0" applyFont="1" applyFill="1" applyBorder="1" applyAlignment="1" applyProtection="1">
      <alignment vertical="top" wrapText="1"/>
    </xf>
    <xf numFmtId="0" fontId="25" fillId="25" borderId="16" xfId="0" applyFont="1" applyFill="1" applyBorder="1" applyAlignment="1" applyProtection="1">
      <alignment vertical="top" wrapText="1"/>
    </xf>
    <xf numFmtId="0" fontId="28" fillId="0" borderId="0" xfId="0" applyFont="1" applyBorder="1" applyAlignment="1" applyProtection="1">
      <alignment vertical="center"/>
    </xf>
    <xf numFmtId="0" fontId="29" fillId="0" borderId="16" xfId="0" applyFont="1" applyFill="1" applyBorder="1" applyAlignment="1" applyProtection="1">
      <alignment vertical="center"/>
    </xf>
    <xf numFmtId="0" fontId="29" fillId="0" borderId="21" xfId="0" applyFont="1" applyFill="1" applyBorder="1" applyAlignment="1" applyProtection="1">
      <alignment horizontal="right" wrapText="1"/>
    </xf>
    <xf numFmtId="0" fontId="42" fillId="0" borderId="19" xfId="0" applyFont="1" applyFill="1" applyBorder="1" applyAlignment="1" applyProtection="1">
      <alignment vertical="top" wrapText="1"/>
    </xf>
    <xf numFmtId="0" fontId="42" fillId="0" borderId="15" xfId="0" applyFont="1" applyFill="1" applyBorder="1" applyAlignment="1" applyProtection="1">
      <alignment vertical="top" wrapText="1"/>
    </xf>
    <xf numFmtId="0" fontId="42" fillId="0" borderId="22" xfId="0" applyFont="1" applyFill="1" applyBorder="1" applyAlignment="1" applyProtection="1">
      <alignment vertical="top" wrapText="1"/>
    </xf>
    <xf numFmtId="0" fontId="42" fillId="0" borderId="23" xfId="0" applyFont="1" applyFill="1" applyBorder="1" applyAlignment="1" applyProtection="1">
      <alignment vertical="top" wrapText="1"/>
    </xf>
    <xf numFmtId="0" fontId="25" fillId="25" borderId="23" xfId="0" applyFont="1" applyFill="1" applyBorder="1" applyAlignment="1" applyProtection="1">
      <alignment vertical="top" wrapText="1"/>
    </xf>
    <xf numFmtId="0" fontId="25" fillId="25" borderId="20" xfId="0" applyFont="1" applyFill="1" applyBorder="1" applyAlignment="1" applyProtection="1">
      <alignment vertical="top" wrapText="1"/>
    </xf>
    <xf numFmtId="0" fontId="25" fillId="25" borderId="21" xfId="0" applyFont="1" applyFill="1" applyBorder="1" applyAlignment="1" applyProtection="1">
      <alignment vertical="top" wrapText="1"/>
    </xf>
    <xf numFmtId="0" fontId="25" fillId="25" borderId="12" xfId="0" applyFont="1" applyFill="1" applyBorder="1" applyAlignment="1" applyProtection="1">
      <alignment horizontal="center" vertical="top" wrapText="1"/>
    </xf>
    <xf numFmtId="0" fontId="25" fillId="25" borderId="13" xfId="0" applyFont="1" applyFill="1" applyBorder="1" applyAlignment="1" applyProtection="1">
      <alignment horizontal="center" vertical="top" wrapText="1"/>
    </xf>
    <xf numFmtId="0" fontId="25" fillId="25" borderId="14" xfId="0" applyFont="1" applyFill="1" applyBorder="1" applyAlignment="1" applyProtection="1">
      <alignment horizontal="center" vertical="top" wrapText="1"/>
    </xf>
    <xf numFmtId="0" fontId="26" fillId="27" borderId="18" xfId="0" applyFont="1" applyFill="1" applyBorder="1" applyAlignment="1" applyProtection="1">
      <alignment horizontal="left" vertical="center" shrinkToFit="1"/>
    </xf>
    <xf numFmtId="0" fontId="26" fillId="0" borderId="19" xfId="0" applyFont="1" applyFill="1" applyBorder="1" applyAlignment="1" applyProtection="1">
      <alignment vertical="center"/>
    </xf>
    <xf numFmtId="0" fontId="25" fillId="25" borderId="23" xfId="0" applyFont="1" applyFill="1" applyBorder="1" applyAlignment="1" applyProtection="1">
      <alignment horizontal="center" vertical="top" wrapText="1"/>
    </xf>
    <xf numFmtId="0" fontId="25" fillId="25" borderId="20" xfId="0" applyFont="1" applyFill="1" applyBorder="1" applyAlignment="1" applyProtection="1">
      <alignment horizontal="center" vertical="top" wrapText="1"/>
    </xf>
    <xf numFmtId="0" fontId="25" fillId="25" borderId="21" xfId="0" applyFont="1" applyFill="1" applyBorder="1" applyAlignment="1" applyProtection="1">
      <alignment horizontal="center" vertical="top" wrapText="1"/>
    </xf>
    <xf numFmtId="0" fontId="26" fillId="25" borderId="15" xfId="0" applyFont="1" applyFill="1" applyBorder="1" applyAlignment="1" applyProtection="1">
      <alignment vertical="center"/>
    </xf>
    <xf numFmtId="0" fontId="26" fillId="25" borderId="0" xfId="0" applyFont="1" applyFill="1" applyBorder="1" applyAlignment="1" applyProtection="1">
      <alignment vertical="center"/>
    </xf>
    <xf numFmtId="0" fontId="26" fillId="25" borderId="16" xfId="0" applyFont="1" applyFill="1" applyBorder="1" applyAlignment="1" applyProtection="1">
      <alignment vertical="center"/>
    </xf>
    <xf numFmtId="178" fontId="26" fillId="0" borderId="18" xfId="0" applyNumberFormat="1" applyFont="1" applyFill="1" applyBorder="1" applyAlignment="1" applyProtection="1">
      <alignment horizontal="left" vertical="center" shrinkToFit="1"/>
    </xf>
    <xf numFmtId="0" fontId="26" fillId="0" borderId="18" xfId="0" applyFont="1" applyFill="1" applyBorder="1" applyAlignment="1" applyProtection="1">
      <alignment vertical="top" shrinkToFit="1"/>
    </xf>
    <xf numFmtId="0" fontId="26" fillId="0" borderId="16" xfId="0" applyFont="1" applyBorder="1" applyAlignment="1" applyProtection="1">
      <alignment vertical="top" wrapText="1"/>
    </xf>
    <xf numFmtId="0" fontId="33" fillId="0" borderId="20" xfId="0" applyFont="1" applyFill="1" applyBorder="1" applyAlignment="1" applyProtection="1">
      <alignment horizontal="center" vertical="center" wrapText="1"/>
    </xf>
    <xf numFmtId="0" fontId="33" fillId="0" borderId="50" xfId="0" applyFont="1" applyFill="1" applyBorder="1" applyAlignment="1" applyProtection="1">
      <alignment horizontal="center" vertical="center" wrapText="1"/>
    </xf>
    <xf numFmtId="0" fontId="33" fillId="0" borderId="23"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21" xfId="0" applyFont="1" applyBorder="1" applyAlignment="1" applyProtection="1">
      <alignment horizontal="center" vertical="center"/>
    </xf>
    <xf numFmtId="0" fontId="33" fillId="0" borderId="0" xfId="0" applyFont="1" applyBorder="1" applyAlignment="1" applyProtection="1">
      <alignment vertical="center"/>
    </xf>
    <xf numFmtId="0" fontId="33" fillId="0" borderId="0" xfId="0" applyFont="1" applyFill="1" applyBorder="1" applyAlignment="1" applyProtection="1">
      <alignment horizontal="center" vertical="center" wrapText="1"/>
    </xf>
    <xf numFmtId="0" fontId="33" fillId="0" borderId="49" xfId="0" applyFont="1" applyFill="1" applyBorder="1" applyAlignment="1" applyProtection="1">
      <alignment horizontal="center" vertical="center" wrapText="1"/>
    </xf>
    <xf numFmtId="0" fontId="33" fillId="0" borderId="15" xfId="0" applyFont="1" applyBorder="1" applyAlignment="1" applyProtection="1">
      <alignment horizontal="center" vertical="center"/>
    </xf>
    <xf numFmtId="0" fontId="33" fillId="0" borderId="0" xfId="0" applyFont="1" applyBorder="1" applyAlignment="1" applyProtection="1">
      <alignment horizontal="center" vertical="center"/>
    </xf>
    <xf numFmtId="0" fontId="33" fillId="0" borderId="16" xfId="0" applyFont="1" applyBorder="1" applyAlignment="1" applyProtection="1">
      <alignment horizontal="center" vertical="center"/>
    </xf>
    <xf numFmtId="0" fontId="65" fillId="0" borderId="0" xfId="0" applyFont="1" applyFill="1" applyBorder="1" applyAlignment="1" applyProtection="1">
      <alignment horizontal="left" vertical="top" wrapText="1"/>
    </xf>
    <xf numFmtId="0" fontId="65" fillId="0" borderId="20" xfId="0" applyFont="1" applyFill="1" applyBorder="1" applyAlignment="1" applyProtection="1">
      <alignment horizontal="left" vertical="top" wrapText="1"/>
    </xf>
    <xf numFmtId="0" fontId="26" fillId="30" borderId="24" xfId="0" applyNumberFormat="1" applyFont="1" applyFill="1" applyBorder="1" applyAlignment="1" applyProtection="1">
      <alignment vertical="center" shrinkToFit="1"/>
    </xf>
    <xf numFmtId="0" fontId="26" fillId="30" borderId="18" xfId="0" applyFont="1" applyFill="1" applyBorder="1" applyAlignment="1" applyProtection="1">
      <alignment vertical="center" shrinkToFit="1"/>
    </xf>
    <xf numFmtId="178" fontId="26" fillId="0" borderId="0" xfId="0" applyNumberFormat="1" applyFont="1" applyFill="1" applyBorder="1" applyAlignment="1" applyProtection="1">
      <alignment horizontal="right" vertical="center"/>
    </xf>
    <xf numFmtId="0" fontId="26" fillId="0" borderId="0" xfId="0" applyFont="1" applyFill="1" applyBorder="1" applyAlignment="1" applyProtection="1">
      <alignment horizontal="right"/>
    </xf>
    <xf numFmtId="0" fontId="31" fillId="0" borderId="16" xfId="0" applyFont="1" applyFill="1" applyBorder="1" applyAlignment="1" applyProtection="1">
      <alignment vertical="center" shrinkToFit="1"/>
    </xf>
    <xf numFmtId="0" fontId="25" fillId="0" borderId="22" xfId="0" applyFont="1" applyFill="1" applyBorder="1" applyAlignment="1" applyProtection="1">
      <alignment horizontal="left" vertical="top" wrapText="1"/>
    </xf>
    <xf numFmtId="0" fontId="26" fillId="0" borderId="0" xfId="0" applyFont="1" applyBorder="1" applyAlignment="1" applyProtection="1">
      <alignment horizontal="left" vertical="top" wrapText="1"/>
    </xf>
    <xf numFmtId="0" fontId="26" fillId="0" borderId="16" xfId="0" applyFont="1" applyBorder="1" applyAlignment="1" applyProtection="1">
      <alignment horizontal="left" vertical="top" wrapText="1"/>
    </xf>
    <xf numFmtId="0" fontId="28" fillId="0" borderId="0" xfId="0" applyFont="1" applyFill="1" applyBorder="1" applyAlignment="1" applyProtection="1">
      <alignment vertical="center"/>
    </xf>
    <xf numFmtId="0" fontId="25" fillId="0" borderId="0" xfId="0" applyFont="1" applyFill="1" applyBorder="1" applyAlignment="1" applyProtection="1">
      <alignment horizontal="left" vertical="center" wrapText="1"/>
    </xf>
    <xf numFmtId="0" fontId="25" fillId="0" borderId="49" xfId="0" applyFont="1" applyFill="1" applyBorder="1" applyAlignment="1" applyProtection="1">
      <alignment vertical="top" wrapText="1"/>
    </xf>
    <xf numFmtId="0" fontId="25" fillId="0" borderId="18" xfId="0" applyFont="1" applyFill="1" applyBorder="1" applyAlignment="1" applyProtection="1">
      <alignment vertical="center" wrapText="1"/>
    </xf>
    <xf numFmtId="0" fontId="26" fillId="27" borderId="25" xfId="0" applyFont="1" applyFill="1" applyBorder="1" applyAlignment="1" applyProtection="1">
      <alignment vertical="center"/>
    </xf>
    <xf numFmtId="49" fontId="26" fillId="27" borderId="10" xfId="0" applyNumberFormat="1" applyFont="1" applyFill="1" applyBorder="1" applyAlignment="1" applyProtection="1">
      <alignment horizontal="center" vertical="center" shrinkToFit="1"/>
    </xf>
    <xf numFmtId="0" fontId="44" fillId="0" borderId="0" xfId="0" applyFont="1" applyFill="1" applyBorder="1" applyAlignment="1" applyProtection="1">
      <alignment horizontal="left" vertical="top" wrapText="1"/>
    </xf>
    <xf numFmtId="0" fontId="54" fillId="0" borderId="0" xfId="0" applyFont="1" applyFill="1" applyBorder="1" applyAlignment="1" applyProtection="1">
      <alignment horizontal="left" vertical="top" shrinkToFit="1"/>
    </xf>
    <xf numFmtId="0" fontId="44" fillId="0" borderId="0" xfId="0" applyFont="1" applyFill="1" applyBorder="1" applyAlignment="1" applyProtection="1">
      <alignment horizontal="left" vertical="top" shrinkToFit="1"/>
    </xf>
    <xf numFmtId="0" fontId="54" fillId="0" borderId="0" xfId="0" applyFont="1" applyFill="1" applyBorder="1" applyAlignment="1" applyProtection="1">
      <alignment horizontal="left" vertical="top" wrapText="1"/>
    </xf>
    <xf numFmtId="0" fontId="44" fillId="0" borderId="20" xfId="0" applyFont="1" applyFill="1" applyBorder="1" applyAlignment="1" applyProtection="1">
      <alignment horizontal="left" vertical="top" wrapText="1"/>
    </xf>
    <xf numFmtId="0" fontId="25" fillId="0" borderId="23" xfId="0" applyFont="1" applyFill="1" applyBorder="1" applyAlignment="1" applyProtection="1">
      <alignment horizontal="right" vertical="top" wrapText="1"/>
    </xf>
    <xf numFmtId="0" fontId="25" fillId="0" borderId="15" xfId="0" applyFont="1" applyFill="1" applyBorder="1" applyAlignment="1" applyProtection="1">
      <alignment horizontal="right" vertical="top" wrapText="1"/>
    </xf>
    <xf numFmtId="0" fontId="26" fillId="27" borderId="77" xfId="0" applyFont="1" applyFill="1" applyBorder="1" applyAlignment="1" applyProtection="1">
      <alignment vertical="center"/>
    </xf>
    <xf numFmtId="49" fontId="26" fillId="27" borderId="80" xfId="0" applyNumberFormat="1" applyFont="1" applyFill="1" applyBorder="1" applyAlignment="1" applyProtection="1">
      <alignment horizontal="center" vertical="center" shrinkToFit="1"/>
    </xf>
    <xf numFmtId="49" fontId="26" fillId="27" borderId="70" xfId="0" applyNumberFormat="1" applyFont="1" applyFill="1" applyBorder="1" applyAlignment="1" applyProtection="1">
      <alignment horizontal="center" vertical="center" shrinkToFit="1"/>
    </xf>
    <xf numFmtId="49" fontId="26" fillId="27" borderId="72" xfId="0" applyNumberFormat="1" applyFont="1" applyFill="1" applyBorder="1" applyAlignment="1" applyProtection="1">
      <alignment horizontal="center" vertical="center" shrinkToFit="1"/>
    </xf>
    <xf numFmtId="49" fontId="26" fillId="0" borderId="0" xfId="0" applyNumberFormat="1" applyFont="1" applyFill="1" applyBorder="1" applyAlignment="1" applyProtection="1">
      <alignment horizontal="center" vertical="center" shrinkToFit="1"/>
    </xf>
    <xf numFmtId="49" fontId="26" fillId="27" borderId="65" xfId="0" applyNumberFormat="1" applyFont="1" applyFill="1" applyBorder="1" applyAlignment="1" applyProtection="1">
      <alignment horizontal="center" vertical="center" shrinkToFit="1"/>
    </xf>
    <xf numFmtId="0" fontId="26" fillId="0" borderId="69" xfId="0" applyFont="1" applyFill="1" applyBorder="1" applyAlignment="1" applyProtection="1">
      <alignment vertical="center"/>
    </xf>
    <xf numFmtId="0" fontId="26" fillId="0" borderId="71" xfId="0" applyFont="1" applyFill="1" applyBorder="1" applyAlignment="1" applyProtection="1">
      <alignment vertical="center"/>
    </xf>
    <xf numFmtId="0" fontId="26" fillId="0" borderId="76" xfId="0" applyFont="1" applyFill="1" applyBorder="1" applyAlignment="1" applyProtection="1">
      <alignment vertical="center"/>
    </xf>
    <xf numFmtId="0" fontId="26" fillId="0" borderId="20" xfId="0" applyFont="1" applyFill="1" applyBorder="1" applyAlignment="1" applyProtection="1">
      <alignment horizontal="left" vertical="center" wrapText="1"/>
    </xf>
    <xf numFmtId="0" fontId="26" fillId="0" borderId="20" xfId="0" applyFont="1" applyBorder="1" applyProtection="1">
      <alignment vertical="center"/>
    </xf>
    <xf numFmtId="0" fontId="25" fillId="0" borderId="0" xfId="0" applyFont="1" applyFill="1" applyBorder="1" applyAlignment="1" applyProtection="1">
      <alignment vertical="center"/>
    </xf>
    <xf numFmtId="0" fontId="26" fillId="0" borderId="52" xfId="0" applyFont="1" applyBorder="1" applyAlignment="1" applyProtection="1">
      <alignment vertical="center" shrinkToFit="1"/>
      <protection locked="0"/>
    </xf>
    <xf numFmtId="0" fontId="26" fillId="0" borderId="58" xfId="0" applyFont="1" applyBorder="1" applyAlignment="1" applyProtection="1">
      <alignment vertical="center" shrinkToFit="1"/>
      <protection locked="0"/>
    </xf>
    <xf numFmtId="49" fontId="26" fillId="0" borderId="52" xfId="0" applyNumberFormat="1" applyFont="1" applyBorder="1" applyAlignment="1" applyProtection="1">
      <alignment vertical="center" shrinkToFit="1"/>
      <protection locked="0"/>
    </xf>
    <xf numFmtId="49" fontId="26" fillId="0" borderId="58" xfId="0" applyNumberFormat="1" applyFont="1" applyBorder="1" applyAlignment="1" applyProtection="1">
      <alignment vertical="center" shrinkToFit="1"/>
      <protection locked="0"/>
    </xf>
    <xf numFmtId="0" fontId="25" fillId="0" borderId="24" xfId="0" applyFont="1" applyBorder="1" applyAlignment="1" applyProtection="1">
      <alignment horizontal="center" vertical="center" wrapText="1"/>
    </xf>
    <xf numFmtId="0" fontId="25" fillId="0" borderId="15" xfId="0" applyFont="1" applyBorder="1" applyAlignment="1" applyProtection="1">
      <alignment horizontal="center" vertical="center" wrapText="1"/>
    </xf>
    <xf numFmtId="0" fontId="25" fillId="0" borderId="0" xfId="0" applyFont="1" applyBorder="1" applyAlignment="1" applyProtection="1">
      <alignment horizontal="center" vertical="center" wrapText="1"/>
    </xf>
    <xf numFmtId="0" fontId="25" fillId="0" borderId="40" xfId="0" applyFont="1" applyBorder="1" applyAlignment="1" applyProtection="1">
      <alignment horizontal="center" vertical="center" wrapText="1"/>
    </xf>
    <xf numFmtId="0" fontId="26" fillId="0" borderId="167" xfId="0" applyFont="1" applyBorder="1" applyAlignment="1" applyProtection="1">
      <alignment horizontal="center" vertical="center"/>
    </xf>
    <xf numFmtId="0" fontId="26" fillId="28" borderId="0" xfId="0" applyFont="1" applyFill="1" applyBorder="1" applyAlignment="1" applyProtection="1">
      <alignment vertical="center"/>
    </xf>
    <xf numFmtId="0" fontId="25" fillId="28" borderId="15" xfId="0" applyFont="1" applyFill="1" applyBorder="1" applyAlignment="1" applyProtection="1">
      <alignment vertical="top" wrapText="1"/>
    </xf>
    <xf numFmtId="0" fontId="36" fillId="28" borderId="0" xfId="0" applyFont="1" applyFill="1" applyBorder="1" applyAlignment="1" applyProtection="1">
      <alignment vertical="center"/>
    </xf>
    <xf numFmtId="0" fontId="25" fillId="28" borderId="19" xfId="0" applyFont="1" applyFill="1" applyBorder="1" applyAlignment="1" applyProtection="1">
      <alignment vertical="top" wrapText="1"/>
    </xf>
    <xf numFmtId="0" fontId="26" fillId="28" borderId="20" xfId="0" applyFont="1" applyFill="1" applyBorder="1" applyAlignment="1" applyProtection="1">
      <alignment vertical="center"/>
    </xf>
    <xf numFmtId="0" fontId="25" fillId="28" borderId="15" xfId="0" applyFont="1" applyFill="1" applyBorder="1" applyAlignment="1" applyProtection="1">
      <alignment horizontal="left" vertical="top" wrapText="1"/>
    </xf>
    <xf numFmtId="0" fontId="39" fillId="28" borderId="0" xfId="0" applyFont="1" applyFill="1" applyBorder="1" applyAlignment="1" applyProtection="1">
      <alignment vertical="center"/>
    </xf>
    <xf numFmtId="0" fontId="26" fillId="28" borderId="16" xfId="0" applyFont="1" applyFill="1" applyBorder="1" applyAlignment="1" applyProtection="1">
      <alignment vertical="center"/>
    </xf>
    <xf numFmtId="0" fontId="48" fillId="28" borderId="0" xfId="0" applyFont="1" applyFill="1" applyBorder="1" applyAlignment="1" applyProtection="1">
      <alignment vertical="top" wrapText="1"/>
    </xf>
    <xf numFmtId="0" fontId="26" fillId="28" borderId="0" xfId="0" applyFont="1" applyFill="1" applyBorder="1" applyAlignment="1" applyProtection="1">
      <alignment vertical="top" wrapText="1"/>
    </xf>
    <xf numFmtId="0" fontId="25" fillId="28" borderId="23" xfId="0" applyFont="1" applyFill="1" applyBorder="1" applyAlignment="1" applyProtection="1">
      <alignment vertical="top" wrapText="1"/>
    </xf>
    <xf numFmtId="0" fontId="25" fillId="28" borderId="12" xfId="0" applyFont="1" applyFill="1" applyBorder="1" applyAlignment="1" applyProtection="1">
      <alignment vertical="top" wrapText="1"/>
    </xf>
    <xf numFmtId="0" fontId="41" fillId="28" borderId="0" xfId="0" applyFont="1" applyFill="1" applyBorder="1" applyAlignment="1" applyProtection="1">
      <alignment horizontal="center" vertical="center"/>
    </xf>
    <xf numFmtId="0" fontId="38" fillId="28" borderId="0" xfId="0" applyFont="1" applyFill="1" applyBorder="1" applyAlignment="1" applyProtection="1">
      <alignment vertical="center"/>
    </xf>
    <xf numFmtId="0" fontId="41" fillId="0" borderId="0" xfId="0" applyFont="1" applyFill="1" applyBorder="1" applyAlignment="1" applyProtection="1">
      <alignment horizontal="center" vertical="center"/>
    </xf>
    <xf numFmtId="0" fontId="41" fillId="0" borderId="0" xfId="0" applyFont="1" applyFill="1" applyBorder="1" applyAlignment="1" applyProtection="1">
      <alignment vertical="center"/>
    </xf>
    <xf numFmtId="0" fontId="26" fillId="0" borderId="0" xfId="0" applyFont="1" applyFill="1" applyProtection="1">
      <alignment vertical="center"/>
    </xf>
    <xf numFmtId="0" fontId="26" fillId="28" borderId="18" xfId="0" applyFont="1" applyFill="1" applyBorder="1" applyAlignment="1" applyProtection="1">
      <alignment vertical="center"/>
    </xf>
    <xf numFmtId="0" fontId="25" fillId="0" borderId="23" xfId="0" applyFont="1" applyFill="1" applyBorder="1" applyAlignment="1" applyProtection="1">
      <alignment horizontal="left" vertical="top" wrapText="1"/>
    </xf>
    <xf numFmtId="0" fontId="25" fillId="28" borderId="15" xfId="0" applyFont="1" applyFill="1" applyBorder="1" applyAlignment="1" applyProtection="1">
      <alignment horizontal="center" vertical="top" wrapText="1"/>
    </xf>
    <xf numFmtId="0" fontId="26" fillId="28" borderId="15" xfId="0" applyFont="1" applyFill="1" applyBorder="1" applyAlignment="1" applyProtection="1">
      <alignment vertical="center"/>
    </xf>
    <xf numFmtId="0" fontId="26" fillId="0" borderId="15" xfId="0" applyFont="1" applyFill="1" applyBorder="1" applyAlignment="1" applyProtection="1">
      <alignment horizontal="left" vertical="top" wrapText="1" shrinkToFit="1"/>
    </xf>
    <xf numFmtId="0" fontId="34" fillId="0" borderId="0" xfId="0" applyFont="1" applyFill="1" applyBorder="1" applyAlignment="1" applyProtection="1">
      <alignment horizontal="left" vertical="top" wrapText="1"/>
    </xf>
    <xf numFmtId="0" fontId="46" fillId="0" borderId="0" xfId="0" applyFont="1" applyFill="1" applyBorder="1" applyAlignment="1" applyProtection="1">
      <alignment horizontal="left" vertical="top" wrapText="1"/>
    </xf>
    <xf numFmtId="0" fontId="26" fillId="0" borderId="20" xfId="0" applyFont="1" applyFill="1" applyBorder="1" applyAlignment="1" applyProtection="1">
      <alignment horizontal="center" vertical="center" shrinkToFit="1"/>
    </xf>
    <xf numFmtId="0" fontId="25" fillId="0" borderId="19" xfId="0" applyFont="1" applyBorder="1" applyAlignment="1" applyProtection="1">
      <alignment horizontal="center" vertical="center" wrapText="1"/>
    </xf>
    <xf numFmtId="0" fontId="25" fillId="28" borderId="15" xfId="0" applyFont="1" applyFill="1" applyBorder="1" applyAlignment="1" applyProtection="1">
      <alignment horizontal="right" vertical="top" wrapText="1"/>
    </xf>
    <xf numFmtId="0" fontId="26" fillId="0" borderId="0" xfId="0" applyFont="1" applyFill="1" applyBorder="1" applyAlignment="1" applyProtection="1">
      <alignment horizontal="left" vertical="top" wrapText="1"/>
    </xf>
    <xf numFmtId="0" fontId="26" fillId="28" borderId="0" xfId="0" applyFont="1" applyFill="1" applyBorder="1" applyAlignment="1" applyProtection="1">
      <alignment horizontal="center" vertical="center"/>
    </xf>
    <xf numFmtId="0" fontId="25" fillId="0" borderId="22" xfId="0" applyFont="1" applyFill="1" applyBorder="1" applyAlignment="1" applyProtection="1">
      <alignment horizontal="center" vertical="center" wrapText="1"/>
    </xf>
    <xf numFmtId="0" fontId="46" fillId="0" borderId="0" xfId="0" applyFont="1" applyFill="1" applyBorder="1" applyAlignment="1" applyProtection="1">
      <alignment vertical="center" wrapText="1"/>
    </xf>
    <xf numFmtId="0" fontId="46" fillId="0" borderId="0" xfId="0" applyFont="1" applyFill="1" applyBorder="1" applyAlignment="1" applyProtection="1">
      <alignment horizontal="right" vertical="center"/>
    </xf>
    <xf numFmtId="0" fontId="42" fillId="28" borderId="19" xfId="0" applyFont="1" applyFill="1" applyBorder="1" applyAlignment="1" applyProtection="1">
      <alignment horizontal="left" vertical="top" wrapText="1"/>
    </xf>
    <xf numFmtId="0" fontId="42" fillId="0" borderId="19" xfId="0" applyFont="1" applyFill="1" applyBorder="1" applyAlignment="1" applyProtection="1">
      <alignment horizontal="left" vertical="top" wrapText="1"/>
    </xf>
    <xf numFmtId="0" fontId="39" fillId="0" borderId="0" xfId="0" applyFont="1" applyBorder="1" applyAlignment="1" applyProtection="1">
      <alignment horizontal="left" vertical="center" shrinkToFit="1"/>
    </xf>
    <xf numFmtId="0" fontId="39" fillId="0" borderId="16" xfId="0" applyFont="1" applyBorder="1" applyAlignment="1" applyProtection="1">
      <alignment horizontal="left" vertical="center" shrinkToFit="1"/>
    </xf>
    <xf numFmtId="0" fontId="26" fillId="27" borderId="168" xfId="0" applyFont="1" applyFill="1" applyBorder="1" applyAlignment="1" applyProtection="1">
      <alignment vertical="center" wrapText="1"/>
    </xf>
    <xf numFmtId="0" fontId="26" fillId="27" borderId="168" xfId="0" applyFont="1" applyFill="1" applyBorder="1" applyAlignment="1" applyProtection="1">
      <alignment vertical="center"/>
    </xf>
    <xf numFmtId="0" fontId="26" fillId="0" borderId="0" xfId="0" applyFont="1" applyFill="1" applyBorder="1" applyAlignment="1" applyProtection="1">
      <alignment vertical="center" wrapText="1"/>
    </xf>
    <xf numFmtId="0" fontId="25" fillId="28" borderId="23" xfId="0" applyFont="1" applyFill="1" applyBorder="1" applyAlignment="1" applyProtection="1">
      <alignment horizontal="right" vertical="top" wrapText="1"/>
    </xf>
    <xf numFmtId="0" fontId="26" fillId="28" borderId="21" xfId="0" applyFont="1" applyFill="1" applyBorder="1" applyAlignment="1" applyProtection="1">
      <alignment vertical="center"/>
    </xf>
    <xf numFmtId="0" fontId="47" fillId="0" borderId="0" xfId="0" applyFont="1" applyFill="1" applyBorder="1" applyAlignment="1" applyProtection="1">
      <alignment horizontal="left" vertical="top" wrapText="1"/>
    </xf>
    <xf numFmtId="0" fontId="46" fillId="0" borderId="0" xfId="0" applyFont="1" applyFill="1" applyBorder="1" applyAlignment="1" applyProtection="1">
      <alignment vertical="top" wrapText="1"/>
    </xf>
    <xf numFmtId="0" fontId="26" fillId="0" borderId="0" xfId="0" applyFont="1" applyBorder="1" applyAlignment="1" applyProtection="1">
      <alignment horizontal="left" vertical="top"/>
    </xf>
    <xf numFmtId="0" fontId="26" fillId="28" borderId="0" xfId="0" applyFont="1" applyFill="1" applyBorder="1" applyAlignment="1" applyProtection="1">
      <alignment horizontal="center" vertical="center" wrapText="1"/>
    </xf>
    <xf numFmtId="0" fontId="46" fillId="0" borderId="16" xfId="0" applyFont="1" applyFill="1" applyBorder="1" applyAlignment="1" applyProtection="1">
      <alignment horizontal="left" vertical="top" wrapText="1"/>
    </xf>
    <xf numFmtId="0" fontId="28" fillId="0" borderId="16" xfId="0" applyFont="1" applyBorder="1" applyAlignment="1" applyProtection="1">
      <alignment vertical="center"/>
    </xf>
    <xf numFmtId="0" fontId="26" fillId="0" borderId="0" xfId="0" applyFont="1" applyFill="1" applyBorder="1" applyAlignment="1" applyProtection="1">
      <alignment vertical="top" wrapText="1"/>
    </xf>
    <xf numFmtId="0" fontId="26" fillId="0" borderId="0" xfId="0" applyFont="1" applyFill="1" applyBorder="1" applyAlignment="1" applyProtection="1">
      <alignment horizontal="left" vertical="center" shrinkToFit="1"/>
    </xf>
    <xf numFmtId="0" fontId="26" fillId="0" borderId="0" xfId="0" applyFont="1" applyFill="1" applyBorder="1" applyAlignment="1" applyProtection="1">
      <alignment horizontal="right" vertical="center" shrinkToFit="1"/>
    </xf>
    <xf numFmtId="0" fontId="25" fillId="28" borderId="20" xfId="0" applyFont="1" applyFill="1" applyBorder="1" applyAlignment="1" applyProtection="1">
      <alignment horizontal="left" vertical="top" wrapText="1"/>
    </xf>
    <xf numFmtId="0" fontId="25" fillId="28" borderId="50" xfId="0" applyFont="1" applyFill="1" applyBorder="1" applyAlignment="1" applyProtection="1">
      <alignment horizontal="center" vertical="top" wrapText="1"/>
    </xf>
    <xf numFmtId="0" fontId="26" fillId="0" borderId="20" xfId="0" applyFont="1" applyFill="1" applyBorder="1" applyAlignment="1" applyProtection="1">
      <alignment horizontal="right" vertical="center" shrinkToFit="1"/>
    </xf>
    <xf numFmtId="0" fontId="26" fillId="0" borderId="20" xfId="0" applyFont="1" applyFill="1" applyBorder="1" applyAlignment="1" applyProtection="1">
      <alignment vertical="top" wrapText="1"/>
    </xf>
    <xf numFmtId="0" fontId="61" fillId="0" borderId="0" xfId="0" applyFont="1" applyFill="1" applyBorder="1" applyAlignment="1" applyProtection="1">
      <alignment vertical="center"/>
    </xf>
    <xf numFmtId="0" fontId="0" fillId="0" borderId="0" xfId="0" applyFont="1" applyFill="1" applyProtection="1">
      <alignment vertical="center"/>
    </xf>
    <xf numFmtId="0" fontId="25" fillId="28" borderId="0" xfId="0" applyFont="1" applyFill="1" applyBorder="1" applyAlignment="1" applyProtection="1">
      <alignment vertical="top" wrapText="1"/>
    </xf>
    <xf numFmtId="0" fontId="56" fillId="0" borderId="0" xfId="0" applyFont="1" applyFill="1" applyProtection="1">
      <alignment vertical="center"/>
    </xf>
    <xf numFmtId="0" fontId="25" fillId="28" borderId="49" xfId="0" applyFont="1" applyFill="1" applyBorder="1" applyAlignment="1" applyProtection="1">
      <alignment vertical="top" wrapText="1"/>
    </xf>
    <xf numFmtId="0" fontId="25" fillId="28" borderId="15" xfId="0" applyFont="1" applyFill="1" applyBorder="1" applyAlignment="1" applyProtection="1">
      <alignment vertical="center" wrapText="1"/>
    </xf>
    <xf numFmtId="0" fontId="25" fillId="28" borderId="0" xfId="0" applyFont="1" applyFill="1" applyBorder="1" applyAlignment="1" applyProtection="1">
      <alignment horizontal="center" vertical="center" wrapText="1"/>
    </xf>
    <xf numFmtId="0" fontId="25" fillId="28" borderId="49" xfId="0" applyFont="1" applyFill="1" applyBorder="1" applyAlignment="1" applyProtection="1">
      <alignment horizontal="center" vertical="center" wrapText="1"/>
    </xf>
    <xf numFmtId="0" fontId="25" fillId="28" borderId="19" xfId="0" applyFont="1" applyFill="1" applyBorder="1" applyAlignment="1" applyProtection="1">
      <alignment horizontal="center" vertical="top" wrapText="1"/>
    </xf>
    <xf numFmtId="0" fontId="25" fillId="28" borderId="19" xfId="0" applyFont="1" applyFill="1" applyBorder="1" applyAlignment="1" applyProtection="1">
      <alignment horizontal="center" vertical="center"/>
    </xf>
    <xf numFmtId="0" fontId="26" fillId="28" borderId="16" xfId="0" applyFont="1" applyFill="1" applyBorder="1" applyAlignment="1" applyProtection="1">
      <alignment vertical="top" wrapText="1"/>
    </xf>
    <xf numFmtId="0" fontId="26" fillId="28" borderId="16" xfId="0" applyFont="1" applyFill="1" applyBorder="1" applyAlignment="1" applyProtection="1">
      <alignment horizontal="left" vertical="top" wrapText="1"/>
    </xf>
    <xf numFmtId="0" fontId="26" fillId="28" borderId="0" xfId="0" applyFont="1" applyFill="1" applyBorder="1" applyAlignment="1" applyProtection="1">
      <alignment vertical="center" wrapText="1"/>
    </xf>
    <xf numFmtId="0" fontId="25" fillId="28" borderId="15" xfId="0" applyFont="1" applyFill="1" applyBorder="1" applyAlignment="1" applyProtection="1">
      <alignment vertical="top"/>
    </xf>
    <xf numFmtId="0" fontId="36" fillId="0" borderId="0" xfId="0" applyFont="1" applyFill="1" applyBorder="1" applyAlignment="1" applyProtection="1">
      <alignment vertical="center" wrapText="1"/>
    </xf>
    <xf numFmtId="0" fontId="25" fillId="28" borderId="22" xfId="0" applyFont="1" applyFill="1" applyBorder="1" applyAlignment="1" applyProtection="1">
      <alignment horizontal="center" vertical="center"/>
    </xf>
    <xf numFmtId="0" fontId="25" fillId="28" borderId="11" xfId="0" applyFont="1" applyFill="1" applyBorder="1" applyAlignment="1" applyProtection="1">
      <alignment horizontal="center" vertical="center"/>
    </xf>
    <xf numFmtId="0" fontId="25" fillId="28" borderId="13" xfId="0" applyFont="1" applyFill="1" applyBorder="1" applyAlignment="1" applyProtection="1">
      <alignment horizontal="left" vertical="top" wrapText="1"/>
    </xf>
    <xf numFmtId="0" fontId="25" fillId="28" borderId="48" xfId="0" applyFont="1" applyFill="1" applyBorder="1" applyAlignment="1" applyProtection="1">
      <alignment horizontal="center" vertical="top" wrapText="1"/>
    </xf>
    <xf numFmtId="0" fontId="25" fillId="0" borderId="19" xfId="0" applyFont="1" applyBorder="1" applyAlignment="1" applyProtection="1">
      <alignment horizontal="center" vertical="center"/>
    </xf>
    <xf numFmtId="0" fontId="25" fillId="0" borderId="15" xfId="0" applyFont="1" applyBorder="1" applyAlignment="1" applyProtection="1">
      <alignment vertical="center" wrapText="1"/>
    </xf>
    <xf numFmtId="0" fontId="25" fillId="0" borderId="19" xfId="0" applyFont="1" applyBorder="1" applyAlignment="1" applyProtection="1">
      <alignment vertical="center"/>
    </xf>
    <xf numFmtId="0" fontId="26" fillId="0" borderId="16" xfId="0" applyFont="1" applyBorder="1" applyAlignment="1" applyProtection="1">
      <alignment horizontal="left" vertical="top" wrapText="1" shrinkToFit="1"/>
    </xf>
    <xf numFmtId="0" fontId="26" fillId="0" borderId="14" xfId="0" applyFont="1" applyFill="1" applyBorder="1" applyAlignment="1" applyProtection="1">
      <alignment horizontal="center" vertical="center"/>
    </xf>
    <xf numFmtId="0" fontId="26" fillId="28" borderId="0" xfId="0" applyFont="1" applyFill="1" applyBorder="1" applyAlignment="1" applyProtection="1">
      <alignment horizontal="left" vertical="center"/>
    </xf>
    <xf numFmtId="0" fontId="25" fillId="28" borderId="11" xfId="0" applyFont="1" applyFill="1" applyBorder="1" applyAlignment="1" applyProtection="1">
      <alignment horizontal="left" vertical="top" wrapText="1"/>
    </xf>
    <xf numFmtId="0" fontId="40" fillId="28" borderId="0" xfId="0" applyFont="1" applyFill="1" applyBorder="1" applyAlignment="1" applyProtection="1">
      <alignment vertical="center"/>
    </xf>
    <xf numFmtId="0" fontId="25" fillId="0" borderId="22" xfId="0" applyFont="1" applyBorder="1" applyAlignment="1" applyProtection="1">
      <alignment vertical="center"/>
    </xf>
    <xf numFmtId="0" fontId="46" fillId="0" borderId="20" xfId="0" applyFont="1" applyBorder="1" applyAlignment="1" applyProtection="1">
      <alignment horizontal="center" vertical="center"/>
    </xf>
    <xf numFmtId="0" fontId="46" fillId="0" borderId="0" xfId="0" applyFont="1" applyBorder="1" applyAlignment="1" applyProtection="1">
      <alignment horizontal="center" vertical="center"/>
    </xf>
    <xf numFmtId="0" fontId="25" fillId="0" borderId="19" xfId="0" applyFont="1" applyFill="1" applyBorder="1" applyAlignment="1" applyProtection="1">
      <alignment vertical="center"/>
    </xf>
    <xf numFmtId="0" fontId="34" fillId="0" borderId="0" xfId="0" applyFont="1" applyFill="1" applyBorder="1" applyAlignment="1" applyProtection="1">
      <alignment horizontal="center" vertical="center"/>
    </xf>
    <xf numFmtId="0" fontId="28" fillId="0" borderId="20" xfId="0" applyFont="1" applyFill="1" applyBorder="1" applyAlignment="1" applyProtection="1">
      <alignment vertical="center"/>
    </xf>
    <xf numFmtId="0" fontId="43" fillId="0" borderId="0" xfId="0" applyFont="1" applyBorder="1" applyAlignment="1" applyProtection="1">
      <alignment vertical="center"/>
    </xf>
    <xf numFmtId="0" fontId="25" fillId="0" borderId="0" xfId="0" applyFont="1" applyFill="1" applyBorder="1" applyAlignment="1" applyProtection="1">
      <alignment horizontal="center" vertical="center"/>
    </xf>
    <xf numFmtId="0" fontId="36" fillId="0" borderId="0" xfId="0" applyFont="1" applyBorder="1" applyAlignment="1" applyProtection="1">
      <alignment vertical="top"/>
    </xf>
    <xf numFmtId="0" fontId="25" fillId="0" borderId="0" xfId="0" applyFont="1" applyFill="1" applyBorder="1" applyAlignment="1" applyProtection="1">
      <alignment vertical="top"/>
    </xf>
    <xf numFmtId="0" fontId="27" fillId="0" borderId="0" xfId="0" applyFont="1" applyFill="1" applyBorder="1" applyAlignment="1" applyProtection="1">
      <alignment vertical="top"/>
    </xf>
    <xf numFmtId="0" fontId="40" fillId="0" borderId="0" xfId="0" applyFont="1" applyFill="1" applyBorder="1" applyAlignment="1" applyProtection="1">
      <alignment vertical="top"/>
    </xf>
    <xf numFmtId="0" fontId="25" fillId="0" borderId="10" xfId="0" applyFont="1" applyFill="1" applyBorder="1" applyAlignment="1" applyProtection="1">
      <alignment vertical="center" wrapText="1"/>
    </xf>
    <xf numFmtId="0" fontId="25" fillId="0" borderId="62" xfId="0" applyFont="1" applyFill="1" applyBorder="1" applyAlignment="1" applyProtection="1">
      <alignment horizontal="center" vertical="center" wrapText="1"/>
    </xf>
    <xf numFmtId="0" fontId="26" fillId="0" borderId="12" xfId="0" applyFont="1" applyBorder="1" applyAlignment="1" applyProtection="1">
      <alignment vertical="top"/>
    </xf>
    <xf numFmtId="0" fontId="25" fillId="0" borderId="13" xfId="0" applyFont="1" applyBorder="1" applyAlignment="1" applyProtection="1">
      <alignment vertical="top"/>
    </xf>
    <xf numFmtId="0" fontId="25" fillId="0" borderId="14" xfId="0" applyFont="1" applyBorder="1" applyAlignment="1" applyProtection="1">
      <alignment vertical="top"/>
    </xf>
    <xf numFmtId="0" fontId="25" fillId="0" borderId="11" xfId="0" applyFont="1" applyFill="1" applyBorder="1" applyAlignment="1" applyProtection="1">
      <alignment vertical="center" wrapText="1"/>
    </xf>
    <xf numFmtId="0" fontId="25" fillId="0" borderId="12" xfId="0" applyFont="1" applyFill="1" applyBorder="1" applyAlignment="1" applyProtection="1">
      <alignment horizontal="center" vertical="center" wrapText="1"/>
    </xf>
    <xf numFmtId="0" fontId="25" fillId="0" borderId="14" xfId="0" applyFont="1" applyFill="1" applyBorder="1" applyAlignment="1" applyProtection="1">
      <alignment horizontal="center" vertical="center" wrapText="1"/>
    </xf>
    <xf numFmtId="0" fontId="26" fillId="0" borderId="12" xfId="0" applyFont="1" applyFill="1" applyBorder="1" applyAlignment="1" applyProtection="1">
      <alignment horizontal="center" vertical="center"/>
    </xf>
    <xf numFmtId="0" fontId="25" fillId="34" borderId="12" xfId="0" applyFont="1" applyFill="1" applyBorder="1" applyAlignment="1" applyProtection="1">
      <alignment horizontal="center" vertical="center"/>
    </xf>
    <xf numFmtId="0" fontId="25" fillId="34" borderId="13" xfId="0" applyFont="1" applyFill="1" applyBorder="1" applyAlignment="1" applyProtection="1">
      <alignment horizontal="center" vertical="center"/>
    </xf>
    <xf numFmtId="0" fontId="25" fillId="34" borderId="14" xfId="0" applyFont="1" applyFill="1" applyBorder="1" applyAlignment="1" applyProtection="1">
      <alignment horizontal="center" vertical="center"/>
    </xf>
    <xf numFmtId="0" fontId="25" fillId="0" borderId="15" xfId="0" applyFont="1" applyBorder="1" applyAlignment="1" applyProtection="1">
      <alignment vertical="top"/>
    </xf>
    <xf numFmtId="0" fontId="26" fillId="0" borderId="15" xfId="0" applyFont="1" applyBorder="1" applyAlignment="1" applyProtection="1">
      <alignment vertical="top"/>
    </xf>
    <xf numFmtId="0" fontId="26" fillId="0" borderId="0" xfId="0" applyFont="1" applyBorder="1" applyAlignment="1" applyProtection="1">
      <alignment vertical="top"/>
    </xf>
    <xf numFmtId="0" fontId="25" fillId="0" borderId="15" xfId="0" applyFont="1" applyBorder="1" applyAlignment="1" applyProtection="1">
      <alignment horizontal="center" vertical="top" shrinkToFit="1"/>
    </xf>
    <xf numFmtId="0" fontId="25" fillId="0" borderId="0" xfId="0" applyFont="1" applyBorder="1" applyAlignment="1" applyProtection="1">
      <alignment horizontal="center" vertical="top" shrinkToFit="1"/>
    </xf>
    <xf numFmtId="0" fontId="26" fillId="0" borderId="83" xfId="0" applyFont="1" applyBorder="1" applyAlignment="1" applyProtection="1">
      <alignment vertical="center"/>
    </xf>
    <xf numFmtId="0" fontId="26" fillId="0" borderId="82" xfId="0" applyFont="1" applyBorder="1" applyAlignment="1" applyProtection="1">
      <alignment vertical="center"/>
    </xf>
    <xf numFmtId="0" fontId="26" fillId="0" borderId="81" xfId="0" applyFont="1" applyBorder="1" applyAlignment="1" applyProtection="1">
      <alignment vertical="center"/>
    </xf>
    <xf numFmtId="0" fontId="26" fillId="0" borderId="64" xfId="0" applyFont="1" applyFill="1" applyBorder="1" applyAlignment="1" applyProtection="1">
      <alignment vertical="center"/>
    </xf>
    <xf numFmtId="0" fontId="25" fillId="0" borderId="16" xfId="0" applyFont="1" applyFill="1" applyBorder="1" applyAlignment="1" applyProtection="1">
      <alignment horizontal="left" vertical="top" wrapText="1"/>
    </xf>
    <xf numFmtId="0" fontId="25" fillId="0" borderId="16" xfId="0" applyFont="1" applyFill="1" applyBorder="1" applyAlignment="1" applyProtection="1">
      <alignment horizontal="center" vertical="top" wrapText="1"/>
    </xf>
    <xf numFmtId="0" fontId="25" fillId="0" borderId="0" xfId="0" applyFont="1" applyFill="1" applyBorder="1" applyAlignment="1" applyProtection="1">
      <alignment horizontal="center" vertical="center" shrinkToFit="1"/>
    </xf>
    <xf numFmtId="0" fontId="25" fillId="34" borderId="15" xfId="0" applyFont="1" applyFill="1" applyBorder="1" applyAlignment="1" applyProtection="1">
      <alignment horizontal="center" vertical="top" wrapText="1" shrinkToFit="1"/>
    </xf>
    <xf numFmtId="0" fontId="25" fillId="34" borderId="0" xfId="0" applyFont="1" applyFill="1" applyBorder="1" applyAlignment="1" applyProtection="1">
      <alignment horizontal="center" vertical="top" wrapText="1" shrinkToFit="1"/>
    </xf>
    <xf numFmtId="0" fontId="25" fillId="34" borderId="16" xfId="0" applyFont="1" applyFill="1" applyBorder="1" applyAlignment="1" applyProtection="1">
      <alignment horizontal="center" vertical="top" wrapText="1" shrinkToFit="1"/>
    </xf>
    <xf numFmtId="0" fontId="25" fillId="0" borderId="21" xfId="0" applyFont="1" applyFill="1" applyBorder="1" applyAlignment="1" applyProtection="1">
      <alignment horizontal="left" vertical="top" wrapText="1"/>
    </xf>
    <xf numFmtId="0" fontId="25" fillId="0" borderId="21" xfId="0" applyFont="1" applyFill="1" applyBorder="1" applyAlignment="1" applyProtection="1">
      <alignment horizontal="center" vertical="top" wrapText="1"/>
    </xf>
    <xf numFmtId="0" fontId="25" fillId="34" borderId="23" xfId="0" applyFont="1" applyFill="1" applyBorder="1" applyAlignment="1" applyProtection="1">
      <alignment horizontal="center" vertical="top" wrapText="1" shrinkToFit="1"/>
    </xf>
    <xf numFmtId="0" fontId="25" fillId="34" borderId="20" xfId="0" applyFont="1" applyFill="1" applyBorder="1" applyAlignment="1" applyProtection="1">
      <alignment horizontal="center" vertical="top" wrapText="1" shrinkToFit="1"/>
    </xf>
    <xf numFmtId="0" fontId="25" fillId="34" borderId="21" xfId="0" applyFont="1" applyFill="1" applyBorder="1" applyAlignment="1" applyProtection="1">
      <alignment horizontal="center" vertical="top" wrapText="1" shrinkToFit="1"/>
    </xf>
    <xf numFmtId="0" fontId="25" fillId="0" borderId="12" xfId="0" applyFont="1" applyFill="1" applyBorder="1" applyAlignment="1" applyProtection="1">
      <alignment horizontal="right" vertical="top" wrapText="1"/>
    </xf>
    <xf numFmtId="0" fontId="25" fillId="0" borderId="14" xfId="0" applyFont="1" applyFill="1" applyBorder="1" applyAlignment="1" applyProtection="1">
      <alignment horizontal="left" vertical="top" wrapText="1"/>
    </xf>
    <xf numFmtId="0" fontId="25" fillId="0" borderId="14" xfId="0" applyFont="1" applyFill="1" applyBorder="1" applyAlignment="1" applyProtection="1">
      <alignment horizontal="center" vertical="top" wrapText="1"/>
    </xf>
    <xf numFmtId="0" fontId="25" fillId="34" borderId="12" xfId="0" applyFont="1" applyFill="1" applyBorder="1" applyAlignment="1" applyProtection="1">
      <alignment horizontal="center" vertical="top" wrapText="1" shrinkToFit="1"/>
    </xf>
    <xf numFmtId="0" fontId="25" fillId="34" borderId="13" xfId="0" applyFont="1" applyFill="1" applyBorder="1" applyAlignment="1" applyProtection="1">
      <alignment horizontal="center" vertical="top" wrapText="1" shrinkToFit="1"/>
    </xf>
    <xf numFmtId="0" fontId="25" fillId="34" borderId="14" xfId="0" applyFont="1" applyFill="1" applyBorder="1" applyAlignment="1" applyProtection="1">
      <alignment horizontal="center" vertical="top" wrapText="1" shrinkToFit="1"/>
    </xf>
    <xf numFmtId="0" fontId="25" fillId="0" borderId="16" xfId="0" applyFont="1" applyFill="1" applyBorder="1" applyAlignment="1" applyProtection="1">
      <alignment vertical="top" wrapText="1"/>
    </xf>
    <xf numFmtId="0" fontId="25" fillId="34" borderId="15" xfId="0" applyFont="1" applyFill="1" applyBorder="1" applyAlignment="1" applyProtection="1">
      <alignment vertical="top" wrapText="1" shrinkToFit="1"/>
    </xf>
    <xf numFmtId="0" fontId="25" fillId="34" borderId="0" xfId="0" applyFont="1" applyFill="1" applyBorder="1" applyAlignment="1" applyProtection="1">
      <alignment vertical="top" wrapText="1" shrinkToFit="1"/>
    </xf>
    <xf numFmtId="0" fontId="25" fillId="34" borderId="16" xfId="0" applyFont="1" applyFill="1" applyBorder="1" applyAlignment="1" applyProtection="1">
      <alignment vertical="top" wrapText="1" shrinkToFit="1"/>
    </xf>
    <xf numFmtId="0" fontId="25" fillId="0" borderId="16" xfId="0" applyFont="1" applyFill="1" applyBorder="1" applyAlignment="1" applyProtection="1">
      <alignment vertical="center" wrapText="1"/>
    </xf>
    <xf numFmtId="0" fontId="25" fillId="0" borderId="20" xfId="0" applyFont="1" applyFill="1" applyBorder="1" applyAlignment="1" applyProtection="1">
      <alignment vertical="center" wrapText="1"/>
    </xf>
    <xf numFmtId="0" fontId="25" fillId="0" borderId="15" xfId="0" applyFont="1" applyFill="1" applyBorder="1" applyAlignment="1" applyProtection="1">
      <alignment horizontal="left" vertical="center"/>
    </xf>
    <xf numFmtId="0" fontId="25" fillId="0" borderId="13" xfId="0" applyFont="1" applyFill="1" applyBorder="1" applyAlignment="1" applyProtection="1">
      <alignment horizontal="left" vertical="center"/>
    </xf>
    <xf numFmtId="0" fontId="25" fillId="0" borderId="13" xfId="0" applyFont="1" applyFill="1" applyBorder="1" applyAlignment="1" applyProtection="1">
      <alignment vertical="center"/>
    </xf>
    <xf numFmtId="0" fontId="25" fillId="0" borderId="13" xfId="0" applyFont="1" applyFill="1" applyBorder="1" applyAlignment="1" applyProtection="1">
      <alignment horizontal="center" vertical="center"/>
    </xf>
    <xf numFmtId="0" fontId="26" fillId="0" borderId="63" xfId="0" applyFont="1" applyFill="1" applyBorder="1" applyAlignment="1" applyProtection="1">
      <alignment vertical="center"/>
    </xf>
    <xf numFmtId="0" fontId="26" fillId="30" borderId="64" xfId="0" applyFont="1" applyFill="1" applyBorder="1" applyAlignment="1" applyProtection="1">
      <alignment vertical="center"/>
    </xf>
    <xf numFmtId="0" fontId="35" fillId="0" borderId="0" xfId="0" applyFont="1" applyBorder="1" applyAlignment="1" applyProtection="1">
      <alignment horizontal="left" vertical="top"/>
    </xf>
    <xf numFmtId="0" fontId="0" fillId="0" borderId="0" xfId="0" applyProtection="1">
      <alignment vertical="center"/>
    </xf>
    <xf numFmtId="0" fontId="25" fillId="0" borderId="64" xfId="0" applyFont="1" applyFill="1" applyBorder="1" applyAlignment="1" applyProtection="1">
      <alignment vertical="center" wrapText="1"/>
    </xf>
    <xf numFmtId="0" fontId="25" fillId="33" borderId="15" xfId="0" applyFont="1" applyFill="1" applyBorder="1" applyAlignment="1" applyProtection="1">
      <alignment vertical="top" wrapText="1" shrinkToFit="1"/>
    </xf>
    <xf numFmtId="0" fontId="25" fillId="33" borderId="0" xfId="0" applyFont="1" applyFill="1" applyBorder="1" applyAlignment="1" applyProtection="1">
      <alignment vertical="top" wrapText="1" shrinkToFit="1"/>
    </xf>
    <xf numFmtId="0" fontId="25" fillId="33" borderId="16" xfId="0" applyFont="1" applyFill="1" applyBorder="1" applyAlignment="1" applyProtection="1">
      <alignment vertical="top" wrapText="1" shrinkToFit="1"/>
    </xf>
    <xf numFmtId="0" fontId="40" fillId="0" borderId="0" xfId="0" applyFont="1" applyFill="1" applyBorder="1" applyAlignment="1" applyProtection="1">
      <alignment horizontal="left" vertical="center"/>
    </xf>
    <xf numFmtId="0" fontId="25" fillId="0" borderId="20" xfId="0" applyFont="1" applyFill="1" applyBorder="1" applyAlignment="1" applyProtection="1">
      <alignment horizontal="left" vertical="center"/>
    </xf>
    <xf numFmtId="0" fontId="25" fillId="33" borderId="23" xfId="0" applyFont="1" applyFill="1" applyBorder="1" applyAlignment="1" applyProtection="1">
      <alignment vertical="top" wrapText="1" shrinkToFit="1"/>
    </xf>
    <xf numFmtId="0" fontId="25" fillId="33" borderId="20" xfId="0" applyFont="1" applyFill="1" applyBorder="1" applyAlignment="1" applyProtection="1">
      <alignment vertical="top" wrapText="1" shrinkToFit="1"/>
    </xf>
    <xf numFmtId="0" fontId="25" fillId="33" borderId="21" xfId="0" applyFont="1" applyFill="1" applyBorder="1" applyAlignment="1" applyProtection="1">
      <alignment vertical="top" wrapText="1" shrinkToFit="1"/>
    </xf>
    <xf numFmtId="0" fontId="25" fillId="0" borderId="21" xfId="0" applyFont="1" applyFill="1" applyBorder="1" applyAlignment="1" applyProtection="1">
      <alignment vertical="top" wrapText="1"/>
    </xf>
    <xf numFmtId="0" fontId="25" fillId="0" borderId="141" xfId="0" applyFont="1" applyFill="1" applyBorder="1" applyAlignment="1" applyProtection="1">
      <alignment horizontal="left" vertical="center"/>
    </xf>
    <xf numFmtId="0" fontId="26" fillId="0" borderId="0" xfId="0" applyNumberFormat="1" applyFont="1" applyFill="1" applyBorder="1" applyAlignment="1" applyProtection="1">
      <alignment vertical="center"/>
    </xf>
    <xf numFmtId="0" fontId="25" fillId="33" borderId="15" xfId="0" applyFont="1" applyFill="1" applyBorder="1" applyAlignment="1" applyProtection="1">
      <alignment horizontal="center" vertical="top" wrapText="1" shrinkToFit="1"/>
    </xf>
    <xf numFmtId="0" fontId="25" fillId="33" borderId="0" xfId="0" applyFont="1" applyFill="1" applyBorder="1" applyAlignment="1" applyProtection="1">
      <alignment horizontal="center" vertical="top" wrapText="1" shrinkToFit="1"/>
    </xf>
    <xf numFmtId="0" fontId="25" fillId="33" borderId="16" xfId="0" applyFont="1" applyFill="1" applyBorder="1" applyAlignment="1" applyProtection="1">
      <alignment horizontal="center" vertical="top" wrapText="1" shrinkToFit="1"/>
    </xf>
    <xf numFmtId="0" fontId="25" fillId="0" borderId="117" xfId="0" applyFont="1" applyFill="1" applyBorder="1" applyAlignment="1" applyProtection="1">
      <alignment vertical="center"/>
    </xf>
    <xf numFmtId="0" fontId="25" fillId="0" borderId="15" xfId="0" applyFont="1" applyFill="1" applyBorder="1" applyAlignment="1" applyProtection="1">
      <alignment vertical="center" shrinkToFit="1"/>
    </xf>
    <xf numFmtId="0" fontId="25" fillId="0" borderId="64" xfId="0" applyFont="1" applyFill="1" applyBorder="1" applyAlignment="1" applyProtection="1">
      <alignment horizontal="left" vertical="center"/>
    </xf>
    <xf numFmtId="0" fontId="25" fillId="0" borderId="20" xfId="0" applyFont="1" applyFill="1" applyBorder="1" applyAlignment="1" applyProtection="1">
      <alignment horizontal="center" vertical="center"/>
    </xf>
    <xf numFmtId="0" fontId="25" fillId="0" borderId="118" xfId="0" applyFont="1" applyFill="1" applyBorder="1" applyAlignment="1" applyProtection="1">
      <alignment horizontal="left" vertical="center"/>
    </xf>
    <xf numFmtId="0" fontId="25" fillId="0" borderId="92" xfId="0" applyFont="1" applyFill="1" applyBorder="1" applyAlignment="1" applyProtection="1">
      <alignment vertical="center"/>
    </xf>
    <xf numFmtId="0" fontId="40" fillId="0" borderId="20" xfId="0" applyFont="1" applyFill="1" applyBorder="1" applyAlignment="1" applyProtection="1">
      <alignment horizontal="left" vertical="center"/>
    </xf>
    <xf numFmtId="0" fontId="25" fillId="34" borderId="23" xfId="0" applyFont="1" applyFill="1" applyBorder="1" applyAlignment="1" applyProtection="1">
      <alignment vertical="top" wrapText="1" shrinkToFit="1"/>
    </xf>
    <xf numFmtId="0" fontId="25" fillId="34" borderId="20" xfId="0" applyFont="1" applyFill="1" applyBorder="1" applyAlignment="1" applyProtection="1">
      <alignment vertical="top" wrapText="1" shrinkToFit="1"/>
    </xf>
    <xf numFmtId="0" fontId="25" fillId="34" borderId="21" xfId="0" applyFont="1" applyFill="1" applyBorder="1" applyAlignment="1" applyProtection="1">
      <alignment vertical="top" wrapText="1" shrinkToFit="1"/>
    </xf>
    <xf numFmtId="0" fontId="25" fillId="0" borderId="119" xfId="0" applyFont="1" applyFill="1" applyBorder="1" applyAlignment="1" applyProtection="1">
      <alignment horizontal="left" vertical="center"/>
    </xf>
    <xf numFmtId="0" fontId="25" fillId="0" borderId="70" xfId="0" applyFont="1" applyFill="1" applyBorder="1" applyAlignment="1" applyProtection="1">
      <alignment horizontal="left" vertical="center"/>
    </xf>
    <xf numFmtId="0" fontId="25" fillId="34" borderId="15" xfId="0" applyFont="1" applyFill="1" applyBorder="1" applyAlignment="1" applyProtection="1">
      <alignment vertical="top" shrinkToFit="1"/>
    </xf>
    <xf numFmtId="0" fontId="25" fillId="34" borderId="0" xfId="0" applyFont="1" applyFill="1" applyBorder="1" applyAlignment="1" applyProtection="1">
      <alignment vertical="top" shrinkToFit="1"/>
    </xf>
    <xf numFmtId="0" fontId="25" fillId="34" borderId="16" xfId="0" applyFont="1" applyFill="1" applyBorder="1" applyAlignment="1" applyProtection="1">
      <alignment vertical="top" shrinkToFit="1"/>
    </xf>
    <xf numFmtId="179" fontId="26" fillId="0" borderId="0" xfId="0" applyNumberFormat="1" applyFont="1" applyFill="1" applyBorder="1" applyAlignment="1" applyProtection="1">
      <alignment horizontal="center" vertical="center" shrinkToFit="1"/>
    </xf>
    <xf numFmtId="0" fontId="26" fillId="0" borderId="0" xfId="0" applyNumberFormat="1" applyFont="1" applyFill="1" applyBorder="1" applyAlignment="1" applyProtection="1">
      <alignment horizontal="center" vertical="center"/>
    </xf>
    <xf numFmtId="179" fontId="26" fillId="0" borderId="20" xfId="0" applyNumberFormat="1" applyFont="1" applyFill="1" applyBorder="1" applyAlignment="1" applyProtection="1">
      <alignment horizontal="center" vertical="center" shrinkToFit="1"/>
    </xf>
    <xf numFmtId="0" fontId="25" fillId="34" borderId="23" xfId="0" applyFont="1" applyFill="1" applyBorder="1" applyAlignment="1" applyProtection="1">
      <alignment vertical="top" shrinkToFit="1"/>
    </xf>
    <xf numFmtId="0" fontId="25" fillId="34" borderId="20" xfId="0" applyFont="1" applyFill="1" applyBorder="1" applyAlignment="1" applyProtection="1">
      <alignment vertical="top" shrinkToFit="1"/>
    </xf>
    <xf numFmtId="0" fontId="25" fillId="34" borderId="21" xfId="0" applyFont="1" applyFill="1" applyBorder="1" applyAlignment="1" applyProtection="1">
      <alignment vertical="top" shrinkToFit="1"/>
    </xf>
    <xf numFmtId="0" fontId="39" fillId="0" borderId="0" xfId="0" applyFont="1" applyFill="1" applyBorder="1" applyAlignment="1" applyProtection="1">
      <alignment vertical="center"/>
    </xf>
    <xf numFmtId="179" fontId="26" fillId="0" borderId="0" xfId="0" applyNumberFormat="1" applyFont="1" applyFill="1" applyBorder="1" applyAlignment="1" applyProtection="1">
      <alignment horizontal="right" vertical="center" shrinkToFit="1"/>
    </xf>
    <xf numFmtId="0" fontId="26" fillId="0" borderId="20" xfId="0" applyNumberFormat="1" applyFont="1" applyFill="1" applyBorder="1" applyAlignment="1" applyProtection="1">
      <alignment horizontal="center" vertical="center"/>
    </xf>
    <xf numFmtId="179" fontId="26" fillId="0" borderId="120" xfId="0" applyNumberFormat="1" applyFont="1" applyFill="1" applyBorder="1" applyAlignment="1" applyProtection="1">
      <alignment horizontal="center" vertical="center" shrinkToFit="1"/>
    </xf>
    <xf numFmtId="0" fontId="25" fillId="0" borderId="93" xfId="0" applyFont="1" applyFill="1" applyBorder="1" applyAlignment="1" applyProtection="1">
      <alignment horizontal="left" vertical="top" wrapText="1"/>
    </xf>
    <xf numFmtId="0" fontId="25" fillId="0" borderId="93" xfId="0" applyFont="1" applyFill="1" applyBorder="1" applyAlignment="1" applyProtection="1">
      <alignment horizontal="center" vertical="top" wrapText="1"/>
    </xf>
    <xf numFmtId="0" fontId="25" fillId="0" borderId="92" xfId="0" applyFont="1" applyFill="1" applyBorder="1" applyAlignment="1" applyProtection="1">
      <alignment horizontal="left" vertical="center"/>
    </xf>
    <xf numFmtId="0" fontId="26" fillId="0" borderId="93" xfId="0" applyFont="1" applyFill="1" applyBorder="1" applyAlignment="1" applyProtection="1">
      <alignment vertical="center"/>
    </xf>
    <xf numFmtId="0" fontId="25" fillId="33" borderId="12" xfId="0" applyFont="1" applyFill="1" applyBorder="1" applyAlignment="1" applyProtection="1">
      <alignment vertical="top" wrapText="1" shrinkToFit="1"/>
    </xf>
    <xf numFmtId="0" fontId="25" fillId="33" borderId="92" xfId="0" applyFont="1" applyFill="1" applyBorder="1" applyAlignment="1" applyProtection="1">
      <alignment vertical="top" wrapText="1" shrinkToFit="1"/>
    </xf>
    <xf numFmtId="0" fontId="25" fillId="33" borderId="93" xfId="0" applyFont="1" applyFill="1" applyBorder="1" applyAlignment="1" applyProtection="1">
      <alignment vertical="top" wrapText="1" shrinkToFit="1"/>
    </xf>
    <xf numFmtId="0" fontId="25" fillId="30" borderId="145" xfId="0" applyFont="1" applyFill="1" applyBorder="1" applyAlignment="1" applyProtection="1">
      <alignment horizontal="left" vertical="center"/>
    </xf>
    <xf numFmtId="0" fontId="29" fillId="0" borderId="0" xfId="0" applyFont="1" applyFill="1" applyBorder="1" applyAlignment="1" applyProtection="1">
      <alignment vertical="center" wrapText="1"/>
    </xf>
    <xf numFmtId="0" fontId="48" fillId="0" borderId="0" xfId="0" applyFont="1" applyFill="1" applyBorder="1" applyAlignment="1" applyProtection="1">
      <alignment vertical="center" wrapText="1"/>
    </xf>
    <xf numFmtId="0" fontId="26" fillId="26" borderId="139" xfId="0" applyFont="1" applyFill="1" applyBorder="1" applyAlignment="1" applyProtection="1">
      <alignment horizontal="center" vertical="center" wrapText="1"/>
      <protection locked="0"/>
    </xf>
    <xf numFmtId="0" fontId="26" fillId="0" borderId="0" xfId="0" applyFont="1" applyFill="1" applyBorder="1" applyAlignment="1">
      <alignment horizontal="center" vertical="center"/>
    </xf>
    <xf numFmtId="0" fontId="25" fillId="0" borderId="0" xfId="0" applyFont="1" applyFill="1" applyBorder="1" applyAlignment="1" applyProtection="1">
      <alignment horizontal="left" vertical="top" wrapText="1"/>
    </xf>
    <xf numFmtId="0" fontId="25" fillId="0" borderId="19" xfId="0" applyFont="1" applyFill="1" applyBorder="1" applyAlignment="1" applyProtection="1">
      <alignment horizontal="left" vertical="top" wrapText="1"/>
    </xf>
    <xf numFmtId="0" fontId="25" fillId="0" borderId="0" xfId="0" applyFont="1" applyFill="1" applyBorder="1" applyAlignment="1" applyProtection="1">
      <alignment horizontal="center" vertical="top" wrapText="1"/>
    </xf>
    <xf numFmtId="0" fontId="26" fillId="0" borderId="0" xfId="0" applyFont="1" applyFill="1" applyBorder="1" applyAlignment="1" applyProtection="1">
      <alignment vertical="center" shrinkToFit="1"/>
    </xf>
    <xf numFmtId="0" fontId="25" fillId="0" borderId="16" xfId="0" applyFont="1" applyFill="1" applyBorder="1" applyAlignment="1" applyProtection="1">
      <alignment horizontal="left" vertical="top" wrapText="1"/>
    </xf>
    <xf numFmtId="0" fontId="25" fillId="0" borderId="0" xfId="0" applyFont="1" applyFill="1" applyBorder="1" applyAlignment="1" applyProtection="1">
      <alignment vertical="center" wrapText="1"/>
    </xf>
    <xf numFmtId="0" fontId="26" fillId="0" borderId="0" xfId="0" applyFont="1" applyFill="1" applyBorder="1" applyAlignment="1" applyProtection="1">
      <alignment vertical="center"/>
    </xf>
    <xf numFmtId="0" fontId="25" fillId="0" borderId="16" xfId="0" applyFont="1" applyFill="1" applyBorder="1" applyAlignment="1" applyProtection="1">
      <alignment horizontal="center" vertical="top" wrapText="1"/>
    </xf>
    <xf numFmtId="0" fontId="25" fillId="0" borderId="0" xfId="0" applyFont="1" applyFill="1" applyBorder="1" applyAlignment="1" applyProtection="1">
      <alignment horizontal="left" vertical="center"/>
    </xf>
    <xf numFmtId="0" fontId="26" fillId="0" borderId="0" xfId="0" applyFont="1" applyFill="1" applyBorder="1" applyAlignment="1" applyProtection="1">
      <alignment horizontal="center" vertical="center"/>
    </xf>
    <xf numFmtId="0" fontId="26" fillId="36" borderId="10" xfId="0" applyFont="1" applyFill="1" applyBorder="1" applyAlignment="1" applyProtection="1">
      <alignment horizontal="center" vertical="center" wrapText="1"/>
    </xf>
    <xf numFmtId="0" fontId="25" fillId="0" borderId="12" xfId="0" applyFont="1" applyFill="1" applyBorder="1" applyAlignment="1" applyProtection="1">
      <alignment vertical="top" wrapText="1"/>
    </xf>
    <xf numFmtId="0" fontId="25" fillId="0" borderId="48" xfId="0" applyFont="1" applyFill="1" applyBorder="1" applyAlignment="1" applyProtection="1">
      <alignment horizontal="center" vertical="top" wrapText="1"/>
    </xf>
    <xf numFmtId="0" fontId="26" fillId="0" borderId="15" xfId="0" applyFont="1" applyFill="1" applyBorder="1" applyAlignment="1">
      <alignment vertical="center"/>
    </xf>
    <xf numFmtId="0" fontId="26" fillId="0" borderId="16" xfId="0" applyFont="1" applyFill="1" applyBorder="1" applyAlignment="1">
      <alignment vertical="center"/>
    </xf>
    <xf numFmtId="0" fontId="26" fillId="0" borderId="20" xfId="0" applyFont="1" applyFill="1" applyBorder="1" applyAlignment="1">
      <alignment vertical="center"/>
    </xf>
    <xf numFmtId="0" fontId="26" fillId="0" borderId="21" xfId="0" applyFont="1" applyFill="1" applyBorder="1" applyAlignment="1">
      <alignment vertical="center"/>
    </xf>
    <xf numFmtId="0" fontId="26" fillId="0" borderId="0" xfId="0" applyFont="1" applyAlignment="1"/>
    <xf numFmtId="0" fontId="26" fillId="36" borderId="139" xfId="0" applyFont="1" applyFill="1" applyBorder="1" applyAlignment="1" applyProtection="1">
      <alignment horizontal="center" vertical="center" wrapText="1"/>
    </xf>
    <xf numFmtId="0" fontId="26" fillId="30" borderId="139" xfId="0" applyFont="1" applyFill="1" applyBorder="1" applyAlignment="1">
      <alignment horizontal="center" vertical="center"/>
    </xf>
    <xf numFmtId="0" fontId="26" fillId="0" borderId="0" xfId="0" applyFont="1" applyFill="1" applyBorder="1" applyAlignment="1" applyProtection="1">
      <alignment horizontal="center" vertical="center" shrinkToFit="1"/>
      <protection locked="0"/>
    </xf>
    <xf numFmtId="0" fontId="26" fillId="28" borderId="15" xfId="0" applyFont="1" applyFill="1" applyBorder="1" applyAlignment="1" applyProtection="1">
      <alignment vertical="center" wrapText="1"/>
      <protection locked="0"/>
    </xf>
    <xf numFmtId="0" fontId="25" fillId="0" borderId="61" xfId="0" applyFont="1" applyFill="1" applyBorder="1" applyAlignment="1" applyProtection="1">
      <alignment horizontal="left" vertical="center"/>
    </xf>
    <xf numFmtId="0" fontId="26" fillId="0" borderId="0" xfId="0" applyFont="1" applyFill="1" applyBorder="1" applyAlignment="1" applyProtection="1">
      <alignment horizontal="center" vertical="center"/>
      <protection locked="0"/>
    </xf>
    <xf numFmtId="0" fontId="26" fillId="0" borderId="20" xfId="0" applyFont="1" applyFill="1" applyBorder="1" applyAlignment="1">
      <alignment vertical="center" shrinkToFit="1"/>
    </xf>
    <xf numFmtId="0" fontId="25" fillId="0" borderId="15" xfId="0" applyFont="1" applyFill="1" applyBorder="1" applyAlignment="1">
      <alignment vertical="center"/>
    </xf>
    <xf numFmtId="0" fontId="25" fillId="0" borderId="0" xfId="0" applyFont="1" applyFill="1" applyBorder="1" applyAlignment="1">
      <alignment vertical="center"/>
    </xf>
    <xf numFmtId="0" fontId="25" fillId="0" borderId="174" xfId="0" applyFont="1" applyFill="1" applyBorder="1" applyAlignment="1" applyProtection="1">
      <alignment horizontal="left" vertical="center"/>
    </xf>
    <xf numFmtId="0" fontId="25" fillId="0" borderId="139" xfId="0" applyFont="1" applyFill="1" applyBorder="1" applyAlignment="1">
      <alignment horizontal="center" vertical="center"/>
    </xf>
    <xf numFmtId="0" fontId="26" fillId="0" borderId="0" xfId="0" applyFont="1" applyFill="1" applyBorder="1" applyAlignment="1">
      <alignment horizontal="center" vertical="center" shrinkToFit="1"/>
    </xf>
    <xf numFmtId="0" fontId="26" fillId="0" borderId="0" xfId="0" applyFont="1" applyFill="1" applyBorder="1" applyAlignment="1">
      <alignment vertical="center" shrinkToFit="1"/>
    </xf>
    <xf numFmtId="0" fontId="25" fillId="0" borderId="23" xfId="0" applyFont="1" applyFill="1" applyBorder="1" applyAlignment="1">
      <alignment vertical="center"/>
    </xf>
    <xf numFmtId="0" fontId="25" fillId="0" borderId="20" xfId="0" applyFont="1" applyFill="1" applyBorder="1" applyAlignment="1">
      <alignment vertical="center"/>
    </xf>
    <xf numFmtId="0" fontId="25" fillId="28" borderId="0" xfId="0" applyFont="1" applyFill="1" applyBorder="1" applyAlignment="1" applyProtection="1">
      <alignment horizontal="center" vertical="top" wrapText="1" shrinkToFit="1"/>
    </xf>
    <xf numFmtId="0" fontId="25" fillId="28" borderId="16" xfId="0" applyFont="1" applyFill="1" applyBorder="1" applyAlignment="1" applyProtection="1">
      <alignment horizontal="center" vertical="top" wrapText="1" shrinkToFit="1"/>
    </xf>
    <xf numFmtId="0" fontId="25" fillId="0" borderId="19" xfId="0" applyFont="1" applyFill="1" applyBorder="1" applyAlignment="1" applyProtection="1">
      <alignment horizontal="left" vertical="top" wrapText="1"/>
    </xf>
    <xf numFmtId="0" fontId="25" fillId="0" borderId="16" xfId="0" applyFont="1" applyFill="1" applyBorder="1" applyAlignment="1" applyProtection="1">
      <alignment horizontal="left" vertical="top" wrapText="1"/>
    </xf>
    <xf numFmtId="0" fontId="26" fillId="0" borderId="0" xfId="0" applyFont="1" applyFill="1" applyBorder="1" applyAlignment="1" applyProtection="1">
      <alignment vertical="center"/>
    </xf>
    <xf numFmtId="0" fontId="25" fillId="0" borderId="16" xfId="0" applyFont="1" applyFill="1" applyBorder="1" applyAlignment="1" applyProtection="1">
      <alignment horizontal="center" vertical="top" wrapText="1"/>
    </xf>
    <xf numFmtId="0" fontId="25" fillId="0" borderId="49" xfId="0" applyFont="1" applyFill="1" applyBorder="1" applyAlignment="1" applyProtection="1">
      <alignment horizontal="left" vertical="top" wrapText="1"/>
    </xf>
    <xf numFmtId="38" fontId="25" fillId="0" borderId="19" xfId="43" applyFont="1" applyFill="1" applyBorder="1" applyAlignment="1" applyProtection="1">
      <alignment vertical="top" wrapText="1"/>
    </xf>
    <xf numFmtId="0" fontId="26" fillId="0" borderId="20" xfId="0" applyFont="1" applyFill="1" applyBorder="1" applyAlignment="1" applyProtection="1">
      <alignment horizontal="left" vertical="center" wrapText="1" shrinkToFit="1"/>
    </xf>
    <xf numFmtId="0" fontId="48" fillId="28" borderId="0" xfId="0" applyFont="1" applyFill="1" applyBorder="1" applyAlignment="1" applyProtection="1">
      <alignment vertical="center"/>
    </xf>
    <xf numFmtId="0" fontId="26" fillId="0" borderId="23" xfId="0" applyFont="1" applyFill="1" applyBorder="1" applyAlignment="1" applyProtection="1">
      <alignment vertical="center" shrinkToFit="1"/>
    </xf>
    <xf numFmtId="0" fontId="26" fillId="0" borderId="21" xfId="0" applyFont="1" applyFill="1" applyBorder="1" applyAlignment="1" applyProtection="1">
      <alignment vertical="center" shrinkToFit="1"/>
    </xf>
    <xf numFmtId="0" fontId="25" fillId="0" borderId="19" xfId="0" applyFont="1" applyFill="1" applyBorder="1" applyAlignment="1" applyProtection="1">
      <alignment horizontal="left" vertical="top" wrapText="1"/>
    </xf>
    <xf numFmtId="0" fontId="26" fillId="0" borderId="0" xfId="0" applyFont="1" applyFill="1" applyBorder="1" applyAlignment="1" applyProtection="1">
      <alignment vertical="center"/>
    </xf>
    <xf numFmtId="0" fontId="25" fillId="0" borderId="0" xfId="0" applyFont="1" applyFill="1" applyBorder="1" applyAlignment="1" applyProtection="1">
      <alignment horizontal="left" vertical="center"/>
    </xf>
    <xf numFmtId="0" fontId="25" fillId="28" borderId="139" xfId="0" applyFont="1" applyFill="1" applyBorder="1" applyAlignment="1">
      <alignment vertical="center"/>
    </xf>
    <xf numFmtId="0" fontId="25" fillId="28" borderId="139" xfId="0" applyNumberFormat="1" applyFont="1" applyFill="1" applyBorder="1" applyAlignment="1">
      <alignment vertical="center"/>
    </xf>
    <xf numFmtId="0" fontId="25" fillId="0" borderId="22" xfId="0" applyFont="1" applyFill="1" applyBorder="1" applyAlignment="1" applyProtection="1">
      <alignment horizontal="left" vertical="top" wrapText="1"/>
    </xf>
    <xf numFmtId="0" fontId="26" fillId="0" borderId="20" xfId="0" applyFont="1" applyFill="1" applyBorder="1" applyAlignment="1" applyProtection="1">
      <alignment horizontal="center" vertical="center"/>
    </xf>
    <xf numFmtId="0" fontId="25" fillId="0" borderId="20" xfId="0" applyFont="1" applyFill="1" applyBorder="1" applyAlignment="1" applyProtection="1">
      <alignment horizontal="left" vertical="center"/>
    </xf>
    <xf numFmtId="0" fontId="25" fillId="0" borderId="20" xfId="0" applyFont="1" applyFill="1" applyBorder="1" applyAlignment="1" applyProtection="1">
      <alignment horizontal="center" vertical="center"/>
    </xf>
    <xf numFmtId="0" fontId="25" fillId="0" borderId="19" xfId="0" applyFont="1" applyFill="1" applyBorder="1" applyAlignment="1" applyProtection="1">
      <alignment horizontal="left" vertical="top" wrapText="1"/>
    </xf>
    <xf numFmtId="0" fontId="25" fillId="0" borderId="22" xfId="0" applyFont="1" applyFill="1" applyBorder="1" applyAlignment="1" applyProtection="1">
      <alignment horizontal="left" vertical="top" wrapText="1"/>
    </xf>
    <xf numFmtId="0" fontId="26" fillId="0" borderId="0" xfId="0" applyFont="1" applyFill="1" applyBorder="1" applyAlignment="1" applyProtection="1">
      <alignment vertical="center"/>
    </xf>
    <xf numFmtId="0" fontId="26" fillId="0" borderId="20" xfId="0" applyFont="1" applyFill="1" applyBorder="1" applyAlignment="1" applyProtection="1">
      <alignment vertical="center"/>
    </xf>
    <xf numFmtId="0" fontId="25" fillId="0" borderId="16" xfId="0" applyFont="1" applyFill="1" applyBorder="1" applyAlignment="1" applyProtection="1">
      <alignment horizontal="left" vertical="top" wrapText="1"/>
    </xf>
    <xf numFmtId="0" fontId="25" fillId="0" borderId="16" xfId="0" applyFont="1" applyFill="1" applyBorder="1" applyAlignment="1" applyProtection="1">
      <alignment horizontal="center" vertical="top" wrapText="1"/>
    </xf>
    <xf numFmtId="0" fontId="25" fillId="0" borderId="21" xfId="0" applyFont="1" applyFill="1" applyBorder="1" applyAlignment="1" applyProtection="1">
      <alignment horizontal="left" vertical="top" wrapText="1"/>
    </xf>
    <xf numFmtId="0" fontId="25" fillId="0" borderId="21" xfId="0" applyFont="1" applyFill="1" applyBorder="1" applyAlignment="1" applyProtection="1">
      <alignment horizontal="center" vertical="top" wrapText="1"/>
    </xf>
    <xf numFmtId="0" fontId="41" fillId="0" borderId="0" xfId="0" applyFont="1" applyFill="1" applyBorder="1" applyAlignment="1">
      <alignment vertical="center"/>
    </xf>
    <xf numFmtId="0" fontId="26" fillId="0" borderId="192" xfId="0" applyFont="1" applyFill="1" applyBorder="1" applyAlignment="1" applyProtection="1">
      <alignment vertical="center"/>
    </xf>
    <xf numFmtId="0" fontId="26" fillId="28" borderId="23" xfId="0" applyFont="1" applyFill="1" applyBorder="1" applyAlignment="1" applyProtection="1">
      <alignment vertical="top" wrapText="1"/>
    </xf>
    <xf numFmtId="0" fontId="26" fillId="28" borderId="21" xfId="0" applyFont="1" applyFill="1" applyBorder="1" applyAlignment="1" applyProtection="1">
      <alignment vertical="top" wrapText="1"/>
    </xf>
    <xf numFmtId="0" fontId="45" fillId="28" borderId="0" xfId="0" applyFont="1" applyFill="1" applyBorder="1" applyAlignment="1" applyProtection="1">
      <alignment vertical="top" wrapText="1" shrinkToFit="1"/>
      <protection locked="0"/>
    </xf>
    <xf numFmtId="0" fontId="26" fillId="28" borderId="0" xfId="0" applyFont="1" applyFill="1" applyBorder="1" applyAlignment="1" applyProtection="1">
      <alignment vertical="center"/>
      <protection locked="0"/>
    </xf>
    <xf numFmtId="0" fontId="26" fillId="0" borderId="190" xfId="0" applyFont="1" applyBorder="1" applyProtection="1">
      <alignment vertical="center"/>
    </xf>
    <xf numFmtId="0" fontId="26" fillId="0" borderId="191" xfId="0" applyFont="1" applyBorder="1" applyAlignment="1" applyProtection="1">
      <alignment vertical="center"/>
    </xf>
    <xf numFmtId="0" fontId="26" fillId="0" borderId="191" xfId="0" applyFont="1" applyBorder="1" applyProtection="1">
      <alignment vertical="center"/>
    </xf>
    <xf numFmtId="0" fontId="26" fillId="0" borderId="191" xfId="0" applyFont="1" applyFill="1" applyBorder="1" applyAlignment="1" applyProtection="1">
      <alignment vertical="center"/>
    </xf>
    <xf numFmtId="0" fontId="39" fillId="28" borderId="0" xfId="0" applyFont="1" applyFill="1" applyBorder="1" applyAlignment="1" applyProtection="1">
      <alignment horizontal="left" vertical="center"/>
    </xf>
    <xf numFmtId="0" fontId="40" fillId="0" borderId="190" xfId="0" applyFont="1" applyBorder="1" applyAlignment="1" applyProtection="1">
      <alignment horizontal="left" vertical="center"/>
    </xf>
    <xf numFmtId="0" fontId="25" fillId="0" borderId="191" xfId="0" applyFont="1" applyBorder="1" applyAlignment="1" applyProtection="1">
      <alignment horizontal="left" vertical="center"/>
    </xf>
    <xf numFmtId="0" fontId="25" fillId="0" borderId="192" xfId="0" applyFont="1" applyBorder="1" applyAlignment="1" applyProtection="1">
      <alignment horizontal="left" vertical="center"/>
    </xf>
    <xf numFmtId="0" fontId="25" fillId="0" borderId="15" xfId="0" applyFont="1" applyBorder="1" applyAlignment="1" applyProtection="1">
      <alignment horizontal="left" vertical="center"/>
    </xf>
    <xf numFmtId="0" fontId="25" fillId="0" borderId="16" xfId="0" applyFont="1" applyBorder="1" applyAlignment="1" applyProtection="1">
      <alignment horizontal="left" vertical="center"/>
    </xf>
    <xf numFmtId="0" fontId="25" fillId="0" borderId="23" xfId="0" applyFont="1" applyBorder="1" applyAlignment="1" applyProtection="1">
      <alignment horizontal="left" vertical="center"/>
    </xf>
    <xf numFmtId="0" fontId="25" fillId="0" borderId="21" xfId="0" applyFont="1" applyBorder="1" applyAlignment="1" applyProtection="1">
      <alignment horizontal="left" vertical="center"/>
    </xf>
    <xf numFmtId="0" fontId="26" fillId="28" borderId="23" xfId="0" applyFont="1" applyFill="1" applyBorder="1" applyAlignment="1" applyProtection="1">
      <alignment vertical="center"/>
    </xf>
    <xf numFmtId="0" fontId="25" fillId="0" borderId="19" xfId="0" applyFont="1" applyFill="1" applyBorder="1" applyAlignment="1" applyProtection="1">
      <alignment horizontal="left" vertical="top" wrapText="1"/>
    </xf>
    <xf numFmtId="0" fontId="25" fillId="0" borderId="19" xfId="0" applyFont="1" applyFill="1" applyBorder="1" applyAlignment="1" applyProtection="1">
      <alignment vertical="top" wrapText="1"/>
    </xf>
    <xf numFmtId="0" fontId="26" fillId="0" borderId="20" xfId="0" applyFont="1" applyFill="1" applyBorder="1" applyAlignment="1" applyProtection="1">
      <alignment vertical="center"/>
    </xf>
    <xf numFmtId="0" fontId="26" fillId="0" borderId="0" xfId="0" applyFont="1" applyFill="1" applyBorder="1" applyAlignment="1" applyProtection="1">
      <alignment vertical="center"/>
    </xf>
    <xf numFmtId="0" fontId="25" fillId="0" borderId="16" xfId="0" applyFont="1" applyFill="1" applyBorder="1" applyAlignment="1" applyProtection="1">
      <alignment horizontal="left" vertical="top" wrapText="1"/>
    </xf>
    <xf numFmtId="0" fontId="25" fillId="0" borderId="0" xfId="0" applyFont="1" applyFill="1" applyBorder="1" applyAlignment="1" applyProtection="1">
      <alignment horizontal="center" vertical="center" wrapText="1"/>
    </xf>
    <xf numFmtId="0" fontId="25" fillId="0" borderId="16" xfId="0" applyFont="1" applyFill="1" applyBorder="1" applyAlignment="1" applyProtection="1">
      <alignment horizontal="center" vertical="top" wrapText="1"/>
    </xf>
    <xf numFmtId="0" fontId="25" fillId="0" borderId="16" xfId="0" applyFont="1" applyFill="1" applyBorder="1" applyAlignment="1" applyProtection="1">
      <alignment vertical="top" wrapText="1"/>
    </xf>
    <xf numFmtId="0" fontId="25" fillId="0" borderId="0" xfId="0" applyFont="1" applyFill="1" applyBorder="1" applyAlignment="1" applyProtection="1">
      <alignment horizontal="left" vertical="center"/>
    </xf>
    <xf numFmtId="0" fontId="26" fillId="28" borderId="0" xfId="0" applyFont="1" applyFill="1" applyBorder="1" applyAlignment="1">
      <alignment vertical="center"/>
    </xf>
    <xf numFmtId="0" fontId="80" fillId="0" borderId="15" xfId="0" applyFont="1" applyFill="1" applyBorder="1" applyAlignment="1" applyProtection="1">
      <alignment horizontal="left" vertical="top" wrapText="1"/>
    </xf>
    <xf numFmtId="0" fontId="80" fillId="0" borderId="15" xfId="0" applyFont="1" applyFill="1" applyBorder="1" applyAlignment="1" applyProtection="1">
      <alignment vertical="center" wrapText="1"/>
    </xf>
    <xf numFmtId="0" fontId="25" fillId="28" borderId="15" xfId="0" applyFont="1" applyFill="1" applyBorder="1" applyAlignment="1">
      <alignment vertical="top" wrapText="1"/>
    </xf>
    <xf numFmtId="0" fontId="4" fillId="0" borderId="0" xfId="0" applyFont="1" applyFill="1" applyBorder="1" applyAlignment="1" applyProtection="1">
      <alignment horizontal="center" vertical="center" wrapText="1"/>
    </xf>
    <xf numFmtId="0" fontId="25" fillId="0" borderId="19" xfId="0" applyFont="1" applyFill="1" applyBorder="1" applyAlignment="1" applyProtection="1">
      <alignment horizontal="left" vertical="top" wrapText="1"/>
    </xf>
    <xf numFmtId="0" fontId="25" fillId="0" borderId="0" xfId="0" applyFont="1" applyFill="1" applyBorder="1" applyAlignment="1" applyProtection="1">
      <alignment horizontal="left" vertical="top" wrapText="1"/>
    </xf>
    <xf numFmtId="0" fontId="25" fillId="0" borderId="49" xfId="0" applyFont="1" applyFill="1" applyBorder="1" applyAlignment="1" applyProtection="1">
      <alignment horizontal="center" vertical="top" wrapText="1"/>
    </xf>
    <xf numFmtId="0" fontId="25" fillId="0" borderId="0" xfId="0" applyFont="1" applyFill="1" applyBorder="1" applyAlignment="1" applyProtection="1">
      <alignment horizontal="left" vertical="center" wrapText="1"/>
    </xf>
    <xf numFmtId="0" fontId="25" fillId="25" borderId="15" xfId="0" applyFont="1" applyFill="1" applyBorder="1" applyAlignment="1" applyProtection="1">
      <alignment horizontal="center" vertical="top" wrapText="1" shrinkToFit="1"/>
    </xf>
    <xf numFmtId="0" fontId="25" fillId="25" borderId="0" xfId="0" applyFont="1" applyFill="1" applyBorder="1" applyAlignment="1" applyProtection="1">
      <alignment horizontal="center" vertical="top" wrapText="1" shrinkToFit="1"/>
    </xf>
    <xf numFmtId="0" fontId="25" fillId="25" borderId="16" xfId="0" applyFont="1" applyFill="1" applyBorder="1" applyAlignment="1" applyProtection="1">
      <alignment horizontal="center" vertical="top" wrapText="1" shrinkToFit="1"/>
    </xf>
    <xf numFmtId="0" fontId="52" fillId="0" borderId="19" xfId="0" applyFont="1" applyFill="1" applyBorder="1" applyAlignment="1" applyProtection="1">
      <alignment horizontal="left" vertical="top" wrapText="1"/>
    </xf>
    <xf numFmtId="0" fontId="25" fillId="28" borderId="19" xfId="0" applyFont="1" applyFill="1" applyBorder="1" applyAlignment="1" applyProtection="1">
      <alignment horizontal="left" vertical="top" wrapText="1"/>
    </xf>
    <xf numFmtId="0" fontId="25" fillId="0" borderId="19" xfId="0" applyFont="1" applyFill="1" applyBorder="1" applyAlignment="1" applyProtection="1">
      <alignment vertical="top" wrapText="1"/>
    </xf>
    <xf numFmtId="0" fontId="25" fillId="0" borderId="15"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shrinkToFit="1"/>
    </xf>
    <xf numFmtId="0" fontId="26" fillId="0" borderId="0" xfId="0" applyFont="1" applyFill="1" applyBorder="1" applyAlignment="1" applyProtection="1">
      <alignment horizontal="left" vertical="center" shrinkToFit="1"/>
    </xf>
    <xf numFmtId="0" fontId="25" fillId="0" borderId="0" xfId="0" applyFont="1" applyFill="1" applyBorder="1" applyAlignment="1" applyProtection="1">
      <alignment vertical="top" wrapText="1"/>
    </xf>
    <xf numFmtId="0" fontId="26" fillId="0" borderId="20" xfId="0" applyFont="1" applyFill="1" applyBorder="1" applyAlignment="1" applyProtection="1">
      <alignment horizontal="left" vertical="top" wrapText="1"/>
      <protection locked="0"/>
    </xf>
    <xf numFmtId="0" fontId="26" fillId="0" borderId="0" xfId="0"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shrinkToFit="1"/>
    </xf>
    <xf numFmtId="0" fontId="26" fillId="0" borderId="0" xfId="0" applyFont="1" applyBorder="1" applyAlignment="1" applyProtection="1">
      <alignment vertical="center"/>
    </xf>
    <xf numFmtId="0" fontId="45" fillId="0" borderId="0" xfId="0" applyFont="1" applyFill="1" applyBorder="1" applyAlignment="1" applyProtection="1">
      <alignment horizontal="left" vertical="top" wrapText="1"/>
      <protection locked="0"/>
    </xf>
    <xf numFmtId="0" fontId="25" fillId="28" borderId="0" xfId="0" applyFont="1" applyFill="1" applyBorder="1" applyAlignment="1" applyProtection="1">
      <alignment horizontal="left" vertical="top" wrapText="1"/>
    </xf>
    <xf numFmtId="0" fontId="25" fillId="25" borderId="15" xfId="0" applyFont="1" applyFill="1" applyBorder="1" applyAlignment="1" applyProtection="1">
      <alignment horizontal="center" vertical="top" wrapText="1"/>
    </xf>
    <xf numFmtId="0" fontId="25" fillId="25" borderId="0" xfId="0" applyFont="1" applyFill="1" applyBorder="1" applyAlignment="1" applyProtection="1">
      <alignment horizontal="center" vertical="top" wrapText="1"/>
    </xf>
    <xf numFmtId="0" fontId="25" fillId="25" borderId="16" xfId="0" applyFont="1" applyFill="1" applyBorder="1" applyAlignment="1" applyProtection="1">
      <alignment horizontal="center" vertical="top" wrapText="1"/>
    </xf>
    <xf numFmtId="0" fontId="26" fillId="0" borderId="20" xfId="0" applyFont="1" applyFill="1" applyBorder="1" applyAlignment="1" applyProtection="1">
      <alignment vertical="center"/>
    </xf>
    <xf numFmtId="0" fontId="25" fillId="28" borderId="49" xfId="0" applyFont="1" applyFill="1" applyBorder="1" applyAlignment="1" applyProtection="1">
      <alignment horizontal="center" vertical="top" wrapText="1"/>
    </xf>
    <xf numFmtId="0" fontId="26" fillId="0" borderId="20" xfId="0" applyFont="1" applyFill="1" applyBorder="1" applyAlignment="1" applyProtection="1">
      <alignment horizontal="center" vertical="center"/>
    </xf>
    <xf numFmtId="0" fontId="26" fillId="0" borderId="0" xfId="0" applyFont="1" applyBorder="1" applyAlignment="1" applyProtection="1">
      <alignment horizontal="left" vertical="center"/>
    </xf>
    <xf numFmtId="0" fontId="26" fillId="0" borderId="0" xfId="0" applyFont="1" applyFill="1" applyBorder="1" applyAlignment="1" applyProtection="1">
      <alignment vertical="center"/>
    </xf>
    <xf numFmtId="0" fontId="25" fillId="0" borderId="22" xfId="0" applyFont="1" applyFill="1" applyBorder="1" applyAlignment="1" applyProtection="1">
      <alignment horizontal="left" vertical="top" wrapText="1"/>
    </xf>
    <xf numFmtId="0" fontId="25" fillId="0" borderId="0" xfId="0" applyFont="1" applyBorder="1" applyAlignment="1" applyProtection="1">
      <alignment vertical="top"/>
    </xf>
    <xf numFmtId="0" fontId="26" fillId="29" borderId="139" xfId="0" applyFont="1" applyFill="1" applyBorder="1" applyAlignment="1" applyProtection="1">
      <alignment horizontal="center" vertical="center"/>
      <protection locked="0"/>
    </xf>
    <xf numFmtId="0" fontId="25" fillId="0" borderId="19" xfId="0" applyFont="1" applyBorder="1" applyAlignment="1" applyProtection="1">
      <alignment vertical="top"/>
    </xf>
    <xf numFmtId="0" fontId="26" fillId="0" borderId="20" xfId="0" applyFont="1" applyFill="1" applyBorder="1" applyAlignment="1" applyProtection="1">
      <alignment horizontal="left" vertical="center"/>
    </xf>
    <xf numFmtId="0" fontId="26" fillId="0" borderId="0" xfId="0" applyFont="1" applyBorder="1" applyAlignment="1" applyProtection="1">
      <alignment vertical="top" wrapText="1"/>
    </xf>
    <xf numFmtId="0" fontId="25" fillId="0" borderId="19" xfId="0" applyFont="1" applyBorder="1" applyAlignment="1" applyProtection="1">
      <alignment horizontal="left" vertical="top" wrapText="1"/>
    </xf>
    <xf numFmtId="0" fontId="25" fillId="0" borderId="15" xfId="0" applyFont="1" applyBorder="1" applyAlignment="1" applyProtection="1">
      <alignment vertical="top" wrapText="1"/>
    </xf>
    <xf numFmtId="0" fontId="25" fillId="0" borderId="19" xfId="0" applyFont="1" applyFill="1" applyBorder="1" applyAlignment="1" applyProtection="1">
      <alignment horizontal="center" vertical="top" wrapText="1"/>
    </xf>
    <xf numFmtId="0" fontId="25" fillId="0" borderId="15" xfId="0" applyFont="1" applyFill="1" applyBorder="1" applyAlignment="1" applyProtection="1">
      <alignment vertical="top" wrapText="1"/>
    </xf>
    <xf numFmtId="38" fontId="25" fillId="0" borderId="15" xfId="43" applyFont="1" applyFill="1" applyBorder="1" applyAlignment="1" applyProtection="1">
      <alignment vertical="top" wrapText="1"/>
    </xf>
    <xf numFmtId="0" fontId="25" fillId="0" borderId="15" xfId="0" applyFont="1" applyFill="1" applyBorder="1" applyAlignment="1" applyProtection="1">
      <alignment horizontal="right" vertical="top" wrapText="1"/>
    </xf>
    <xf numFmtId="0" fontId="25" fillId="0" borderId="0" xfId="0" applyFont="1" applyFill="1" applyBorder="1" applyAlignment="1" applyProtection="1">
      <alignment horizontal="center" vertical="top" wrapText="1"/>
    </xf>
    <xf numFmtId="0" fontId="25" fillId="0" borderId="0" xfId="0" applyFont="1" applyBorder="1" applyAlignment="1" applyProtection="1">
      <alignment horizontal="left" vertical="center"/>
    </xf>
    <xf numFmtId="0" fontId="25" fillId="0" borderId="23" xfId="0" applyFont="1" applyFill="1" applyBorder="1" applyAlignment="1" applyProtection="1">
      <alignment vertical="top" wrapText="1"/>
    </xf>
    <xf numFmtId="0" fontId="25" fillId="0" borderId="20" xfId="0" applyFont="1" applyFill="1" applyBorder="1" applyAlignment="1" applyProtection="1">
      <alignment horizontal="left" vertical="top" wrapText="1"/>
    </xf>
    <xf numFmtId="0" fontId="25" fillId="0" borderId="50" xfId="0" applyFont="1" applyFill="1" applyBorder="1" applyAlignment="1" applyProtection="1">
      <alignment horizontal="center" vertical="top" wrapText="1"/>
    </xf>
    <xf numFmtId="0" fontId="25" fillId="0" borderId="22" xfId="0" applyFont="1" applyFill="1" applyBorder="1" applyAlignment="1" applyProtection="1">
      <alignment vertical="top" wrapText="1"/>
    </xf>
    <xf numFmtId="0" fontId="25" fillId="0" borderId="51" xfId="0" applyFont="1" applyFill="1" applyBorder="1" applyAlignment="1" applyProtection="1">
      <alignment vertical="top" wrapText="1"/>
    </xf>
    <xf numFmtId="0" fontId="26" fillId="0" borderId="0" xfId="0" applyFont="1" applyFill="1" applyBorder="1" applyAlignment="1" applyProtection="1">
      <alignment horizontal="left" vertical="center"/>
    </xf>
    <xf numFmtId="0" fontId="25" fillId="0" borderId="0" xfId="0" applyFont="1" applyBorder="1" applyAlignment="1" applyProtection="1">
      <alignment horizontal="left" vertical="top" wrapText="1"/>
      <protection locked="0"/>
    </xf>
    <xf numFmtId="0" fontId="26" fillId="0" borderId="0" xfId="0" applyFont="1" applyFill="1" applyBorder="1" applyAlignment="1" applyProtection="1">
      <alignment vertical="center" shrinkToFit="1"/>
    </xf>
    <xf numFmtId="0" fontId="25" fillId="0" borderId="16" xfId="0" applyFont="1" applyFill="1" applyBorder="1" applyAlignment="1" applyProtection="1">
      <alignment horizontal="left" vertical="top" wrapText="1"/>
    </xf>
    <xf numFmtId="0" fontId="26" fillId="0" borderId="20" xfId="0" applyFont="1" applyFill="1" applyBorder="1" applyAlignment="1" applyProtection="1">
      <alignment vertical="center" shrinkToFit="1"/>
    </xf>
    <xf numFmtId="0" fontId="26" fillId="0" borderId="13" xfId="0" applyFont="1" applyBorder="1" applyAlignment="1" applyProtection="1">
      <alignment horizontal="center" vertical="center"/>
    </xf>
    <xf numFmtId="0" fontId="26" fillId="0" borderId="14" xfId="0" applyFont="1" applyBorder="1" applyAlignment="1" applyProtection="1">
      <alignment horizontal="center" vertical="center"/>
    </xf>
    <xf numFmtId="0" fontId="26" fillId="0" borderId="18" xfId="0" applyFont="1" applyFill="1" applyBorder="1" applyAlignment="1" applyProtection="1">
      <alignment vertical="center"/>
    </xf>
    <xf numFmtId="0" fontId="80" fillId="0" borderId="15" xfId="0" applyFont="1" applyFill="1" applyBorder="1" applyAlignment="1" applyProtection="1">
      <alignment vertical="top" wrapText="1"/>
    </xf>
    <xf numFmtId="0" fontId="25" fillId="0" borderId="0" xfId="0" applyFont="1" applyFill="1" applyBorder="1" applyAlignment="1" applyProtection="1">
      <alignment vertical="center" wrapText="1"/>
    </xf>
    <xf numFmtId="0" fontId="25" fillId="25" borderId="23" xfId="0" applyFont="1" applyFill="1" applyBorder="1" applyAlignment="1" applyProtection="1">
      <alignment horizontal="center" vertical="top" wrapText="1" shrinkToFit="1"/>
    </xf>
    <xf numFmtId="0" fontId="25" fillId="25" borderId="20" xfId="0" applyFont="1" applyFill="1" applyBorder="1" applyAlignment="1" applyProtection="1">
      <alignment horizontal="center" vertical="top" wrapText="1" shrinkToFit="1"/>
    </xf>
    <xf numFmtId="0" fontId="25" fillId="25" borderId="21" xfId="0" applyFont="1" applyFill="1" applyBorder="1" applyAlignment="1" applyProtection="1">
      <alignment horizontal="center" vertical="top" wrapText="1" shrinkToFit="1"/>
    </xf>
    <xf numFmtId="0" fontId="25" fillId="0" borderId="15" xfId="0" applyFont="1" applyFill="1" applyBorder="1" applyAlignment="1" applyProtection="1">
      <alignment vertical="top"/>
    </xf>
    <xf numFmtId="0" fontId="39" fillId="28" borderId="0" xfId="0" applyFont="1" applyFill="1" applyBorder="1" applyAlignment="1" applyProtection="1">
      <alignment vertical="top"/>
    </xf>
    <xf numFmtId="0" fontId="0" fillId="0" borderId="19" xfId="0" applyBorder="1" applyAlignment="1">
      <alignment horizontal="left" vertical="top" wrapText="1"/>
    </xf>
    <xf numFmtId="0" fontId="26" fillId="28" borderId="0" xfId="0" applyFont="1" applyFill="1" applyBorder="1" applyAlignment="1" applyProtection="1">
      <alignment horizontal="center" vertical="center"/>
      <protection locked="0"/>
    </xf>
    <xf numFmtId="0" fontId="26" fillId="0" borderId="20" xfId="0" applyFont="1" applyBorder="1" applyAlignment="1" applyProtection="1">
      <alignment vertical="center"/>
    </xf>
    <xf numFmtId="0" fontId="25" fillId="0" borderId="16" xfId="0" applyFont="1" applyFill="1" applyBorder="1" applyAlignment="1" applyProtection="1">
      <alignment horizontal="center" vertical="top" wrapText="1"/>
    </xf>
    <xf numFmtId="0" fontId="25" fillId="0" borderId="0" xfId="0" applyFont="1" applyFill="1" applyBorder="1" applyAlignment="1" applyProtection="1">
      <alignment horizontal="center" vertical="center" wrapText="1"/>
    </xf>
    <xf numFmtId="0" fontId="25" fillId="0" borderId="0" xfId="0" applyFont="1" applyFill="1" applyBorder="1" applyAlignment="1" applyProtection="1">
      <alignment horizontal="center" vertical="center"/>
    </xf>
    <xf numFmtId="0" fontId="26" fillId="0" borderId="0" xfId="0" applyFont="1" applyFill="1" applyBorder="1" applyAlignment="1" applyProtection="1">
      <alignment horizontal="center" vertical="center"/>
    </xf>
    <xf numFmtId="0" fontId="25" fillId="0" borderId="15" xfId="0" applyFont="1" applyFill="1" applyBorder="1" applyAlignment="1" applyProtection="1">
      <alignment horizontal="center" vertical="top" wrapText="1"/>
    </xf>
    <xf numFmtId="0" fontId="36" fillId="0" borderId="0" xfId="0" applyFont="1" applyFill="1" applyBorder="1" applyAlignment="1" applyProtection="1">
      <alignment horizontal="left" vertical="center" wrapText="1"/>
    </xf>
    <xf numFmtId="0" fontId="25" fillId="0" borderId="20" xfId="0" applyFont="1" applyFill="1" applyBorder="1" applyAlignment="1" applyProtection="1">
      <alignment vertical="top" wrapText="1"/>
    </xf>
    <xf numFmtId="0" fontId="25" fillId="25" borderId="15" xfId="0" applyFont="1" applyFill="1" applyBorder="1" applyAlignment="1" applyProtection="1">
      <alignment horizontal="center" vertical="top" wrapText="1" shrinkToFit="1"/>
    </xf>
    <xf numFmtId="0" fontId="25" fillId="25" borderId="0" xfId="0" applyFont="1" applyFill="1" applyBorder="1" applyAlignment="1" applyProtection="1">
      <alignment horizontal="center" vertical="top" wrapText="1" shrinkToFit="1"/>
    </xf>
    <xf numFmtId="0" fontId="25" fillId="25" borderId="16" xfId="0" applyFont="1" applyFill="1" applyBorder="1" applyAlignment="1" applyProtection="1">
      <alignment horizontal="center" vertical="top" wrapText="1" shrinkToFit="1"/>
    </xf>
    <xf numFmtId="0" fontId="25" fillId="0" borderId="0" xfId="0" applyFont="1" applyFill="1" applyBorder="1" applyAlignment="1" applyProtection="1">
      <alignment horizontal="left" vertical="top" wrapText="1"/>
    </xf>
    <xf numFmtId="0" fontId="25" fillId="0" borderId="49" xfId="0" applyFont="1" applyFill="1" applyBorder="1" applyAlignment="1" applyProtection="1">
      <alignment horizontal="center" vertical="top" wrapText="1"/>
    </xf>
    <xf numFmtId="0" fontId="25" fillId="0" borderId="19" xfId="0" applyFont="1" applyFill="1" applyBorder="1" applyAlignment="1" applyProtection="1">
      <alignment horizontal="left" vertical="top" wrapText="1"/>
    </xf>
    <xf numFmtId="0" fontId="25" fillId="0" borderId="0" xfId="0" applyFont="1" applyFill="1" applyBorder="1" applyAlignment="1" applyProtection="1">
      <alignment horizontal="left" vertical="center" wrapText="1"/>
    </xf>
    <xf numFmtId="0" fontId="25" fillId="0" borderId="19" xfId="0" applyFont="1" applyFill="1" applyBorder="1" applyAlignment="1" applyProtection="1">
      <alignment vertical="top" wrapText="1"/>
    </xf>
    <xf numFmtId="0" fontId="25" fillId="25" borderId="15" xfId="0" applyFont="1" applyFill="1" applyBorder="1" applyAlignment="1" applyProtection="1">
      <alignment horizontal="center" vertical="top" wrapText="1"/>
    </xf>
    <xf numFmtId="0" fontId="25" fillId="25" borderId="0" xfId="0" applyFont="1" applyFill="1" applyBorder="1" applyAlignment="1" applyProtection="1">
      <alignment horizontal="center" vertical="top" wrapText="1"/>
    </xf>
    <xf numFmtId="0" fontId="25" fillId="25" borderId="16" xfId="0" applyFont="1" applyFill="1" applyBorder="1" applyAlignment="1" applyProtection="1">
      <alignment horizontal="center" vertical="top" wrapText="1"/>
    </xf>
    <xf numFmtId="0" fontId="25" fillId="0" borderId="0" xfId="0" applyFont="1" applyFill="1" applyBorder="1" applyAlignment="1" applyProtection="1">
      <alignment vertical="top" wrapText="1"/>
    </xf>
    <xf numFmtId="0" fontId="26" fillId="0" borderId="0" xfId="0" applyFont="1" applyBorder="1" applyAlignment="1" applyProtection="1">
      <alignment horizontal="left" vertical="center"/>
    </xf>
    <xf numFmtId="0" fontId="26" fillId="0" borderId="0" xfId="0" applyFont="1" applyBorder="1" applyAlignment="1" applyProtection="1">
      <alignment vertical="center"/>
    </xf>
    <xf numFmtId="0" fontId="26" fillId="0" borderId="0" xfId="0" applyFont="1" applyFill="1" applyBorder="1" applyAlignment="1" applyProtection="1">
      <alignment vertical="center"/>
    </xf>
    <xf numFmtId="0" fontId="26" fillId="0" borderId="0" xfId="0" applyFont="1" applyFill="1" applyBorder="1" applyAlignment="1" applyProtection="1">
      <alignment horizontal="left" vertical="center" shrinkToFit="1"/>
    </xf>
    <xf numFmtId="0" fontId="25" fillId="25" borderId="23" xfId="0" applyFont="1" applyFill="1" applyBorder="1" applyAlignment="1" applyProtection="1">
      <alignment horizontal="center" vertical="top" wrapText="1" shrinkToFit="1"/>
    </xf>
    <xf numFmtId="0" fontId="25" fillId="25" borderId="20" xfId="0" applyFont="1" applyFill="1" applyBorder="1" applyAlignment="1" applyProtection="1">
      <alignment horizontal="center" vertical="top" wrapText="1" shrinkToFit="1"/>
    </xf>
    <xf numFmtId="0" fontId="25" fillId="25" borderId="21" xfId="0" applyFont="1" applyFill="1" applyBorder="1" applyAlignment="1" applyProtection="1">
      <alignment horizontal="center" vertical="top" wrapText="1" shrinkToFit="1"/>
    </xf>
    <xf numFmtId="0" fontId="25" fillId="0" borderId="15" xfId="0" applyFont="1" applyFill="1" applyBorder="1" applyAlignment="1" applyProtection="1">
      <alignment vertical="top"/>
    </xf>
    <xf numFmtId="0" fontId="25" fillId="0" borderId="50" xfId="0" applyFont="1" applyFill="1" applyBorder="1" applyAlignment="1" applyProtection="1">
      <alignment horizontal="center" vertical="top" wrapText="1"/>
    </xf>
    <xf numFmtId="0" fontId="25" fillId="0" borderId="15" xfId="0" applyFont="1" applyFill="1" applyBorder="1" applyAlignment="1" applyProtection="1">
      <alignment vertical="top" wrapText="1"/>
    </xf>
    <xf numFmtId="0" fontId="26"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38" fontId="25" fillId="0" borderId="15" xfId="43" applyFont="1" applyFill="1" applyBorder="1" applyAlignment="1" applyProtection="1">
      <alignment vertical="top" wrapText="1"/>
    </xf>
    <xf numFmtId="0" fontId="25" fillId="0" borderId="19" xfId="0" applyFont="1" applyBorder="1" applyAlignment="1" applyProtection="1">
      <alignment horizontal="left" vertical="top" wrapText="1"/>
    </xf>
    <xf numFmtId="0" fontId="25" fillId="0" borderId="15" xfId="0" applyFont="1" applyBorder="1" applyAlignment="1" applyProtection="1">
      <alignment vertical="top" wrapText="1"/>
    </xf>
    <xf numFmtId="0" fontId="26" fillId="0" borderId="20" xfId="0" applyFont="1" applyBorder="1" applyAlignment="1" applyProtection="1">
      <alignment vertical="center"/>
    </xf>
    <xf numFmtId="0" fontId="29" fillId="0" borderId="0" xfId="0" applyFont="1" applyFill="1" applyBorder="1" applyAlignment="1" applyProtection="1">
      <alignment horizontal="left" vertical="top" wrapText="1"/>
    </xf>
    <xf numFmtId="0" fontId="25" fillId="28" borderId="51" xfId="0" applyFont="1" applyFill="1" applyBorder="1" applyAlignment="1">
      <alignment horizontal="left" vertical="top" wrapText="1"/>
    </xf>
    <xf numFmtId="0" fontId="26" fillId="0" borderId="0" xfId="0" applyFont="1" applyFill="1" applyBorder="1" applyAlignment="1" applyProtection="1">
      <alignment horizontal="right" vertical="center"/>
      <protection locked="0"/>
    </xf>
    <xf numFmtId="0" fontId="26" fillId="0" borderId="203" xfId="0" applyFont="1" applyFill="1" applyBorder="1" applyAlignment="1" applyProtection="1">
      <alignment vertical="center" shrinkToFit="1"/>
    </xf>
    <xf numFmtId="0" fontId="25" fillId="28" borderId="0" xfId="0" applyFont="1" applyFill="1" applyBorder="1" applyAlignment="1" applyProtection="1">
      <alignment horizontal="right" vertical="top" wrapText="1"/>
    </xf>
    <xf numFmtId="0" fontId="0" fillId="0" borderId="22" xfId="0" applyBorder="1" applyAlignment="1">
      <alignment vertical="top" wrapText="1"/>
    </xf>
    <xf numFmtId="0" fontId="34" fillId="0" borderId="20" xfId="0" applyFont="1" applyFill="1" applyBorder="1" applyAlignment="1" applyProtection="1">
      <alignment horizontal="left" vertical="top" wrapText="1"/>
    </xf>
    <xf numFmtId="0" fontId="25" fillId="0" borderId="19" xfId="0" applyFont="1" applyFill="1" applyBorder="1" applyAlignment="1" applyProtection="1">
      <alignment horizontal="left" vertical="top" wrapText="1"/>
    </xf>
    <xf numFmtId="0" fontId="25" fillId="0" borderId="0" xfId="0" applyFont="1" applyFill="1" applyBorder="1" applyAlignment="1" applyProtection="1">
      <alignment horizontal="left" vertical="top" wrapText="1"/>
    </xf>
    <xf numFmtId="0" fontId="25" fillId="0" borderId="49" xfId="0" applyFont="1" applyFill="1" applyBorder="1" applyAlignment="1" applyProtection="1">
      <alignment horizontal="center" vertical="top" wrapText="1"/>
    </xf>
    <xf numFmtId="0" fontId="25" fillId="25" borderId="15" xfId="0" applyFont="1" applyFill="1" applyBorder="1" applyAlignment="1" applyProtection="1">
      <alignment horizontal="center" vertical="top" wrapText="1" shrinkToFit="1"/>
    </xf>
    <xf numFmtId="0" fontId="25" fillId="25" borderId="0" xfId="0" applyFont="1" applyFill="1" applyBorder="1" applyAlignment="1" applyProtection="1">
      <alignment horizontal="center" vertical="top" wrapText="1" shrinkToFit="1"/>
    </xf>
    <xf numFmtId="0" fontId="25" fillId="25" borderId="16" xfId="0" applyFont="1" applyFill="1" applyBorder="1" applyAlignment="1" applyProtection="1">
      <alignment horizontal="center" vertical="top" wrapText="1" shrinkToFit="1"/>
    </xf>
    <xf numFmtId="0" fontId="25" fillId="0" borderId="51" xfId="0" applyFont="1" applyFill="1" applyBorder="1" applyAlignment="1" applyProtection="1">
      <alignment horizontal="left" vertical="top" wrapText="1"/>
    </xf>
    <xf numFmtId="0" fontId="25" fillId="0" borderId="19" xfId="0" applyFont="1" applyFill="1" applyBorder="1" applyAlignment="1" applyProtection="1">
      <alignment vertical="top" wrapText="1"/>
    </xf>
    <xf numFmtId="0" fontId="26" fillId="0" borderId="0" xfId="0" applyFont="1" applyFill="1" applyBorder="1" applyAlignment="1" applyProtection="1">
      <alignment horizontal="left" vertical="center" shrinkToFit="1"/>
    </xf>
    <xf numFmtId="0" fontId="25" fillId="0" borderId="0" xfId="0" applyFont="1" applyFill="1" applyBorder="1" applyAlignment="1" applyProtection="1">
      <alignment vertical="top" wrapText="1"/>
    </xf>
    <xf numFmtId="0" fontId="26" fillId="0" borderId="0" xfId="0" applyFont="1" applyFill="1" applyBorder="1" applyAlignment="1" applyProtection="1">
      <alignment horizontal="left" vertical="center" wrapText="1"/>
    </xf>
    <xf numFmtId="0" fontId="26" fillId="0" borderId="0" xfId="0" applyFont="1" applyBorder="1" applyAlignment="1" applyProtection="1">
      <alignment vertical="center"/>
    </xf>
    <xf numFmtId="0" fontId="26" fillId="0" borderId="20" xfId="0" applyFont="1" applyBorder="1" applyAlignment="1" applyProtection="1">
      <alignment horizontal="left" vertical="center"/>
    </xf>
    <xf numFmtId="0" fontId="25" fillId="25" borderId="15" xfId="0" applyFont="1" applyFill="1" applyBorder="1" applyAlignment="1" applyProtection="1">
      <alignment horizontal="center" vertical="top" wrapText="1"/>
    </xf>
    <xf numFmtId="0" fontId="25" fillId="25" borderId="0" xfId="0" applyFont="1" applyFill="1" applyBorder="1" applyAlignment="1" applyProtection="1">
      <alignment horizontal="center" vertical="top" wrapText="1"/>
    </xf>
    <xf numFmtId="0" fontId="25" fillId="25" borderId="16" xfId="0" applyFont="1" applyFill="1" applyBorder="1" applyAlignment="1" applyProtection="1">
      <alignment horizontal="center" vertical="top" wrapText="1"/>
    </xf>
    <xf numFmtId="0" fontId="26" fillId="0" borderId="20" xfId="0" applyFont="1" applyFill="1" applyBorder="1" applyAlignment="1" applyProtection="1">
      <alignment vertical="center"/>
    </xf>
    <xf numFmtId="0" fontId="26" fillId="0" borderId="0" xfId="0" applyFont="1" applyFill="1" applyBorder="1" applyAlignment="1" applyProtection="1">
      <alignment vertical="center"/>
    </xf>
    <xf numFmtId="0" fontId="25" fillId="0" borderId="22" xfId="0" applyFont="1" applyFill="1" applyBorder="1" applyAlignment="1" applyProtection="1">
      <alignment horizontal="left" vertical="top" wrapText="1"/>
    </xf>
    <xf numFmtId="0" fontId="25" fillId="0" borderId="19" xfId="0" applyFont="1" applyBorder="1" applyAlignment="1" applyProtection="1">
      <alignment vertical="top" wrapText="1"/>
    </xf>
    <xf numFmtId="0" fontId="25" fillId="0" borderId="19" xfId="0" applyFont="1" applyBorder="1" applyAlignment="1" applyProtection="1">
      <alignment vertical="top"/>
    </xf>
    <xf numFmtId="0" fontId="25" fillId="25" borderId="23" xfId="0" applyFont="1" applyFill="1" applyBorder="1" applyAlignment="1" applyProtection="1">
      <alignment horizontal="center" vertical="top" wrapText="1" shrinkToFit="1"/>
    </xf>
    <xf numFmtId="0" fontId="25" fillId="25" borderId="20" xfId="0" applyFont="1" applyFill="1" applyBorder="1" applyAlignment="1" applyProtection="1">
      <alignment horizontal="center" vertical="top" wrapText="1" shrinkToFit="1"/>
    </xf>
    <xf numFmtId="0" fontId="25" fillId="25" borderId="21" xfId="0" applyFont="1" applyFill="1" applyBorder="1" applyAlignment="1" applyProtection="1">
      <alignment horizontal="center" vertical="top" wrapText="1" shrinkToFit="1"/>
    </xf>
    <xf numFmtId="0" fontId="25" fillId="0" borderId="15" xfId="0" applyFont="1" applyFill="1" applyBorder="1" applyAlignment="1" applyProtection="1">
      <alignment vertical="top"/>
    </xf>
    <xf numFmtId="0" fontId="25" fillId="0" borderId="20" xfId="0" applyFont="1" applyFill="1" applyBorder="1" applyAlignment="1" applyProtection="1">
      <alignment horizontal="left" vertical="top" wrapText="1"/>
    </xf>
    <xf numFmtId="0" fontId="25" fillId="0" borderId="50" xfId="0" applyFont="1" applyFill="1" applyBorder="1" applyAlignment="1" applyProtection="1">
      <alignment horizontal="center" vertical="top" wrapText="1"/>
    </xf>
    <xf numFmtId="0" fontId="25" fillId="0" borderId="15" xfId="0" applyFont="1" applyFill="1" applyBorder="1" applyAlignment="1" applyProtection="1">
      <alignment vertical="top" wrapText="1"/>
    </xf>
    <xf numFmtId="0" fontId="26" fillId="0" borderId="0" xfId="0" applyFont="1" applyFill="1" applyBorder="1" applyAlignment="1" applyProtection="1">
      <alignment horizontal="left" vertical="center"/>
    </xf>
    <xf numFmtId="0" fontId="26" fillId="0" borderId="20" xfId="0" applyFont="1" applyFill="1" applyBorder="1" applyAlignment="1" applyProtection="1">
      <alignment vertical="center" shrinkToFit="1"/>
    </xf>
    <xf numFmtId="0" fontId="25" fillId="0" borderId="15" xfId="0" applyFont="1" applyFill="1" applyBorder="1" applyAlignment="1" applyProtection="1">
      <alignment horizontal="right" vertical="top" wrapText="1"/>
    </xf>
    <xf numFmtId="0" fontId="26" fillId="0" borderId="0" xfId="0" applyFont="1" applyFill="1" applyBorder="1" applyAlignment="1" applyProtection="1">
      <alignment vertical="center" shrinkToFit="1"/>
    </xf>
    <xf numFmtId="0" fontId="25" fillId="0" borderId="0" xfId="0" applyFont="1" applyBorder="1" applyAlignment="1" applyProtection="1">
      <alignment horizontal="left" vertical="top" wrapText="1"/>
      <protection locked="0"/>
    </xf>
    <xf numFmtId="0" fontId="25" fillId="0" borderId="23" xfId="0" applyFont="1" applyFill="1" applyBorder="1" applyAlignment="1" applyProtection="1">
      <alignment horizontal="right" vertical="top" wrapText="1"/>
    </xf>
    <xf numFmtId="0" fontId="25" fillId="0" borderId="22" xfId="0" applyFont="1" applyFill="1" applyBorder="1" applyAlignment="1" applyProtection="1">
      <alignment vertical="top" wrapText="1"/>
    </xf>
    <xf numFmtId="0" fontId="26" fillId="0" borderId="0" xfId="0" applyFont="1" applyBorder="1" applyAlignment="1" applyProtection="1">
      <alignment horizontal="left" vertical="center" shrinkToFit="1"/>
    </xf>
    <xf numFmtId="0" fontId="25" fillId="0" borderId="23" xfId="0" applyFont="1" applyFill="1" applyBorder="1" applyAlignment="1" applyProtection="1">
      <alignment vertical="top" wrapText="1"/>
    </xf>
    <xf numFmtId="0" fontId="25" fillId="0" borderId="20" xfId="0" applyFont="1" applyFill="1" applyBorder="1" applyAlignment="1" applyProtection="1">
      <alignment horizontal="left" vertical="center" wrapText="1"/>
    </xf>
    <xf numFmtId="0" fontId="26" fillId="0" borderId="20" xfId="0" applyFont="1" applyBorder="1" applyAlignment="1" applyProtection="1">
      <alignment vertical="center"/>
    </xf>
    <xf numFmtId="0" fontId="26" fillId="0" borderId="0" xfId="0" applyFont="1" applyFill="1" applyBorder="1" applyAlignment="1" applyProtection="1">
      <alignment horizontal="center" vertical="center"/>
    </xf>
    <xf numFmtId="0" fontId="36" fillId="0" borderId="0" xfId="0" applyFont="1" applyFill="1" applyBorder="1" applyAlignment="1" applyProtection="1">
      <alignment horizontal="left" vertical="center" wrapText="1"/>
    </xf>
    <xf numFmtId="0" fontId="25" fillId="0" borderId="20" xfId="0" applyFont="1" applyFill="1" applyBorder="1" applyAlignment="1" applyProtection="1">
      <alignment vertical="top" wrapText="1"/>
    </xf>
    <xf numFmtId="0" fontId="26" fillId="0" borderId="0" xfId="0" applyFont="1" applyFill="1" applyBorder="1" applyAlignment="1" applyProtection="1">
      <alignment vertical="top" shrinkToFit="1"/>
      <protection locked="0"/>
    </xf>
    <xf numFmtId="0" fontId="25" fillId="0" borderId="0" xfId="0" applyNumberFormat="1" applyFont="1" applyBorder="1" applyAlignment="1" applyProtection="1">
      <alignment horizontal="left" vertical="top" wrapText="1" shrinkToFit="1"/>
      <protection locked="0"/>
    </xf>
    <xf numFmtId="0" fontId="25" fillId="0" borderId="0" xfId="0" applyNumberFormat="1" applyFont="1" applyFill="1" applyBorder="1" applyAlignment="1" applyProtection="1">
      <alignment horizontal="left" vertical="top" wrapText="1" shrinkToFit="1"/>
      <protection locked="0"/>
    </xf>
    <xf numFmtId="0" fontId="25" fillId="0" borderId="0" xfId="0" applyFont="1" applyFill="1" applyBorder="1" applyAlignment="1" applyProtection="1">
      <alignment horizontal="left" vertical="center" shrinkToFit="1"/>
    </xf>
    <xf numFmtId="0" fontId="29" fillId="0" borderId="0" xfId="0" applyFont="1" applyFill="1" applyBorder="1" applyAlignment="1" applyProtection="1">
      <alignment horizontal="left" shrinkToFit="1"/>
    </xf>
    <xf numFmtId="0" fontId="29" fillId="0" borderId="0" xfId="0" applyFont="1" applyFill="1" applyBorder="1" applyAlignment="1" applyProtection="1">
      <alignment horizontal="right" wrapText="1"/>
    </xf>
    <xf numFmtId="0" fontId="26" fillId="27" borderId="202" xfId="0" applyFont="1" applyFill="1" applyBorder="1" applyAlignment="1" applyProtection="1">
      <alignment vertical="center"/>
    </xf>
    <xf numFmtId="0" fontId="26" fillId="27" borderId="204" xfId="0" applyFont="1" applyFill="1" applyBorder="1" applyAlignment="1" applyProtection="1">
      <alignment vertical="center"/>
    </xf>
    <xf numFmtId="0" fontId="26" fillId="27" borderId="203" xfId="0" applyFont="1" applyFill="1" applyBorder="1" applyAlignment="1" applyProtection="1">
      <alignment vertical="center"/>
    </xf>
    <xf numFmtId="0" fontId="25" fillId="0" borderId="188" xfId="0" applyFont="1" applyFill="1" applyBorder="1" applyAlignment="1" applyProtection="1">
      <alignment horizontal="left" vertical="top" wrapText="1"/>
    </xf>
    <xf numFmtId="0" fontId="26" fillId="0" borderId="206" xfId="0" applyFont="1" applyFill="1" applyBorder="1" applyAlignment="1" applyProtection="1">
      <alignment vertical="center"/>
    </xf>
    <xf numFmtId="0" fontId="25" fillId="0" borderId="22" xfId="0" applyFont="1" applyBorder="1" applyAlignment="1" applyProtection="1">
      <alignment vertical="top"/>
    </xf>
    <xf numFmtId="0" fontId="25" fillId="0" borderId="19" xfId="0" applyFont="1" applyFill="1" applyBorder="1" applyAlignment="1" applyProtection="1">
      <alignment horizontal="left" vertical="top" wrapText="1"/>
    </xf>
    <xf numFmtId="0" fontId="25" fillId="0" borderId="0" xfId="0" applyFont="1" applyFill="1" applyBorder="1" applyAlignment="1" applyProtection="1">
      <alignment horizontal="left" vertical="center" wrapText="1"/>
    </xf>
    <xf numFmtId="0" fontId="25" fillId="0" borderId="19" xfId="0" applyFont="1" applyFill="1" applyBorder="1" applyAlignment="1" applyProtection="1">
      <alignment vertical="top" wrapText="1"/>
    </xf>
    <xf numFmtId="0" fontId="26" fillId="0" borderId="0" xfId="0" applyFont="1" applyFill="1" applyBorder="1" applyAlignment="1" applyProtection="1">
      <alignment horizontal="left" vertical="top" wrapText="1"/>
      <protection locked="0"/>
    </xf>
    <xf numFmtId="0" fontId="25" fillId="0" borderId="22" xfId="0" applyFont="1" applyFill="1" applyBorder="1" applyAlignment="1" applyProtection="1">
      <alignment horizontal="left" vertical="top" wrapText="1"/>
    </xf>
    <xf numFmtId="0" fontId="26" fillId="0" borderId="0" xfId="0" applyFont="1" applyBorder="1" applyAlignment="1" applyProtection="1">
      <alignment vertical="center"/>
    </xf>
    <xf numFmtId="0" fontId="26" fillId="0" borderId="0" xfId="0" applyFont="1" applyFill="1" applyBorder="1" applyAlignment="1" applyProtection="1">
      <alignment vertical="center"/>
    </xf>
    <xf numFmtId="0" fontId="26" fillId="0" borderId="20" xfId="0" applyFont="1" applyFill="1" applyBorder="1" applyAlignment="1" applyProtection="1">
      <alignment vertical="center"/>
    </xf>
    <xf numFmtId="0" fontId="25" fillId="0" borderId="19" xfId="0" applyFont="1" applyFill="1" applyBorder="1" applyAlignment="1" applyProtection="1">
      <alignment horizontal="center" vertical="top" wrapText="1"/>
    </xf>
    <xf numFmtId="0" fontId="25" fillId="0" borderId="15" xfId="0" applyFont="1" applyFill="1" applyBorder="1" applyAlignment="1" applyProtection="1">
      <alignment horizontal="right" vertical="top" wrapText="1"/>
    </xf>
    <xf numFmtId="0" fontId="25" fillId="0" borderId="23" xfId="0" applyFont="1" applyFill="1" applyBorder="1" applyAlignment="1" applyProtection="1">
      <alignment horizontal="right" vertical="top" wrapText="1"/>
    </xf>
    <xf numFmtId="0" fontId="25" fillId="0" borderId="16" xfId="0" applyFont="1" applyFill="1" applyBorder="1" applyAlignment="1" applyProtection="1">
      <alignment horizontal="left" vertical="top" wrapText="1"/>
    </xf>
    <xf numFmtId="0" fontId="25" fillId="0" borderId="0" xfId="0" applyFont="1" applyFill="1" applyBorder="1" applyAlignment="1" applyProtection="1">
      <alignment vertical="center" wrapText="1"/>
    </xf>
    <xf numFmtId="0" fontId="25" fillId="0" borderId="20" xfId="0" applyFont="1" applyFill="1" applyBorder="1" applyAlignment="1" applyProtection="1">
      <alignment horizontal="left" vertical="center" wrapText="1"/>
    </xf>
    <xf numFmtId="0" fontId="25" fillId="0" borderId="20" xfId="0" applyFont="1" applyFill="1" applyBorder="1" applyAlignment="1" applyProtection="1">
      <alignment horizontal="left" vertical="center"/>
    </xf>
    <xf numFmtId="0" fontId="25" fillId="0" borderId="0" xfId="0" applyFont="1" applyFill="1" applyBorder="1" applyAlignment="1" applyProtection="1">
      <alignment horizontal="center" vertical="center" wrapText="1"/>
    </xf>
    <xf numFmtId="0" fontId="25" fillId="0" borderId="16" xfId="0" applyFont="1" applyFill="1" applyBorder="1" applyAlignment="1" applyProtection="1">
      <alignment horizontal="center" vertical="top" wrapText="1"/>
    </xf>
    <xf numFmtId="0" fontId="25" fillId="0" borderId="21" xfId="0" applyFont="1" applyFill="1" applyBorder="1" applyAlignment="1" applyProtection="1">
      <alignment horizontal="left" vertical="top" wrapText="1"/>
    </xf>
    <xf numFmtId="0" fontId="25" fillId="0" borderId="21" xfId="0" applyFont="1" applyFill="1" applyBorder="1" applyAlignment="1" applyProtection="1">
      <alignment horizontal="center" vertical="top" wrapText="1"/>
    </xf>
    <xf numFmtId="0" fontId="25" fillId="34" borderId="15" xfId="0" applyFont="1" applyFill="1" applyBorder="1" applyAlignment="1" applyProtection="1">
      <alignment horizontal="center" vertical="top" wrapText="1" shrinkToFit="1"/>
    </xf>
    <xf numFmtId="0" fontId="25" fillId="34" borderId="0" xfId="0" applyFont="1" applyFill="1" applyBorder="1" applyAlignment="1" applyProtection="1">
      <alignment horizontal="center" vertical="top" wrapText="1" shrinkToFit="1"/>
    </xf>
    <xf numFmtId="0" fontId="25" fillId="34" borderId="16" xfId="0" applyFont="1" applyFill="1" applyBorder="1" applyAlignment="1" applyProtection="1">
      <alignment horizontal="center" vertical="top" wrapText="1" shrinkToFit="1"/>
    </xf>
    <xf numFmtId="0" fontId="79" fillId="0" borderId="19" xfId="0" applyFont="1" applyFill="1" applyBorder="1" applyAlignment="1" applyProtection="1">
      <alignment horizontal="left" vertical="top" wrapText="1"/>
    </xf>
    <xf numFmtId="0" fontId="25" fillId="0" borderId="16" xfId="0" applyFont="1" applyFill="1" applyBorder="1" applyAlignment="1" applyProtection="1">
      <alignment vertical="top" wrapText="1"/>
    </xf>
    <xf numFmtId="0" fontId="25" fillId="0" borderId="0" xfId="0" applyFont="1" applyFill="1" applyBorder="1" applyAlignment="1" applyProtection="1">
      <alignment horizontal="left" vertical="center"/>
    </xf>
    <xf numFmtId="0" fontId="25" fillId="0" borderId="0" xfId="0" applyFont="1" applyFill="1" applyBorder="1" applyAlignment="1" applyProtection="1">
      <alignment horizontal="center" vertical="center"/>
    </xf>
    <xf numFmtId="0" fontId="40" fillId="0" borderId="0" xfId="0" applyFont="1" applyFill="1" applyBorder="1" applyAlignment="1" applyProtection="1">
      <alignment horizontal="left" vertical="center"/>
    </xf>
    <xf numFmtId="0" fontId="26" fillId="0" borderId="20" xfId="0" applyNumberFormat="1" applyFont="1" applyFill="1" applyBorder="1" applyAlignment="1" applyProtection="1">
      <alignment horizontal="center" vertical="center" shrinkToFit="1"/>
      <protection locked="0"/>
    </xf>
    <xf numFmtId="179" fontId="26" fillId="0" borderId="20" xfId="0" applyNumberFormat="1" applyFont="1" applyFill="1" applyBorder="1" applyAlignment="1" applyProtection="1">
      <alignment horizontal="right" vertical="center" shrinkToFit="1"/>
    </xf>
    <xf numFmtId="0" fontId="25" fillId="0" borderId="109" xfId="0" applyFont="1" applyFill="1" applyBorder="1" applyAlignment="1" applyProtection="1">
      <alignment horizontal="left" vertical="top" wrapText="1"/>
    </xf>
    <xf numFmtId="0" fontId="25" fillId="0" borderId="41" xfId="0" applyFont="1" applyFill="1" applyBorder="1" applyAlignment="1" applyProtection="1">
      <alignment horizontal="center" vertical="top" wrapText="1"/>
    </xf>
    <xf numFmtId="0" fontId="25" fillId="0" borderId="144" xfId="0" applyFont="1" applyFill="1" applyBorder="1" applyAlignment="1" applyProtection="1">
      <alignment horizontal="center" vertical="top" wrapText="1"/>
    </xf>
    <xf numFmtId="0" fontId="25" fillId="0" borderId="144" xfId="0" applyFont="1" applyBorder="1" applyAlignment="1" applyProtection="1">
      <alignment horizontal="center" vertical="center" wrapText="1"/>
    </xf>
    <xf numFmtId="0" fontId="26" fillId="0" borderId="206" xfId="0" applyFont="1" applyFill="1" applyBorder="1" applyAlignment="1" applyProtection="1">
      <alignment vertical="center" shrinkToFit="1"/>
    </xf>
    <xf numFmtId="0" fontId="26" fillId="0" borderId="206" xfId="0" applyFont="1" applyFill="1" applyBorder="1" applyAlignment="1" applyProtection="1">
      <alignment horizontal="center" vertical="center" shrinkToFit="1"/>
    </xf>
    <xf numFmtId="0" fontId="26" fillId="0" borderId="205" xfId="0" applyFont="1" applyFill="1" applyBorder="1" applyAlignment="1" applyProtection="1">
      <alignment vertical="center" shrinkToFit="1"/>
    </xf>
    <xf numFmtId="0" fontId="26" fillId="26" borderId="201" xfId="0" applyFont="1" applyFill="1" applyBorder="1" applyAlignment="1" applyProtection="1">
      <alignment horizontal="center" vertical="center"/>
      <protection locked="0"/>
    </xf>
    <xf numFmtId="0" fontId="26" fillId="0" borderId="204" xfId="0" applyFont="1" applyBorder="1" applyAlignment="1" applyProtection="1">
      <alignment vertical="center"/>
    </xf>
    <xf numFmtId="0" fontId="26" fillId="0" borderId="203" xfId="0" applyFont="1" applyBorder="1" applyAlignment="1" applyProtection="1">
      <alignment vertical="center"/>
    </xf>
    <xf numFmtId="0" fontId="36" fillId="0" borderId="20" xfId="0" applyFont="1" applyFill="1" applyBorder="1" applyAlignment="1" applyProtection="1">
      <alignment horizontal="left" vertical="center" wrapText="1"/>
    </xf>
    <xf numFmtId="0" fontId="26" fillId="0" borderId="20" xfId="0" applyFont="1" applyFill="1" applyBorder="1" applyAlignment="1" applyProtection="1">
      <alignment horizontal="center" vertical="center" wrapText="1"/>
    </xf>
    <xf numFmtId="0" fontId="26" fillId="0" borderId="20" xfId="0" applyFont="1" applyFill="1" applyBorder="1" applyProtection="1">
      <alignment vertical="center"/>
    </xf>
    <xf numFmtId="0" fontId="26" fillId="0" borderId="15" xfId="0" applyFont="1" applyFill="1" applyBorder="1" applyAlignment="1" applyProtection="1">
      <alignment horizontal="right" vertical="center"/>
    </xf>
    <xf numFmtId="0" fontId="25" fillId="0" borderId="205" xfId="0" applyFont="1" applyFill="1" applyBorder="1" applyAlignment="1" applyProtection="1">
      <alignment horizontal="right" vertical="top" wrapText="1"/>
    </xf>
    <xf numFmtId="0" fontId="25" fillId="0" borderId="207" xfId="0" applyFont="1" applyFill="1" applyBorder="1" applyAlignment="1" applyProtection="1">
      <alignment horizontal="left" vertical="top" wrapText="1"/>
    </xf>
    <xf numFmtId="0" fontId="25" fillId="0" borderId="207" xfId="0" applyFont="1" applyFill="1" applyBorder="1" applyAlignment="1" applyProtection="1">
      <alignment horizontal="center" vertical="top" wrapText="1"/>
    </xf>
    <xf numFmtId="0" fontId="26" fillId="0" borderId="205" xfId="0" applyFont="1" applyFill="1" applyBorder="1" applyAlignment="1" applyProtection="1">
      <alignment vertical="center"/>
    </xf>
    <xf numFmtId="0" fontId="25" fillId="0" borderId="206" xfId="0" applyFont="1" applyFill="1" applyBorder="1" applyAlignment="1" applyProtection="1">
      <alignment horizontal="left" vertical="center"/>
    </xf>
    <xf numFmtId="0" fontId="26" fillId="0" borderId="207" xfId="0" applyFont="1" applyFill="1" applyBorder="1" applyAlignment="1" applyProtection="1">
      <alignment vertical="center"/>
    </xf>
    <xf numFmtId="0" fontId="25" fillId="33" borderId="205" xfId="0" applyFont="1" applyFill="1" applyBorder="1" applyAlignment="1" applyProtection="1">
      <alignment vertical="top" wrapText="1" shrinkToFit="1"/>
    </xf>
    <xf numFmtId="0" fontId="25" fillId="33" borderId="206" xfId="0" applyFont="1" applyFill="1" applyBorder="1" applyAlignment="1" applyProtection="1">
      <alignment vertical="top" wrapText="1" shrinkToFit="1"/>
    </xf>
    <xf numFmtId="0" fontId="25" fillId="33" borderId="207" xfId="0" applyFont="1" applyFill="1" applyBorder="1" applyAlignment="1" applyProtection="1">
      <alignment vertical="top" wrapText="1" shrinkToFit="1"/>
    </xf>
    <xf numFmtId="0" fontId="39" fillId="0" borderId="0" xfId="0" applyFont="1" applyFill="1" applyBorder="1" applyAlignment="1" applyProtection="1">
      <alignment horizontal="left" vertical="center"/>
      <protection locked="0"/>
    </xf>
    <xf numFmtId="0" fontId="48" fillId="0" borderId="0" xfId="0" applyFont="1" applyFill="1" applyBorder="1" applyAlignment="1" applyProtection="1">
      <alignment horizontal="center" vertical="center"/>
      <protection locked="0"/>
    </xf>
    <xf numFmtId="0" fontId="48" fillId="0" borderId="0" xfId="0" applyFont="1" applyFill="1" applyBorder="1" applyAlignment="1" applyProtection="1">
      <alignment horizontal="center" vertical="center"/>
    </xf>
    <xf numFmtId="0" fontId="32" fillId="0" borderId="0" xfId="0" applyFont="1" applyFill="1" applyBorder="1" applyAlignment="1" applyProtection="1">
      <alignment horizontal="left" vertical="center"/>
    </xf>
    <xf numFmtId="0" fontId="32" fillId="0" borderId="0" xfId="0" applyFont="1" applyFill="1" applyBorder="1" applyAlignment="1" applyProtection="1">
      <alignment horizontal="center" vertical="center"/>
    </xf>
    <xf numFmtId="0" fontId="25" fillId="0" borderId="0" xfId="0" applyFont="1" applyFill="1" applyBorder="1" applyAlignment="1">
      <alignment vertical="center" wrapText="1"/>
    </xf>
    <xf numFmtId="0" fontId="25" fillId="0" borderId="19" xfId="0" applyFont="1" applyFill="1" applyBorder="1" applyAlignment="1" applyProtection="1">
      <alignment horizontal="left" vertical="top" wrapText="1"/>
    </xf>
    <xf numFmtId="0" fontId="25" fillId="0" borderId="0" xfId="0" applyFont="1" applyFill="1" applyBorder="1" applyAlignment="1" applyProtection="1">
      <alignment horizontal="left" vertical="top" wrapText="1"/>
    </xf>
    <xf numFmtId="0" fontId="25" fillId="0" borderId="49" xfId="0" applyFont="1" applyFill="1" applyBorder="1" applyAlignment="1" applyProtection="1">
      <alignment horizontal="center" vertical="top" wrapText="1"/>
    </xf>
    <xf numFmtId="0" fontId="25" fillId="0" borderId="0" xfId="0" applyFont="1" applyFill="1" applyBorder="1" applyAlignment="1" applyProtection="1">
      <alignment horizontal="left" vertical="center" wrapText="1"/>
    </xf>
    <xf numFmtId="0" fontId="25" fillId="25" borderId="15" xfId="0" applyFont="1" applyFill="1" applyBorder="1" applyAlignment="1" applyProtection="1">
      <alignment horizontal="center" vertical="top" wrapText="1" shrinkToFit="1"/>
    </xf>
    <xf numFmtId="0" fontId="25" fillId="25" borderId="0" xfId="0" applyFont="1" applyFill="1" applyBorder="1" applyAlignment="1" applyProtection="1">
      <alignment horizontal="center" vertical="top" wrapText="1" shrinkToFit="1"/>
    </xf>
    <xf numFmtId="0" fontId="25" fillId="25" borderId="16" xfId="0" applyFont="1" applyFill="1" applyBorder="1" applyAlignment="1" applyProtection="1">
      <alignment horizontal="center" vertical="top" wrapText="1" shrinkToFit="1"/>
    </xf>
    <xf numFmtId="0" fontId="25" fillId="28" borderId="19" xfId="0" applyFont="1" applyFill="1" applyBorder="1" applyAlignment="1" applyProtection="1">
      <alignment horizontal="left" vertical="top" wrapText="1"/>
    </xf>
    <xf numFmtId="0" fontId="25" fillId="0" borderId="51" xfId="0" applyFont="1" applyFill="1" applyBorder="1" applyAlignment="1" applyProtection="1">
      <alignment horizontal="left" vertical="top" wrapText="1"/>
    </xf>
    <xf numFmtId="0" fontId="39" fillId="28" borderId="0" xfId="0" applyFont="1" applyFill="1" applyBorder="1" applyAlignment="1" applyProtection="1">
      <alignment vertical="top" wrapText="1"/>
    </xf>
    <xf numFmtId="0" fontId="25" fillId="0" borderId="19" xfId="0" applyFont="1" applyFill="1" applyBorder="1" applyAlignment="1" applyProtection="1">
      <alignment vertical="top" wrapText="1"/>
    </xf>
    <xf numFmtId="0" fontId="25" fillId="0" borderId="15"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shrinkToFit="1"/>
    </xf>
    <xf numFmtId="0" fontId="26" fillId="0" borderId="0" xfId="0" applyFont="1" applyFill="1" applyBorder="1" applyAlignment="1" applyProtection="1">
      <alignment horizontal="left" vertical="center" shrinkToFit="1"/>
    </xf>
    <xf numFmtId="0" fontId="26" fillId="0" borderId="20" xfId="0" applyFont="1" applyFill="1" applyBorder="1" applyAlignment="1" applyProtection="1">
      <alignment vertical="top" wrapText="1"/>
      <protection locked="0"/>
    </xf>
    <xf numFmtId="0" fontId="25" fillId="0" borderId="0" xfId="0" applyFont="1" applyFill="1" applyBorder="1" applyAlignment="1" applyProtection="1">
      <alignment vertical="top" wrapText="1"/>
    </xf>
    <xf numFmtId="0" fontId="26" fillId="0" borderId="20" xfId="0" applyFont="1" applyFill="1" applyBorder="1" applyAlignment="1" applyProtection="1">
      <alignment horizontal="left" vertical="top" wrapText="1"/>
      <protection locked="0"/>
    </xf>
    <xf numFmtId="0" fontId="26" fillId="0" borderId="20" xfId="0" applyFont="1" applyFill="1" applyBorder="1" applyAlignment="1" applyProtection="1">
      <alignment horizontal="left" vertical="top" wrapText="1"/>
    </xf>
    <xf numFmtId="0" fontId="26" fillId="0" borderId="0" xfId="0" applyFont="1" applyBorder="1" applyAlignment="1" applyProtection="1">
      <alignment vertical="center"/>
    </xf>
    <xf numFmtId="0" fontId="26" fillId="0" borderId="20" xfId="0" applyFont="1" applyFill="1" applyBorder="1" applyAlignment="1" applyProtection="1">
      <alignment horizontal="left" vertical="center" shrinkToFit="1"/>
    </xf>
    <xf numFmtId="0" fontId="45" fillId="0" borderId="20" xfId="0" applyFont="1" applyFill="1" applyBorder="1" applyAlignment="1" applyProtection="1">
      <alignment horizontal="left" vertical="top" wrapText="1"/>
      <protection locked="0"/>
    </xf>
    <xf numFmtId="0" fontId="25" fillId="28" borderId="0" xfId="0" applyFont="1" applyFill="1" applyBorder="1" applyAlignment="1" applyProtection="1">
      <alignment horizontal="left" vertical="top" wrapText="1"/>
    </xf>
    <xf numFmtId="0" fontId="26" fillId="0" borderId="20" xfId="0" applyFont="1" applyBorder="1" applyAlignment="1" applyProtection="1">
      <alignment horizontal="left" vertical="center"/>
    </xf>
    <xf numFmtId="0" fontId="25" fillId="25" borderId="15" xfId="0" applyFont="1" applyFill="1" applyBorder="1" applyAlignment="1" applyProtection="1">
      <alignment horizontal="center" vertical="top" wrapText="1"/>
    </xf>
    <xf numFmtId="0" fontId="25" fillId="25" borderId="0" xfId="0" applyFont="1" applyFill="1" applyBorder="1" applyAlignment="1" applyProtection="1">
      <alignment horizontal="center" vertical="top" wrapText="1"/>
    </xf>
    <xf numFmtId="0" fontId="25" fillId="25" borderId="16" xfId="0" applyFont="1" applyFill="1" applyBorder="1" applyAlignment="1" applyProtection="1">
      <alignment horizontal="center" vertical="top" wrapText="1"/>
    </xf>
    <xf numFmtId="0" fontId="26" fillId="0" borderId="20" xfId="0" applyFont="1" applyFill="1" applyBorder="1" applyAlignment="1" applyProtection="1">
      <alignment vertical="center"/>
    </xf>
    <xf numFmtId="0" fontId="25" fillId="28" borderId="49" xfId="0" applyFont="1" applyFill="1" applyBorder="1" applyAlignment="1" applyProtection="1">
      <alignment horizontal="center" vertical="top" wrapText="1"/>
    </xf>
    <xf numFmtId="0" fontId="26" fillId="0" borderId="0" xfId="0" applyFont="1" applyFill="1" applyBorder="1" applyAlignment="1" applyProtection="1">
      <alignment horizontal="left" vertical="top" wrapText="1"/>
      <protection locked="0"/>
    </xf>
    <xf numFmtId="0" fontId="26" fillId="0" borderId="20" xfId="0" applyFont="1" applyFill="1" applyBorder="1" applyAlignment="1" applyProtection="1">
      <alignment horizontal="right" vertical="center"/>
      <protection locked="0"/>
    </xf>
    <xf numFmtId="0" fontId="26" fillId="0" borderId="20"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25" fillId="0" borderId="22" xfId="0" applyFont="1" applyFill="1" applyBorder="1" applyAlignment="1" applyProtection="1">
      <alignment horizontal="left" vertical="top" wrapText="1"/>
    </xf>
    <xf numFmtId="0" fontId="26" fillId="0" borderId="20" xfId="0" applyFont="1" applyBorder="1" applyAlignment="1" applyProtection="1">
      <alignment horizontal="center" vertical="center"/>
    </xf>
    <xf numFmtId="0" fontId="26" fillId="0" borderId="21" xfId="0" applyFont="1" applyBorder="1" applyAlignment="1" applyProtection="1">
      <alignment horizontal="center" vertical="center"/>
    </xf>
    <xf numFmtId="0" fontId="25" fillId="25" borderId="23" xfId="0" applyFont="1" applyFill="1" applyBorder="1" applyAlignment="1" applyProtection="1">
      <alignment horizontal="center" vertical="top" wrapText="1" shrinkToFit="1"/>
    </xf>
    <xf numFmtId="0" fontId="25" fillId="25" borderId="20" xfId="0" applyFont="1" applyFill="1" applyBorder="1" applyAlignment="1" applyProtection="1">
      <alignment horizontal="center" vertical="top" wrapText="1" shrinkToFit="1"/>
    </xf>
    <xf numFmtId="0" fontId="25" fillId="25" borderId="21" xfId="0" applyFont="1" applyFill="1" applyBorder="1" applyAlignment="1" applyProtection="1">
      <alignment horizontal="center" vertical="top" wrapText="1" shrinkToFit="1"/>
    </xf>
    <xf numFmtId="0" fontId="25" fillId="0" borderId="20" xfId="0" applyFont="1" applyFill="1" applyBorder="1" applyAlignment="1" applyProtection="1">
      <alignment horizontal="left" vertical="top" wrapText="1"/>
    </xf>
    <xf numFmtId="0" fontId="25" fillId="0" borderId="50" xfId="0" applyFont="1" applyFill="1" applyBorder="1" applyAlignment="1" applyProtection="1">
      <alignment horizontal="center" vertical="top" wrapText="1"/>
    </xf>
    <xf numFmtId="0" fontId="25" fillId="0" borderId="22" xfId="0" applyFont="1" applyFill="1" applyBorder="1" applyAlignment="1" applyProtection="1">
      <alignment horizontal="left" vertical="top"/>
    </xf>
    <xf numFmtId="0" fontId="25" fillId="0" borderId="15" xfId="0" applyFont="1" applyFill="1" applyBorder="1" applyAlignment="1" applyProtection="1">
      <alignment vertical="top" wrapText="1"/>
    </xf>
    <xf numFmtId="0" fontId="26" fillId="0" borderId="20" xfId="0" applyFont="1" applyFill="1" applyBorder="1" applyAlignment="1" applyProtection="1">
      <alignment vertical="center" shrinkToFit="1"/>
    </xf>
    <xf numFmtId="0" fontId="25" fillId="0" borderId="15" xfId="0" applyFont="1" applyFill="1" applyBorder="1" applyAlignment="1" applyProtection="1">
      <alignment horizontal="right" vertical="top" wrapText="1"/>
    </xf>
    <xf numFmtId="0" fontId="26" fillId="0" borderId="0" xfId="0" applyFont="1" applyFill="1" applyBorder="1" applyAlignment="1" applyProtection="1">
      <alignment vertical="center" shrinkToFit="1"/>
    </xf>
    <xf numFmtId="0" fontId="25" fillId="0" borderId="16" xfId="0" applyFont="1" applyFill="1" applyBorder="1" applyAlignment="1" applyProtection="1">
      <alignment horizontal="left" vertical="top" wrapText="1"/>
    </xf>
    <xf numFmtId="0" fontId="25" fillId="0" borderId="0" xfId="0" applyFont="1" applyBorder="1" applyAlignment="1" applyProtection="1">
      <alignment horizontal="left" vertical="top" wrapText="1"/>
      <protection locked="0"/>
    </xf>
    <xf numFmtId="0" fontId="25" fillId="0" borderId="20" xfId="0" applyFont="1" applyBorder="1" applyAlignment="1" applyProtection="1">
      <alignment horizontal="left" vertical="top" wrapText="1"/>
      <protection locked="0"/>
    </xf>
    <xf numFmtId="0" fontId="0" fillId="0" borderId="19" xfId="0" applyBorder="1" applyAlignment="1">
      <alignment horizontal="left" vertical="top" wrapText="1"/>
    </xf>
    <xf numFmtId="0" fontId="0" fillId="0" borderId="19" xfId="0" applyBorder="1" applyAlignment="1">
      <alignment vertical="top" wrapText="1"/>
    </xf>
    <xf numFmtId="0" fontId="25" fillId="0" borderId="22" xfId="0" applyFont="1" applyFill="1" applyBorder="1" applyAlignment="1" applyProtection="1">
      <alignment vertical="top" wrapText="1"/>
    </xf>
    <xf numFmtId="0" fontId="25" fillId="0" borderId="23" xfId="0" applyFont="1" applyFill="1" applyBorder="1" applyAlignment="1" applyProtection="1">
      <alignment vertical="top" wrapText="1"/>
    </xf>
    <xf numFmtId="0" fontId="25" fillId="0" borderId="20" xfId="0" applyFont="1" applyFill="1" applyBorder="1" applyAlignment="1" applyProtection="1">
      <alignment horizontal="left" vertical="center" wrapText="1"/>
    </xf>
    <xf numFmtId="0" fontId="26" fillId="0" borderId="20" xfId="0" applyFont="1" applyBorder="1" applyAlignment="1" applyProtection="1">
      <alignment vertical="center"/>
    </xf>
    <xf numFmtId="0" fontId="0" fillId="0" borderId="15" xfId="0" applyBorder="1" applyAlignment="1">
      <alignment vertical="top" wrapText="1"/>
    </xf>
    <xf numFmtId="0" fontId="25" fillId="0" borderId="19" xfId="0" applyFont="1" applyBorder="1" applyAlignment="1">
      <alignment horizontal="left" vertical="top" wrapText="1"/>
    </xf>
    <xf numFmtId="0" fontId="39" fillId="28" borderId="0" xfId="0" applyFont="1" applyFill="1" applyBorder="1" applyAlignment="1" applyProtection="1">
      <alignment vertical="top"/>
    </xf>
    <xf numFmtId="0" fontId="25" fillId="28" borderId="22" xfId="0" applyFont="1" applyFill="1" applyBorder="1" applyAlignment="1" applyProtection="1">
      <alignment horizontal="left" vertical="top" wrapText="1"/>
    </xf>
    <xf numFmtId="0" fontId="25" fillId="0" borderId="16" xfId="0" applyFont="1" applyFill="1" applyBorder="1" applyAlignment="1" applyProtection="1">
      <alignment horizontal="center" vertical="top" wrapText="1"/>
    </xf>
    <xf numFmtId="0" fontId="26" fillId="0" borderId="0" xfId="0" applyFont="1" applyFill="1" applyBorder="1" applyAlignment="1" applyProtection="1">
      <alignment horizontal="center" vertical="center"/>
    </xf>
    <xf numFmtId="0" fontId="25" fillId="0" borderId="21" xfId="0" applyFont="1" applyFill="1" applyBorder="1" applyAlignment="1" applyProtection="1">
      <alignment horizontal="left" vertical="top" wrapText="1"/>
    </xf>
    <xf numFmtId="0" fontId="26" fillId="0" borderId="202" xfId="0" applyFont="1" applyBorder="1" applyProtection="1">
      <alignment vertical="center"/>
    </xf>
    <xf numFmtId="0" fontId="26" fillId="0" borderId="208" xfId="0" applyFont="1" applyBorder="1" applyAlignment="1" applyProtection="1">
      <alignment vertical="center"/>
    </xf>
    <xf numFmtId="0" fontId="26" fillId="0" borderId="208" xfId="0" applyFont="1" applyBorder="1" applyProtection="1">
      <alignment vertical="center"/>
    </xf>
    <xf numFmtId="0" fontId="26" fillId="0" borderId="208" xfId="0" applyFont="1" applyFill="1" applyBorder="1" applyAlignment="1" applyProtection="1">
      <alignment vertical="center"/>
    </xf>
    <xf numFmtId="0" fontId="26" fillId="0" borderId="203" xfId="0" applyFont="1" applyFill="1" applyBorder="1" applyAlignment="1" applyProtection="1">
      <alignment vertical="center"/>
    </xf>
    <xf numFmtId="0" fontId="26" fillId="28" borderId="20" xfId="0" applyFont="1" applyFill="1" applyBorder="1" applyAlignment="1" applyProtection="1">
      <alignment vertical="center" wrapText="1"/>
    </xf>
    <xf numFmtId="0" fontId="26" fillId="0" borderId="20" xfId="0" applyFont="1" applyFill="1" applyBorder="1" applyAlignment="1" applyProtection="1">
      <alignment horizontal="left" vertical="top" wrapText="1" shrinkToFit="1"/>
    </xf>
    <xf numFmtId="0" fontId="39" fillId="0" borderId="20" xfId="0" applyFont="1" applyFill="1" applyBorder="1" applyAlignment="1" applyProtection="1">
      <alignment vertical="center"/>
    </xf>
    <xf numFmtId="0" fontId="26" fillId="28" borderId="20" xfId="0" applyFont="1" applyFill="1" applyBorder="1" applyAlignment="1" applyProtection="1">
      <alignment horizontal="center" vertical="center" wrapText="1"/>
    </xf>
    <xf numFmtId="0" fontId="0" fillId="0" borderId="0" xfId="0" applyBorder="1" applyAlignment="1">
      <alignment horizontal="left" vertical="top"/>
    </xf>
    <xf numFmtId="0" fontId="25" fillId="28" borderId="23" xfId="0" applyFont="1" applyFill="1" applyBorder="1" applyAlignment="1" applyProtection="1">
      <alignment vertical="center" wrapText="1"/>
    </xf>
    <xf numFmtId="0" fontId="25" fillId="28" borderId="20" xfId="0" applyFont="1" applyFill="1" applyBorder="1" applyAlignment="1" applyProtection="1">
      <alignment horizontal="center" vertical="center" wrapText="1"/>
    </xf>
    <xf numFmtId="0" fontId="25" fillId="28" borderId="50" xfId="0" applyFont="1" applyFill="1" applyBorder="1" applyAlignment="1" applyProtection="1">
      <alignment horizontal="center" vertical="center" wrapText="1"/>
    </xf>
    <xf numFmtId="0" fontId="25" fillId="0" borderId="215" xfId="0" applyFont="1" applyFill="1" applyBorder="1" applyAlignment="1" applyProtection="1">
      <alignment vertical="top" wrapText="1"/>
    </xf>
    <xf numFmtId="0" fontId="25" fillId="0" borderId="216" xfId="0" applyFont="1" applyFill="1" applyBorder="1" applyAlignment="1" applyProtection="1">
      <alignment horizontal="right" vertical="top" wrapText="1"/>
    </xf>
    <xf numFmtId="0" fontId="25" fillId="0" borderId="216" xfId="0" applyFont="1" applyFill="1" applyBorder="1" applyAlignment="1" applyProtection="1">
      <alignment horizontal="left" vertical="top" wrapText="1"/>
    </xf>
    <xf numFmtId="0" fontId="36" fillId="0" borderId="0" xfId="0" applyFont="1" applyFill="1" applyBorder="1" applyAlignment="1">
      <alignment vertical="center"/>
    </xf>
    <xf numFmtId="0" fontId="26" fillId="0" borderId="216" xfId="0" applyFont="1" applyFill="1" applyBorder="1" applyAlignment="1" applyProtection="1">
      <alignment vertical="center"/>
    </xf>
    <xf numFmtId="0" fontId="25" fillId="0" borderId="19" xfId="0" applyFont="1" applyFill="1" applyBorder="1" applyAlignment="1" applyProtection="1">
      <alignment horizontal="left" vertical="top" wrapText="1"/>
    </xf>
    <xf numFmtId="0" fontId="25" fillId="0" borderId="22" xfId="0" applyFont="1" applyFill="1" applyBorder="1" applyAlignment="1" applyProtection="1">
      <alignment horizontal="left" vertical="top" wrapText="1"/>
    </xf>
    <xf numFmtId="0" fontId="26" fillId="0" borderId="0" xfId="0" applyFont="1" applyFill="1" applyBorder="1" applyAlignment="1" applyProtection="1">
      <alignment vertical="center"/>
    </xf>
    <xf numFmtId="0" fontId="26" fillId="0" borderId="20" xfId="0" applyFont="1" applyFill="1" applyBorder="1" applyAlignment="1" applyProtection="1">
      <alignment vertical="center"/>
    </xf>
    <xf numFmtId="0" fontId="25" fillId="0" borderId="15" xfId="0" applyFont="1" applyFill="1" applyBorder="1" applyAlignment="1" applyProtection="1">
      <alignment horizontal="right" vertical="top" wrapText="1"/>
    </xf>
    <xf numFmtId="0" fontId="25" fillId="0" borderId="16" xfId="0" applyFont="1" applyFill="1" applyBorder="1" applyAlignment="1" applyProtection="1">
      <alignment horizontal="left" vertical="top" wrapText="1"/>
    </xf>
    <xf numFmtId="0" fontId="25" fillId="0" borderId="20" xfId="0" applyFont="1" applyFill="1" applyBorder="1" applyAlignment="1" applyProtection="1">
      <alignment horizontal="left" vertical="center"/>
    </xf>
    <xf numFmtId="0" fontId="25" fillId="0" borderId="16" xfId="0" applyFont="1" applyFill="1" applyBorder="1" applyAlignment="1" applyProtection="1">
      <alignment horizontal="center" vertical="top" wrapText="1"/>
    </xf>
    <xf numFmtId="0" fontId="25" fillId="0" borderId="21" xfId="0" applyFont="1" applyFill="1" applyBorder="1" applyAlignment="1" applyProtection="1">
      <alignment horizontal="left" vertical="top" wrapText="1"/>
    </xf>
    <xf numFmtId="0" fontId="25" fillId="0" borderId="21" xfId="0" applyFont="1" applyFill="1" applyBorder="1" applyAlignment="1" applyProtection="1">
      <alignment horizontal="center" vertical="top" wrapText="1"/>
    </xf>
    <xf numFmtId="0" fontId="25" fillId="0" borderId="0" xfId="0" applyFont="1" applyFill="1" applyBorder="1" applyAlignment="1" applyProtection="1">
      <alignment horizontal="left" vertical="center" wrapText="1"/>
    </xf>
    <xf numFmtId="0" fontId="26" fillId="0" borderId="0" xfId="0" applyFont="1" applyBorder="1" applyAlignment="1" applyProtection="1">
      <alignment vertical="center"/>
    </xf>
    <xf numFmtId="0" fontId="25" fillId="28" borderId="49" xfId="0" applyFont="1" applyFill="1" applyBorder="1" applyAlignment="1" applyProtection="1">
      <alignment horizontal="center" vertical="top" wrapText="1"/>
    </xf>
    <xf numFmtId="0" fontId="26" fillId="0" borderId="0" xfId="0" applyFont="1" applyFill="1" applyBorder="1" applyAlignment="1" applyProtection="1">
      <alignment vertical="center"/>
    </xf>
    <xf numFmtId="0" fontId="26" fillId="0" borderId="0" xfId="0" applyFont="1" applyFill="1" applyBorder="1" applyAlignment="1" applyProtection="1">
      <alignment horizontal="center" vertical="center" wrapText="1"/>
      <protection locked="0"/>
    </xf>
    <xf numFmtId="0" fontId="79" fillId="0" borderId="22" xfId="0" applyFont="1" applyFill="1" applyBorder="1" applyAlignment="1" applyProtection="1">
      <alignment vertical="top" wrapText="1"/>
    </xf>
    <xf numFmtId="0" fontId="26" fillId="0" borderId="0" xfId="0" applyFont="1" applyFill="1" applyBorder="1" applyAlignment="1" applyProtection="1">
      <alignment vertical="center"/>
    </xf>
    <xf numFmtId="0" fontId="25" fillId="28" borderId="19" xfId="0" applyFont="1" applyFill="1" applyBorder="1" applyAlignment="1" applyProtection="1">
      <alignment horizontal="left" vertical="top" wrapText="1"/>
    </xf>
    <xf numFmtId="0" fontId="25" fillId="28" borderId="22" xfId="0" applyFont="1" applyFill="1" applyBorder="1" applyAlignment="1" applyProtection="1">
      <alignment horizontal="left" vertical="top" wrapText="1"/>
    </xf>
    <xf numFmtId="0" fontId="25" fillId="28" borderId="16" xfId="0" applyFont="1" applyFill="1" applyBorder="1" applyAlignment="1" applyProtection="1">
      <alignment horizontal="left" vertical="top" wrapText="1"/>
    </xf>
    <xf numFmtId="0" fontId="25" fillId="28" borderId="16" xfId="0" applyFont="1" applyFill="1" applyBorder="1" applyAlignment="1" applyProtection="1">
      <alignment horizontal="center" vertical="top" wrapText="1"/>
    </xf>
    <xf numFmtId="0" fontId="25" fillId="28" borderId="21" xfId="0" applyFont="1" applyFill="1" applyBorder="1" applyAlignment="1" applyProtection="1">
      <alignment horizontal="left" vertical="top" wrapText="1"/>
    </xf>
    <xf numFmtId="0" fontId="25" fillId="28" borderId="21" xfId="0" applyFont="1" applyFill="1" applyBorder="1" applyAlignment="1" applyProtection="1">
      <alignment horizontal="center" vertical="top" wrapText="1"/>
    </xf>
    <xf numFmtId="0" fontId="25" fillId="28" borderId="12" xfId="0" applyFont="1" applyFill="1" applyBorder="1" applyAlignment="1" applyProtection="1">
      <alignment horizontal="right" vertical="top" wrapText="1"/>
    </xf>
    <xf numFmtId="0" fontId="25" fillId="28" borderId="93" xfId="0" applyFont="1" applyFill="1" applyBorder="1" applyAlignment="1" applyProtection="1">
      <alignment horizontal="left" vertical="top" wrapText="1"/>
    </xf>
    <xf numFmtId="0" fontId="25" fillId="28" borderId="93" xfId="0" applyFont="1" applyFill="1" applyBorder="1" applyAlignment="1" applyProtection="1">
      <alignment horizontal="center" vertical="top" wrapText="1"/>
    </xf>
    <xf numFmtId="0" fontId="25" fillId="28" borderId="19" xfId="0" applyFont="1" applyFill="1" applyBorder="1" applyAlignment="1" applyProtection="1">
      <alignment vertical="top"/>
    </xf>
    <xf numFmtId="0" fontId="37" fillId="0" borderId="0" xfId="0" applyFont="1" applyFill="1" applyBorder="1" applyAlignment="1" applyProtection="1">
      <alignment vertical="center"/>
    </xf>
    <xf numFmtId="0" fontId="56" fillId="0" borderId="20" xfId="0" applyFont="1" applyBorder="1">
      <alignment vertical="center"/>
    </xf>
    <xf numFmtId="0" fontId="25" fillId="0" borderId="19" xfId="0" applyFont="1" applyFill="1" applyBorder="1" applyAlignment="1" applyProtection="1">
      <alignment horizontal="left" vertical="top" wrapText="1"/>
    </xf>
    <xf numFmtId="0" fontId="25" fillId="0" borderId="0" xfId="0" applyFont="1" applyFill="1" applyBorder="1" applyAlignment="1" applyProtection="1">
      <alignment horizontal="left" vertical="top" wrapText="1"/>
    </xf>
    <xf numFmtId="0" fontId="25" fillId="0" borderId="49" xfId="0" applyFont="1" applyFill="1" applyBorder="1" applyAlignment="1" applyProtection="1">
      <alignment horizontal="center" vertical="top" wrapText="1"/>
    </xf>
    <xf numFmtId="0" fontId="25" fillId="0" borderId="19" xfId="0" applyFont="1" applyFill="1" applyBorder="1" applyAlignment="1" applyProtection="1">
      <alignment vertical="top" wrapText="1"/>
    </xf>
    <xf numFmtId="0" fontId="25" fillId="0" borderId="0" xfId="0" applyFont="1" applyFill="1" applyBorder="1" applyAlignment="1" applyProtection="1">
      <alignment vertical="top" wrapText="1"/>
    </xf>
    <xf numFmtId="0" fontId="26" fillId="0" borderId="0" xfId="0" applyFont="1" applyBorder="1" applyAlignment="1" applyProtection="1">
      <alignment vertical="center"/>
    </xf>
    <xf numFmtId="0" fontId="25" fillId="25" borderId="15" xfId="0" applyFont="1" applyFill="1" applyBorder="1" applyAlignment="1" applyProtection="1">
      <alignment horizontal="center" vertical="top" wrapText="1"/>
    </xf>
    <xf numFmtId="0" fontId="25" fillId="25" borderId="0" xfId="0" applyFont="1" applyFill="1" applyBorder="1" applyAlignment="1" applyProtection="1">
      <alignment horizontal="center" vertical="top" wrapText="1"/>
    </xf>
    <xf numFmtId="0" fontId="25" fillId="25" borderId="16" xfId="0" applyFont="1" applyFill="1" applyBorder="1" applyAlignment="1" applyProtection="1">
      <alignment horizontal="center" vertical="top" wrapText="1"/>
    </xf>
    <xf numFmtId="0" fontId="26" fillId="0" borderId="20" xfId="0" applyFont="1" applyFill="1" applyBorder="1" applyAlignment="1" applyProtection="1">
      <alignment vertical="center"/>
    </xf>
    <xf numFmtId="0" fontId="26" fillId="0" borderId="20"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26" fillId="0" borderId="20" xfId="0" applyFont="1" applyBorder="1" applyAlignment="1" applyProtection="1">
      <alignment horizontal="center" vertical="center"/>
    </xf>
    <xf numFmtId="0" fontId="25" fillId="0" borderId="15" xfId="0" applyFont="1" applyFill="1" applyBorder="1" applyAlignment="1" applyProtection="1">
      <alignment vertical="top"/>
    </xf>
    <xf numFmtId="0" fontId="25" fillId="0" borderId="50" xfId="0" applyFont="1" applyFill="1" applyBorder="1" applyAlignment="1" applyProtection="1">
      <alignment horizontal="center" vertical="top" wrapText="1"/>
    </xf>
    <xf numFmtId="0" fontId="25" fillId="0" borderId="15" xfId="0" applyFont="1" applyFill="1" applyBorder="1" applyAlignment="1" applyProtection="1">
      <alignment vertical="top" wrapText="1"/>
    </xf>
    <xf numFmtId="0" fontId="26" fillId="0" borderId="0" xfId="0" applyFont="1" applyFill="1" applyBorder="1" applyAlignment="1" applyProtection="1">
      <alignment vertical="center" shrinkToFit="1"/>
    </xf>
    <xf numFmtId="0" fontId="25" fillId="27" borderId="16" xfId="0" applyFont="1" applyFill="1" applyBorder="1" applyAlignment="1" applyProtection="1">
      <alignment horizontal="center" vertical="center" wrapText="1"/>
    </xf>
    <xf numFmtId="0" fontId="25" fillId="0" borderId="22" xfId="0" applyFont="1" applyFill="1" applyBorder="1" applyAlignment="1" applyProtection="1">
      <alignment vertical="top" wrapText="1"/>
    </xf>
    <xf numFmtId="0" fontId="25" fillId="0" borderId="23" xfId="0" applyFont="1" applyFill="1" applyBorder="1" applyAlignment="1" applyProtection="1">
      <alignment vertical="top" wrapText="1"/>
    </xf>
    <xf numFmtId="0" fontId="45" fillId="0" borderId="20" xfId="0" applyFont="1" applyBorder="1" applyAlignment="1" applyProtection="1">
      <alignment horizontal="right" vertical="center"/>
      <protection locked="0"/>
    </xf>
    <xf numFmtId="0" fontId="26" fillId="0" borderId="18" xfId="0" applyFont="1" applyFill="1" applyBorder="1" applyAlignment="1" applyProtection="1">
      <alignment vertical="center"/>
    </xf>
    <xf numFmtId="0" fontId="80" fillId="0" borderId="15" xfId="0" applyFont="1" applyFill="1" applyBorder="1" applyAlignment="1" applyProtection="1">
      <alignment vertical="top" wrapText="1"/>
    </xf>
    <xf numFmtId="0" fontId="26" fillId="0" borderId="20" xfId="0" applyFont="1" applyBorder="1" applyAlignment="1" applyProtection="1">
      <alignment vertical="center"/>
    </xf>
    <xf numFmtId="0" fontId="26" fillId="0" borderId="0" xfId="0" applyFont="1" applyFill="1" applyBorder="1" applyAlignment="1" applyProtection="1">
      <alignment horizontal="center" vertical="center"/>
    </xf>
    <xf numFmtId="0" fontId="25" fillId="0" borderId="0" xfId="0" applyFont="1" applyFill="1" applyBorder="1" applyAlignment="1" applyProtection="1">
      <alignment horizontal="center" vertical="center" wrapText="1"/>
    </xf>
    <xf numFmtId="0" fontId="25" fillId="0" borderId="20" xfId="0" applyFont="1" applyFill="1" applyBorder="1" applyAlignment="1" applyProtection="1">
      <alignment vertical="top" wrapText="1"/>
    </xf>
    <xf numFmtId="0" fontId="25" fillId="27" borderId="15" xfId="0" applyFont="1" applyFill="1" applyBorder="1" applyAlignment="1" applyProtection="1">
      <alignment horizontal="center" vertical="center" wrapText="1"/>
    </xf>
    <xf numFmtId="0" fontId="29" fillId="0" borderId="227" xfId="0" applyFont="1" applyFill="1" applyBorder="1" applyAlignment="1" applyProtection="1">
      <alignment wrapText="1"/>
    </xf>
    <xf numFmtId="0" fontId="25" fillId="0" borderId="224" xfId="0" applyFont="1" applyFill="1" applyBorder="1" applyAlignment="1" applyProtection="1">
      <alignment horizontal="center" vertical="center" wrapText="1"/>
    </xf>
    <xf numFmtId="0" fontId="25" fillId="0" borderId="224" xfId="0" applyFont="1" applyFill="1" applyBorder="1" applyAlignment="1" applyProtection="1">
      <alignment vertical="center" wrapText="1"/>
    </xf>
    <xf numFmtId="0" fontId="25" fillId="0" borderId="224" xfId="0" applyFont="1" applyFill="1" applyBorder="1" applyAlignment="1" applyProtection="1">
      <alignment horizontal="center" vertical="center" wrapText="1" shrinkToFit="1"/>
      <protection locked="0"/>
    </xf>
    <xf numFmtId="0" fontId="25" fillId="0" borderId="224" xfId="0" applyFont="1" applyFill="1" applyBorder="1" applyAlignment="1" applyProtection="1">
      <alignment horizontal="center" vertical="center" shrinkToFit="1"/>
      <protection locked="0"/>
    </xf>
    <xf numFmtId="0" fontId="29" fillId="0" borderId="224" xfId="0" applyFont="1" applyFill="1" applyBorder="1" applyAlignment="1" applyProtection="1">
      <alignment horizontal="right" wrapText="1"/>
    </xf>
    <xf numFmtId="178" fontId="26" fillId="0" borderId="0" xfId="0" applyNumberFormat="1" applyFont="1" applyFill="1" applyBorder="1" applyAlignment="1" applyProtection="1">
      <alignment horizontal="right" vertical="center" shrinkToFit="1"/>
      <protection locked="0"/>
    </xf>
    <xf numFmtId="0" fontId="65" fillId="0" borderId="228" xfId="0" applyFont="1" applyFill="1" applyBorder="1" applyAlignment="1" applyProtection="1">
      <alignment horizontal="left" vertical="top" wrapText="1"/>
    </xf>
    <xf numFmtId="0" fontId="45" fillId="0" borderId="20" xfId="0" applyFont="1" applyFill="1" applyBorder="1" applyAlignment="1" applyProtection="1">
      <alignment horizontal="right" vertical="center"/>
      <protection locked="0"/>
    </xf>
    <xf numFmtId="0" fontId="52" fillId="27" borderId="15" xfId="0" applyFont="1" applyFill="1" applyBorder="1" applyAlignment="1" applyProtection="1">
      <alignment horizontal="center" vertical="center" wrapText="1"/>
    </xf>
    <xf numFmtId="0" fontId="25" fillId="0" borderId="19" xfId="0" applyFont="1" applyFill="1" applyBorder="1" applyAlignment="1" applyProtection="1">
      <alignment horizontal="left" vertical="top" wrapText="1"/>
    </xf>
    <xf numFmtId="0" fontId="25" fillId="0" borderId="49" xfId="0" applyFont="1" applyFill="1" applyBorder="1" applyAlignment="1" applyProtection="1">
      <alignment horizontal="center" vertical="top" wrapText="1"/>
    </xf>
    <xf numFmtId="0" fontId="25" fillId="0" borderId="19" xfId="0" applyFont="1" applyFill="1" applyBorder="1" applyAlignment="1" applyProtection="1">
      <alignment vertical="top" wrapText="1"/>
    </xf>
    <xf numFmtId="0" fontId="25" fillId="0" borderId="0" xfId="0" applyFont="1" applyFill="1" applyBorder="1" applyAlignment="1" applyProtection="1">
      <alignment vertical="top" wrapText="1"/>
    </xf>
    <xf numFmtId="0" fontId="26" fillId="0" borderId="0" xfId="0" applyFont="1" applyBorder="1" applyAlignment="1" applyProtection="1">
      <alignment vertical="center"/>
    </xf>
    <xf numFmtId="0" fontId="25" fillId="25" borderId="15" xfId="0" applyFont="1" applyFill="1" applyBorder="1" applyAlignment="1" applyProtection="1">
      <alignment horizontal="center" vertical="top" wrapText="1"/>
    </xf>
    <xf numFmtId="0" fontId="25" fillId="25" borderId="0" xfId="0" applyFont="1" applyFill="1" applyBorder="1" applyAlignment="1" applyProtection="1">
      <alignment horizontal="center" vertical="top" wrapText="1"/>
    </xf>
    <xf numFmtId="0" fontId="25" fillId="25" borderId="16" xfId="0" applyFont="1" applyFill="1" applyBorder="1" applyAlignment="1" applyProtection="1">
      <alignment horizontal="center" vertical="top" wrapText="1"/>
    </xf>
    <xf numFmtId="0" fontId="26" fillId="0" borderId="0" xfId="0" applyFont="1" applyFill="1" applyBorder="1" applyAlignment="1" applyProtection="1">
      <alignment vertical="center"/>
    </xf>
    <xf numFmtId="0" fontId="25" fillId="27" borderId="15" xfId="0" applyFont="1" applyFill="1" applyBorder="1" applyAlignment="1" applyProtection="1">
      <alignment horizontal="center" vertical="center" wrapText="1"/>
    </xf>
    <xf numFmtId="0" fontId="25" fillId="27" borderId="16" xfId="0" applyFont="1" applyFill="1" applyBorder="1" applyAlignment="1" applyProtection="1">
      <alignment horizontal="center" vertical="center" wrapText="1"/>
    </xf>
    <xf numFmtId="0" fontId="25" fillId="0" borderId="15" xfId="0" applyFont="1" applyFill="1" applyBorder="1" applyAlignment="1" applyProtection="1">
      <alignment vertical="top" wrapText="1"/>
    </xf>
    <xf numFmtId="0" fontId="25" fillId="28" borderId="19" xfId="0" applyFont="1" applyFill="1" applyBorder="1" applyAlignment="1" applyProtection="1">
      <alignment horizontal="center" vertical="top" wrapText="1"/>
    </xf>
    <xf numFmtId="0" fontId="25" fillId="25" borderId="15" xfId="0" applyFont="1" applyFill="1" applyBorder="1" applyAlignment="1" applyProtection="1">
      <alignment horizontal="center" vertical="top" wrapText="1" shrinkToFit="1"/>
    </xf>
    <xf numFmtId="0" fontId="25" fillId="25" borderId="0" xfId="0" applyFont="1" applyFill="1" applyBorder="1" applyAlignment="1" applyProtection="1">
      <alignment horizontal="center" vertical="top" wrapText="1" shrinkToFit="1"/>
    </xf>
    <xf numFmtId="0" fontId="25" fillId="25" borderId="16" xfId="0" applyFont="1" applyFill="1" applyBorder="1" applyAlignment="1" applyProtection="1">
      <alignment horizontal="center" vertical="top" wrapText="1" shrinkToFit="1"/>
    </xf>
    <xf numFmtId="0" fontId="25" fillId="25" borderId="23" xfId="0" applyFont="1" applyFill="1" applyBorder="1" applyAlignment="1" applyProtection="1">
      <alignment horizontal="center" vertical="top" wrapText="1" shrinkToFit="1"/>
    </xf>
    <xf numFmtId="0" fontId="25" fillId="25" borderId="20" xfId="0" applyFont="1" applyFill="1" applyBorder="1" applyAlignment="1" applyProtection="1">
      <alignment horizontal="center" vertical="top" wrapText="1" shrinkToFit="1"/>
    </xf>
    <xf numFmtId="0" fontId="25" fillId="25" borderId="21" xfId="0" applyFont="1" applyFill="1" applyBorder="1" applyAlignment="1" applyProtection="1">
      <alignment horizontal="center" vertical="top" wrapText="1" shrinkToFit="1"/>
    </xf>
    <xf numFmtId="0" fontId="25" fillId="0" borderId="19" xfId="0" applyFont="1" applyFill="1" applyBorder="1" applyAlignment="1" applyProtection="1">
      <alignment horizontal="left" vertical="top" wrapText="1"/>
    </xf>
    <xf numFmtId="0" fontId="25" fillId="0" borderId="22" xfId="0" applyFont="1" applyFill="1" applyBorder="1" applyAlignment="1" applyProtection="1">
      <alignment horizontal="left" vertical="top" wrapText="1"/>
    </xf>
    <xf numFmtId="0" fontId="25" fillId="0" borderId="0" xfId="0" applyFont="1" applyFill="1" applyBorder="1" applyAlignment="1" applyProtection="1">
      <alignment horizontal="left" vertical="top" wrapText="1"/>
    </xf>
    <xf numFmtId="0" fontId="25" fillId="0" borderId="20" xfId="0" applyFont="1" applyFill="1" applyBorder="1" applyAlignment="1" applyProtection="1">
      <alignment horizontal="left" vertical="top" wrapText="1"/>
    </xf>
    <xf numFmtId="0" fontId="25" fillId="0" borderId="49" xfId="0" applyFont="1" applyFill="1" applyBorder="1" applyAlignment="1" applyProtection="1">
      <alignment horizontal="center" vertical="top" wrapText="1"/>
    </xf>
    <xf numFmtId="0" fontId="25" fillId="0" borderId="50" xfId="0" applyFont="1" applyFill="1" applyBorder="1" applyAlignment="1" applyProtection="1">
      <alignment horizontal="center" vertical="top" wrapText="1"/>
    </xf>
    <xf numFmtId="0" fontId="25" fillId="0" borderId="0" xfId="0" applyFont="1" applyFill="1" applyBorder="1" applyAlignment="1" applyProtection="1">
      <alignment horizontal="left" vertical="center" wrapText="1"/>
    </xf>
    <xf numFmtId="0" fontId="25" fillId="0" borderId="19" xfId="0" applyFont="1" applyFill="1" applyBorder="1" applyAlignment="1" applyProtection="1">
      <alignment vertical="top" wrapText="1"/>
    </xf>
    <xf numFmtId="0" fontId="26" fillId="0" borderId="18" xfId="0" applyFont="1" applyBorder="1" applyAlignment="1" applyProtection="1">
      <alignment vertical="center"/>
    </xf>
    <xf numFmtId="0" fontId="25" fillId="0" borderId="0" xfId="0" applyFont="1" applyFill="1" applyBorder="1" applyAlignment="1" applyProtection="1">
      <alignment vertical="center" wrapText="1"/>
    </xf>
    <xf numFmtId="0" fontId="25" fillId="0" borderId="15" xfId="0" applyFont="1" applyFill="1" applyBorder="1" applyAlignment="1" applyProtection="1">
      <alignment vertical="top" wrapText="1"/>
    </xf>
    <xf numFmtId="0" fontId="25" fillId="0" borderId="0" xfId="0" applyFont="1" applyFill="1" applyBorder="1" applyAlignment="1" applyProtection="1">
      <alignment vertical="top" wrapText="1"/>
    </xf>
    <xf numFmtId="0" fontId="26" fillId="0" borderId="0" xfId="0" applyFont="1" applyFill="1" applyBorder="1" applyAlignment="1" applyProtection="1">
      <alignment horizontal="left" vertical="center"/>
    </xf>
    <xf numFmtId="0" fontId="25" fillId="25" borderId="15" xfId="0" applyFont="1" applyFill="1" applyBorder="1" applyAlignment="1" applyProtection="1">
      <alignment horizontal="center" vertical="top" wrapText="1"/>
    </xf>
    <xf numFmtId="0" fontId="25" fillId="25" borderId="0" xfId="0" applyFont="1" applyFill="1" applyBorder="1" applyAlignment="1" applyProtection="1">
      <alignment horizontal="center" vertical="top" wrapText="1"/>
    </xf>
    <xf numFmtId="0" fontId="25" fillId="25" borderId="16" xfId="0" applyFont="1" applyFill="1" applyBorder="1" applyAlignment="1" applyProtection="1">
      <alignment horizontal="center" vertical="top" wrapText="1"/>
    </xf>
    <xf numFmtId="0" fontId="26" fillId="0" borderId="2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25" fillId="0" borderId="0" xfId="0" applyFont="1" applyBorder="1" applyAlignment="1" applyProtection="1">
      <alignment horizontal="left" vertical="top" wrapText="1"/>
      <protection locked="0"/>
    </xf>
    <xf numFmtId="0" fontId="26" fillId="0" borderId="20" xfId="0" applyFont="1" applyBorder="1" applyAlignment="1" applyProtection="1">
      <alignment horizontal="left" vertical="center"/>
    </xf>
    <xf numFmtId="0" fontId="26" fillId="0" borderId="0" xfId="0" applyFont="1" applyBorder="1" applyAlignment="1" applyProtection="1">
      <alignment horizontal="left" vertical="center"/>
    </xf>
    <xf numFmtId="0" fontId="26" fillId="0" borderId="0" xfId="0" applyFont="1" applyFill="1" applyBorder="1" applyAlignment="1" applyProtection="1">
      <alignment horizontal="left" vertical="center" wrapText="1"/>
    </xf>
    <xf numFmtId="0" fontId="26" fillId="0" borderId="0" xfId="0" applyFont="1" applyBorder="1" applyAlignment="1" applyProtection="1">
      <alignment vertical="center"/>
    </xf>
    <xf numFmtId="0" fontId="26" fillId="0" borderId="0" xfId="0" applyFont="1" applyFill="1" applyBorder="1" applyAlignment="1" applyProtection="1">
      <alignment horizontal="left" vertical="top" wrapText="1"/>
      <protection locked="0"/>
    </xf>
    <xf numFmtId="0" fontId="25" fillId="0" borderId="19" xfId="0" applyFont="1" applyBorder="1" applyAlignment="1">
      <alignment horizontal="left" vertical="top" wrapText="1"/>
    </xf>
    <xf numFmtId="0" fontId="26" fillId="0" borderId="20" xfId="0" applyFont="1" applyBorder="1" applyAlignment="1" applyProtection="1">
      <alignment vertical="center"/>
    </xf>
    <xf numFmtId="0" fontId="26" fillId="0" borderId="20" xfId="0" applyFont="1" applyFill="1" applyBorder="1" applyAlignment="1" applyProtection="1">
      <alignment vertical="center"/>
    </xf>
    <xf numFmtId="0" fontId="26" fillId="0" borderId="0" xfId="0" applyFont="1" applyFill="1" applyBorder="1" applyAlignment="1" applyProtection="1">
      <alignment horizontal="center" vertical="center"/>
      <protection locked="0"/>
    </xf>
    <xf numFmtId="0" fontId="26" fillId="0" borderId="20" xfId="0" applyFont="1" applyFill="1" applyBorder="1" applyAlignment="1" applyProtection="1">
      <alignment horizontal="left"/>
    </xf>
    <xf numFmtId="0" fontId="25" fillId="0" borderId="15" xfId="0" applyFont="1" applyFill="1" applyBorder="1" applyAlignment="1" applyProtection="1">
      <alignment horizontal="left" vertical="top" wrapText="1"/>
    </xf>
    <xf numFmtId="0" fontId="26" fillId="28" borderId="0" xfId="0" applyFont="1" applyFill="1" applyBorder="1" applyAlignment="1" applyProtection="1">
      <alignment horizontal="left" vertical="top" wrapText="1"/>
      <protection locked="0"/>
    </xf>
    <xf numFmtId="0" fontId="26" fillId="0" borderId="0" xfId="0" applyFont="1" applyFill="1" applyBorder="1" applyAlignment="1" applyProtection="1">
      <alignment vertical="center"/>
    </xf>
    <xf numFmtId="0" fontId="25" fillId="28" borderId="19" xfId="0" applyFont="1" applyFill="1" applyBorder="1" applyAlignment="1" applyProtection="1">
      <alignment horizontal="left" vertical="top" wrapText="1"/>
    </xf>
    <xf numFmtId="0" fontId="25" fillId="28" borderId="0" xfId="0" applyFont="1" applyFill="1" applyBorder="1" applyAlignment="1" applyProtection="1">
      <alignment horizontal="left" vertical="top" wrapText="1"/>
    </xf>
    <xf numFmtId="0" fontId="25" fillId="28" borderId="49" xfId="0" applyFont="1" applyFill="1" applyBorder="1" applyAlignment="1" applyProtection="1">
      <alignment horizontal="center" vertical="top" wrapText="1"/>
    </xf>
    <xf numFmtId="0" fontId="26" fillId="0" borderId="0" xfId="0" applyFont="1" applyBorder="1" applyAlignment="1" applyProtection="1">
      <alignment horizontal="left" vertical="center" wrapText="1"/>
    </xf>
    <xf numFmtId="0" fontId="26" fillId="0" borderId="16" xfId="0" applyFont="1" applyBorder="1" applyAlignment="1" applyProtection="1">
      <alignment horizontal="left" vertical="center" wrapText="1"/>
    </xf>
    <xf numFmtId="0" fontId="25" fillId="0" borderId="20" xfId="0" applyFont="1" applyFill="1" applyBorder="1" applyAlignment="1" applyProtection="1">
      <alignment horizontal="left" vertical="center"/>
    </xf>
    <xf numFmtId="0" fontId="26" fillId="28" borderId="0" xfId="0" applyFont="1" applyFill="1" applyBorder="1" applyAlignment="1" applyProtection="1">
      <alignment horizontal="left" vertical="top" wrapText="1"/>
    </xf>
    <xf numFmtId="0" fontId="25" fillId="28" borderId="19" xfId="0" applyFont="1" applyFill="1" applyBorder="1" applyAlignment="1" applyProtection="1">
      <alignment horizontal="center" vertical="top" wrapText="1"/>
    </xf>
    <xf numFmtId="0" fontId="25" fillId="28" borderId="15" xfId="0" applyFont="1" applyFill="1" applyBorder="1" applyAlignment="1" applyProtection="1">
      <alignment horizontal="right" vertical="top" wrapText="1"/>
    </xf>
    <xf numFmtId="0" fontId="25" fillId="0" borderId="20" xfId="0" applyFont="1" applyFill="1" applyBorder="1" applyAlignment="1" applyProtection="1">
      <alignment horizontal="left" vertical="center" wrapText="1"/>
    </xf>
    <xf numFmtId="0" fontId="26" fillId="0" borderId="0" xfId="0" applyFont="1" applyFill="1" applyBorder="1" applyAlignment="1" applyProtection="1">
      <alignment horizontal="center" vertical="center"/>
    </xf>
    <xf numFmtId="0" fontId="25" fillId="0" borderId="0" xfId="0" applyFont="1" applyFill="1" applyBorder="1" applyAlignment="1" applyProtection="1">
      <alignment horizontal="center" vertical="center" wrapText="1"/>
    </xf>
    <xf numFmtId="0" fontId="30" fillId="0" borderId="28" xfId="0" applyFont="1" applyFill="1" applyBorder="1" applyAlignment="1" applyProtection="1">
      <alignment vertical="center" wrapText="1"/>
      <protection locked="0"/>
    </xf>
    <xf numFmtId="0" fontId="30" fillId="0" borderId="17" xfId="0" applyFont="1" applyFill="1" applyBorder="1" applyAlignment="1" applyProtection="1">
      <alignment vertical="center" wrapText="1"/>
      <protection locked="0"/>
    </xf>
    <xf numFmtId="0" fontId="30" fillId="0" borderId="18" xfId="0" applyFont="1" applyFill="1" applyBorder="1" applyAlignment="1" applyProtection="1">
      <alignment vertical="center" wrapText="1"/>
      <protection locked="0"/>
    </xf>
    <xf numFmtId="0" fontId="85" fillId="0" borderId="0" xfId="0" applyFont="1" applyFill="1" applyBorder="1" applyAlignment="1">
      <alignment horizontal="center" vertical="center"/>
    </xf>
    <xf numFmtId="0" fontId="5" fillId="0" borderId="20" xfId="0" applyFont="1" applyFill="1" applyBorder="1" applyAlignment="1">
      <alignment horizontal="center" vertical="center"/>
    </xf>
    <xf numFmtId="0" fontId="30" fillId="0" borderId="10" xfId="0" applyFont="1" applyFill="1" applyBorder="1" applyAlignment="1">
      <alignment horizontal="center" vertical="center" wrapText="1"/>
    </xf>
    <xf numFmtId="0" fontId="30" fillId="0" borderId="62" xfId="0" applyFont="1" applyFill="1" applyBorder="1" applyAlignment="1" applyProtection="1">
      <alignment horizontal="left" vertical="center" wrapText="1"/>
      <protection locked="0"/>
    </xf>
    <xf numFmtId="0" fontId="30" fillId="0" borderId="63" xfId="0" applyFont="1" applyFill="1" applyBorder="1" applyAlignment="1" applyProtection="1">
      <alignment horizontal="left" vertical="center" wrapText="1"/>
      <protection locked="0"/>
    </xf>
    <xf numFmtId="0" fontId="30" fillId="0" borderId="64" xfId="0" applyFont="1" applyFill="1" applyBorder="1" applyAlignment="1" applyProtection="1">
      <alignment horizontal="left" vertical="center" wrapText="1"/>
      <protection locked="0"/>
    </xf>
    <xf numFmtId="0" fontId="30" fillId="0" borderId="24" xfId="0" applyFont="1" applyFill="1" applyBorder="1" applyAlignment="1" applyProtection="1">
      <alignment horizontal="left" vertical="center" wrapText="1"/>
      <protection locked="0"/>
    </xf>
    <xf numFmtId="0" fontId="30" fillId="0" borderId="17" xfId="0" applyFont="1" applyFill="1" applyBorder="1" applyAlignment="1" applyProtection="1">
      <alignment horizontal="left" vertical="center" wrapText="1"/>
      <protection locked="0"/>
    </xf>
    <xf numFmtId="0" fontId="30" fillId="0" borderId="18" xfId="0" applyFont="1" applyFill="1" applyBorder="1" applyAlignment="1" applyProtection="1">
      <alignment horizontal="left" vertical="center" wrapText="1"/>
      <protection locked="0"/>
    </xf>
    <xf numFmtId="0" fontId="30" fillId="0" borderId="17" xfId="0" applyFont="1" applyFill="1" applyBorder="1" applyAlignment="1" applyProtection="1">
      <alignment horizontal="center" vertical="center" wrapText="1"/>
      <protection locked="0"/>
    </xf>
    <xf numFmtId="0" fontId="30" fillId="0" borderId="18" xfId="0" applyFont="1" applyFill="1" applyBorder="1" applyAlignment="1" applyProtection="1">
      <alignment horizontal="center" vertical="center" wrapText="1"/>
      <protection locked="0"/>
    </xf>
    <xf numFmtId="0" fontId="30" fillId="0" borderId="24" xfId="0" applyFont="1" applyFill="1" applyBorder="1" applyAlignment="1">
      <alignment horizontal="center" vertical="center" wrapText="1"/>
    </xf>
    <xf numFmtId="0" fontId="30" fillId="0" borderId="17" xfId="0" applyFont="1" applyFill="1" applyBorder="1" applyAlignment="1">
      <alignment horizontal="center" vertical="center" wrapText="1"/>
    </xf>
    <xf numFmtId="0" fontId="30" fillId="0" borderId="28" xfId="0" applyFont="1" applyFill="1" applyBorder="1" applyAlignment="1" applyProtection="1">
      <alignment horizontal="center" vertical="center" wrapText="1"/>
      <protection locked="0"/>
    </xf>
    <xf numFmtId="0" fontId="30" fillId="0" borderId="29" xfId="0" applyFont="1" applyFill="1" applyBorder="1" applyAlignment="1" applyProtection="1">
      <alignment horizontal="center" vertical="center" wrapText="1"/>
      <protection locked="0"/>
    </xf>
    <xf numFmtId="0" fontId="30" fillId="0" borderId="28" xfId="0" applyFont="1" applyFill="1" applyBorder="1" applyAlignment="1">
      <alignment horizontal="center" vertical="center" wrapText="1"/>
    </xf>
    <xf numFmtId="0" fontId="30" fillId="0" borderId="29" xfId="0" applyFont="1" applyFill="1" applyBorder="1" applyAlignment="1">
      <alignment horizontal="center" vertical="center" wrapText="1"/>
    </xf>
    <xf numFmtId="0" fontId="30" fillId="0" borderId="0" xfId="0" applyFont="1" applyFill="1" applyBorder="1" applyAlignment="1" applyProtection="1">
      <alignment horizontal="right" vertical="center"/>
      <protection locked="0"/>
    </xf>
    <xf numFmtId="0" fontId="26" fillId="0" borderId="24" xfId="0" applyFont="1" applyFill="1" applyBorder="1" applyAlignment="1" applyProtection="1">
      <alignment horizontal="left" vertical="center" wrapText="1"/>
      <protection locked="0"/>
    </xf>
    <xf numFmtId="0" fontId="26" fillId="0" borderId="17" xfId="0" applyFont="1" applyFill="1" applyBorder="1" applyAlignment="1" applyProtection="1">
      <alignment horizontal="left" vertical="center" wrapText="1"/>
      <protection locked="0"/>
    </xf>
    <xf numFmtId="0" fontId="26" fillId="0" borderId="18" xfId="0" applyFont="1" applyFill="1" applyBorder="1" applyAlignment="1" applyProtection="1">
      <alignment horizontal="left" vertical="center" wrapText="1"/>
      <protection locked="0"/>
    </xf>
    <xf numFmtId="0" fontId="30" fillId="0" borderId="24" xfId="0" applyFont="1" applyFill="1" applyBorder="1" applyAlignment="1" applyProtection="1">
      <alignment vertical="center" wrapText="1"/>
      <protection locked="0"/>
    </xf>
    <xf numFmtId="0" fontId="30" fillId="0" borderId="0" xfId="0" applyFont="1" applyFill="1" applyBorder="1" applyAlignment="1">
      <alignment horizontal="left" vertical="center"/>
    </xf>
    <xf numFmtId="0" fontId="26" fillId="0" borderId="10" xfId="0" applyFont="1" applyFill="1" applyBorder="1" applyAlignment="1">
      <alignment horizontal="center" vertical="center"/>
    </xf>
    <xf numFmtId="0" fontId="26" fillId="30" borderId="24" xfId="0" applyFont="1" applyFill="1" applyBorder="1" applyAlignment="1">
      <alignment horizontal="center" vertical="center"/>
    </xf>
    <xf numFmtId="0" fontId="26" fillId="30" borderId="17" xfId="0" applyFont="1" applyFill="1" applyBorder="1" applyAlignment="1">
      <alignment horizontal="center" vertical="center"/>
    </xf>
    <xf numFmtId="0" fontId="26" fillId="30" borderId="18" xfId="0" applyFont="1" applyFill="1" applyBorder="1" applyAlignment="1">
      <alignment horizontal="center" vertical="center"/>
    </xf>
    <xf numFmtId="0" fontId="26" fillId="0" borderId="24" xfId="0" applyFont="1" applyFill="1" applyBorder="1" applyAlignment="1">
      <alignment horizontal="left" vertical="center"/>
    </xf>
    <xf numFmtId="0" fontId="26" fillId="0" borderId="17" xfId="0" applyFont="1" applyFill="1" applyBorder="1" applyAlignment="1">
      <alignment horizontal="left" vertical="center"/>
    </xf>
    <xf numFmtId="0" fontId="26" fillId="0" borderId="18" xfId="0" applyFont="1" applyFill="1" applyBorder="1" applyAlignment="1">
      <alignment horizontal="left" vertical="center"/>
    </xf>
    <xf numFmtId="0" fontId="26" fillId="29" borderId="12" xfId="0" applyFont="1" applyFill="1" applyBorder="1" applyAlignment="1">
      <alignment horizontal="center" vertical="center"/>
    </xf>
    <xf numFmtId="0" fontId="26" fillId="29" borderId="13" xfId="0" applyFont="1" applyFill="1" applyBorder="1" applyAlignment="1">
      <alignment horizontal="center" vertical="center"/>
    </xf>
    <xf numFmtId="0" fontId="26" fillId="29" borderId="14" xfId="0" applyFont="1" applyFill="1" applyBorder="1" applyAlignment="1">
      <alignment horizontal="center" vertical="center"/>
    </xf>
    <xf numFmtId="0" fontId="26" fillId="0" borderId="12" xfId="0" applyFont="1" applyFill="1" applyBorder="1" applyAlignment="1">
      <alignment horizontal="left" vertical="center" wrapText="1"/>
    </xf>
    <xf numFmtId="0" fontId="26" fillId="0" borderId="13" xfId="0" applyFont="1" applyFill="1" applyBorder="1" applyAlignment="1">
      <alignment horizontal="left" vertical="center"/>
    </xf>
    <xf numFmtId="0" fontId="26" fillId="0" borderId="14" xfId="0" applyFont="1" applyFill="1" applyBorder="1" applyAlignment="1">
      <alignment horizontal="left" vertical="center"/>
    </xf>
    <xf numFmtId="0" fontId="26" fillId="0" borderId="10" xfId="0" applyFont="1" applyFill="1" applyBorder="1" applyAlignment="1">
      <alignment horizontal="center" vertical="center" wrapText="1"/>
    </xf>
    <xf numFmtId="0" fontId="26" fillId="0" borderId="10" xfId="0" applyFont="1" applyFill="1" applyBorder="1" applyAlignment="1">
      <alignment horizontal="left" vertical="center"/>
    </xf>
    <xf numFmtId="0" fontId="26" fillId="0" borderId="0" xfId="0" applyFont="1" applyFill="1" applyBorder="1" applyAlignment="1">
      <alignment horizontal="center" vertical="center" wrapText="1"/>
    </xf>
    <xf numFmtId="0" fontId="30" fillId="0" borderId="25" xfId="0" applyFont="1" applyFill="1" applyBorder="1" applyAlignment="1">
      <alignment horizontal="center" vertical="center"/>
    </xf>
    <xf numFmtId="0" fontId="30" fillId="0" borderId="26" xfId="0" applyFont="1" applyFill="1" applyBorder="1" applyAlignment="1">
      <alignment horizontal="center" vertical="center"/>
    </xf>
    <xf numFmtId="0" fontId="30" fillId="0" borderId="27" xfId="0" applyFont="1" applyFill="1" applyBorder="1" applyAlignment="1">
      <alignment horizontal="center" vertical="center"/>
    </xf>
    <xf numFmtId="0" fontId="26" fillId="0" borderId="24" xfId="0" applyFont="1" applyFill="1" applyBorder="1" applyAlignment="1">
      <alignment horizontal="center" vertical="center"/>
    </xf>
    <xf numFmtId="0" fontId="26" fillId="0" borderId="17" xfId="0" applyFont="1" applyFill="1" applyBorder="1" applyAlignment="1">
      <alignment horizontal="center" vertical="center"/>
    </xf>
    <xf numFmtId="0" fontId="26" fillId="0" borderId="18" xfId="0" applyFont="1" applyFill="1" applyBorder="1" applyAlignment="1">
      <alignment horizontal="center" vertical="center"/>
    </xf>
    <xf numFmtId="0" fontId="26" fillId="28" borderId="24" xfId="0" applyFont="1" applyFill="1" applyBorder="1" applyAlignment="1">
      <alignment horizontal="center" vertical="center"/>
    </xf>
    <xf numFmtId="0" fontId="26" fillId="28" borderId="17" xfId="0" applyFont="1" applyFill="1" applyBorder="1" applyAlignment="1">
      <alignment horizontal="center" vertical="center"/>
    </xf>
    <xf numFmtId="0" fontId="26" fillId="28" borderId="18" xfId="0" applyFont="1" applyFill="1" applyBorder="1" applyAlignment="1">
      <alignment horizontal="center" vertical="center"/>
    </xf>
    <xf numFmtId="0" fontId="26" fillId="28" borderId="24" xfId="0" applyFont="1" applyFill="1" applyBorder="1" applyAlignment="1">
      <alignment horizontal="left" vertical="center" wrapText="1"/>
    </xf>
    <xf numFmtId="0" fontId="26" fillId="28" borderId="17" xfId="0" applyFont="1" applyFill="1" applyBorder="1" applyAlignment="1">
      <alignment horizontal="left" vertical="center" wrapText="1"/>
    </xf>
    <xf numFmtId="0" fontId="26" fillId="28" borderId="18" xfId="0" applyFont="1" applyFill="1" applyBorder="1" applyAlignment="1">
      <alignment horizontal="left" vertical="center" wrapText="1"/>
    </xf>
    <xf numFmtId="0" fontId="70" fillId="28" borderId="172" xfId="0" applyFont="1" applyFill="1" applyBorder="1" applyAlignment="1">
      <alignment horizontal="left" vertical="center" wrapText="1"/>
    </xf>
    <xf numFmtId="0" fontId="70" fillId="28" borderId="173" xfId="0" applyFont="1" applyFill="1" applyBorder="1" applyAlignment="1">
      <alignment horizontal="left" vertical="center" wrapText="1"/>
    </xf>
    <xf numFmtId="0" fontId="70" fillId="28" borderId="174" xfId="0" applyFont="1" applyFill="1" applyBorder="1" applyAlignment="1">
      <alignment horizontal="left" vertical="center" wrapText="1"/>
    </xf>
    <xf numFmtId="0" fontId="26" fillId="28" borderId="172" xfId="0" applyFont="1" applyFill="1" applyBorder="1" applyAlignment="1">
      <alignment horizontal="center" vertical="center" wrapText="1"/>
    </xf>
    <xf numFmtId="0" fontId="26" fillId="28" borderId="173" xfId="0" applyFont="1" applyFill="1" applyBorder="1" applyAlignment="1">
      <alignment horizontal="center" vertical="center"/>
    </xf>
    <xf numFmtId="0" fontId="26" fillId="28" borderId="174" xfId="0" applyFont="1" applyFill="1" applyBorder="1" applyAlignment="1">
      <alignment horizontal="center" vertical="center"/>
    </xf>
    <xf numFmtId="0" fontId="26" fillId="28" borderId="172" xfId="0" applyFont="1" applyFill="1" applyBorder="1" applyAlignment="1">
      <alignment horizontal="left" vertical="center" wrapText="1"/>
    </xf>
    <xf numFmtId="0" fontId="26" fillId="28" borderId="173" xfId="0" applyFont="1" applyFill="1" applyBorder="1" applyAlignment="1">
      <alignment horizontal="left" vertical="center" wrapText="1"/>
    </xf>
    <xf numFmtId="0" fontId="26" fillId="28" borderId="174" xfId="0" applyFont="1" applyFill="1" applyBorder="1" applyAlignment="1">
      <alignment horizontal="left" vertical="center" wrapText="1"/>
    </xf>
    <xf numFmtId="0" fontId="26" fillId="0" borderId="175" xfId="0" applyFont="1" applyFill="1" applyBorder="1" applyAlignment="1">
      <alignment horizontal="center" vertical="center"/>
    </xf>
    <xf numFmtId="0" fontId="26" fillId="0" borderId="176" xfId="0" applyFont="1" applyFill="1" applyBorder="1" applyAlignment="1">
      <alignment horizontal="center" vertical="center"/>
    </xf>
    <xf numFmtId="0" fontId="26" fillId="0" borderId="177" xfId="0" applyFont="1" applyFill="1" applyBorder="1" applyAlignment="1">
      <alignment horizontal="center" vertical="center"/>
    </xf>
    <xf numFmtId="0" fontId="26" fillId="0" borderId="15" xfId="0" applyFont="1" applyFill="1" applyBorder="1" applyAlignment="1">
      <alignment horizontal="center" vertical="center"/>
    </xf>
    <xf numFmtId="0" fontId="26" fillId="0" borderId="0" xfId="0" applyFont="1" applyFill="1" applyBorder="1" applyAlignment="1">
      <alignment horizontal="center" vertical="center"/>
    </xf>
    <xf numFmtId="0" fontId="26" fillId="0" borderId="16" xfId="0" applyFont="1" applyFill="1" applyBorder="1" applyAlignment="1">
      <alignment horizontal="center" vertical="center"/>
    </xf>
    <xf numFmtId="0" fontId="26" fillId="0" borderId="23" xfId="0" applyFont="1" applyFill="1" applyBorder="1" applyAlignment="1">
      <alignment horizontal="center" vertical="center"/>
    </xf>
    <xf numFmtId="0" fontId="26" fillId="0" borderId="20" xfId="0" applyFont="1" applyFill="1" applyBorder="1" applyAlignment="1">
      <alignment horizontal="center" vertical="center"/>
    </xf>
    <xf numFmtId="0" fontId="26" fillId="0" borderId="21" xfId="0" applyFont="1" applyFill="1" applyBorder="1" applyAlignment="1">
      <alignment horizontal="center" vertical="center"/>
    </xf>
    <xf numFmtId="0" fontId="36" fillId="28" borderId="24" xfId="0" applyFont="1" applyFill="1" applyBorder="1" applyAlignment="1">
      <alignment horizontal="left" vertical="center" wrapText="1"/>
    </xf>
    <xf numFmtId="0" fontId="26" fillId="28" borderId="208" xfId="0" applyFont="1" applyFill="1" applyBorder="1" applyAlignment="1">
      <alignment horizontal="center" vertical="center" wrapText="1"/>
    </xf>
    <xf numFmtId="0" fontId="26" fillId="28" borderId="211" xfId="0" applyFont="1" applyFill="1" applyBorder="1" applyAlignment="1">
      <alignment horizontal="center" vertical="center"/>
    </xf>
    <xf numFmtId="0" fontId="26" fillId="28" borderId="209" xfId="0" applyFont="1" applyFill="1" applyBorder="1" applyAlignment="1">
      <alignment horizontal="center" vertical="center"/>
    </xf>
    <xf numFmtId="0" fontId="26" fillId="28" borderId="210" xfId="0" applyFont="1" applyFill="1" applyBorder="1" applyAlignment="1">
      <alignment horizontal="center" vertical="center"/>
    </xf>
    <xf numFmtId="0" fontId="26" fillId="28" borderId="15" xfId="0" applyFont="1" applyFill="1" applyBorder="1" applyAlignment="1">
      <alignment horizontal="center" vertical="center"/>
    </xf>
    <xf numFmtId="0" fontId="26" fillId="28" borderId="0" xfId="0" applyFont="1" applyFill="1" applyBorder="1" applyAlignment="1">
      <alignment horizontal="center" vertical="center"/>
    </xf>
    <xf numFmtId="0" fontId="26" fillId="28" borderId="16" xfId="0" applyFont="1" applyFill="1" applyBorder="1" applyAlignment="1">
      <alignment horizontal="center" vertical="center"/>
    </xf>
    <xf numFmtId="0" fontId="26" fillId="28" borderId="23" xfId="0" applyFont="1" applyFill="1" applyBorder="1" applyAlignment="1">
      <alignment horizontal="center" vertical="center"/>
    </xf>
    <xf numFmtId="0" fontId="26" fillId="28" borderId="20" xfId="0" applyFont="1" applyFill="1" applyBorder="1" applyAlignment="1">
      <alignment horizontal="center" vertical="center"/>
    </xf>
    <xf numFmtId="0" fontId="26" fillId="28" borderId="21" xfId="0" applyFont="1" applyFill="1" applyBorder="1" applyAlignment="1">
      <alignment horizontal="center" vertical="center"/>
    </xf>
    <xf numFmtId="0" fontId="74" fillId="28" borderId="24" xfId="0" applyFont="1" applyFill="1" applyBorder="1" applyAlignment="1">
      <alignment horizontal="left" vertical="center" wrapText="1"/>
    </xf>
    <xf numFmtId="0" fontId="74" fillId="28" borderId="17" xfId="0" applyFont="1" applyFill="1" applyBorder="1" applyAlignment="1">
      <alignment horizontal="left" vertical="center" wrapText="1"/>
    </xf>
    <xf numFmtId="0" fontId="74" fillId="28" borderId="18" xfId="0" applyFont="1" applyFill="1" applyBorder="1" applyAlignment="1">
      <alignment horizontal="left" vertical="center" wrapText="1"/>
    </xf>
    <xf numFmtId="0" fontId="26" fillId="28" borderId="176" xfId="0" applyFont="1" applyFill="1" applyBorder="1" applyAlignment="1">
      <alignment horizontal="center" vertical="center"/>
    </xf>
    <xf numFmtId="0" fontId="26" fillId="28" borderId="177" xfId="0" applyFont="1" applyFill="1" applyBorder="1" applyAlignment="1">
      <alignment horizontal="center" vertical="center"/>
    </xf>
    <xf numFmtId="0" fontId="74" fillId="28" borderId="175" xfId="0" applyFont="1" applyFill="1" applyBorder="1" applyAlignment="1">
      <alignment horizontal="left" vertical="center" wrapText="1"/>
    </xf>
    <xf numFmtId="0" fontId="74" fillId="28" borderId="176" xfId="0" applyFont="1" applyFill="1" applyBorder="1" applyAlignment="1">
      <alignment horizontal="left" vertical="center" wrapText="1"/>
    </xf>
    <xf numFmtId="0" fontId="74" fillId="28" borderId="177" xfId="0" applyFont="1" applyFill="1" applyBorder="1" applyAlignment="1">
      <alignment horizontal="left" vertical="center" wrapText="1"/>
    </xf>
    <xf numFmtId="0" fontId="26" fillId="28" borderId="208" xfId="0" applyFont="1" applyFill="1" applyBorder="1" applyAlignment="1">
      <alignment horizontal="center" vertical="center"/>
    </xf>
    <xf numFmtId="0" fontId="39" fillId="28" borderId="24" xfId="0" applyFont="1" applyFill="1" applyBorder="1" applyAlignment="1">
      <alignment horizontal="left" vertical="center" wrapText="1"/>
    </xf>
    <xf numFmtId="0" fontId="39" fillId="28" borderId="17" xfId="0" applyFont="1" applyFill="1" applyBorder="1" applyAlignment="1">
      <alignment horizontal="left" vertical="center" wrapText="1"/>
    </xf>
    <xf numFmtId="0" fontId="39" fillId="28" borderId="18" xfId="0" applyFont="1" applyFill="1" applyBorder="1" applyAlignment="1">
      <alignment horizontal="left" vertical="center" wrapText="1"/>
    </xf>
    <xf numFmtId="0" fontId="26" fillId="28" borderId="17" xfId="0" applyFont="1" applyFill="1" applyBorder="1" applyAlignment="1">
      <alignment horizontal="center" vertical="center" wrapText="1"/>
    </xf>
    <xf numFmtId="0" fontId="26" fillId="28" borderId="18" xfId="0" applyFont="1" applyFill="1" applyBorder="1" applyAlignment="1">
      <alignment horizontal="center" vertical="center" wrapText="1"/>
    </xf>
    <xf numFmtId="0" fontId="4" fillId="0" borderId="0" xfId="0" applyFont="1" applyFill="1" applyBorder="1" applyAlignment="1" applyProtection="1">
      <alignment horizontal="center" vertical="center" wrapText="1"/>
    </xf>
    <xf numFmtId="0" fontId="4" fillId="0" borderId="16" xfId="0" applyFont="1" applyFill="1" applyBorder="1" applyAlignment="1" applyProtection="1">
      <alignment horizontal="center" vertical="center" wrapText="1"/>
    </xf>
    <xf numFmtId="0" fontId="23" fillId="0" borderId="10" xfId="0" applyFont="1" applyFill="1" applyBorder="1" applyAlignment="1" applyProtection="1">
      <alignment horizontal="center" vertical="center" wrapText="1"/>
    </xf>
    <xf numFmtId="0" fontId="24" fillId="30" borderId="10" xfId="0" applyFont="1" applyFill="1" applyBorder="1" applyAlignment="1" applyProtection="1">
      <alignment horizontal="center" vertical="center" wrapText="1"/>
    </xf>
    <xf numFmtId="0" fontId="25" fillId="0" borderId="13" xfId="0" applyFont="1" applyFill="1" applyBorder="1" applyAlignment="1" applyProtection="1">
      <alignment horizontal="left" vertical="center" wrapText="1"/>
    </xf>
    <xf numFmtId="0" fontId="25" fillId="0" borderId="19" xfId="0" applyFont="1" applyFill="1" applyBorder="1" applyAlignment="1" applyProtection="1">
      <alignment vertical="top" wrapText="1"/>
    </xf>
    <xf numFmtId="0" fontId="0" fillId="0" borderId="19" xfId="0" applyBorder="1" applyAlignment="1">
      <alignment vertical="top" wrapText="1"/>
    </xf>
    <xf numFmtId="0" fontId="25" fillId="25" borderId="15" xfId="0" applyFont="1" applyFill="1" applyBorder="1" applyAlignment="1" applyProtection="1">
      <alignment horizontal="center" vertical="top" wrapText="1" shrinkToFit="1"/>
    </xf>
    <xf numFmtId="0" fontId="25" fillId="25" borderId="0" xfId="0" applyFont="1" applyFill="1" applyBorder="1" applyAlignment="1" applyProtection="1">
      <alignment horizontal="center" vertical="top" wrapText="1" shrinkToFit="1"/>
    </xf>
    <xf numFmtId="0" fontId="25" fillId="25" borderId="16" xfId="0" applyFont="1" applyFill="1" applyBorder="1" applyAlignment="1" applyProtection="1">
      <alignment horizontal="center" vertical="top" wrapText="1" shrinkToFit="1"/>
    </xf>
    <xf numFmtId="0" fontId="26" fillId="27" borderId="10" xfId="0" applyFont="1" applyFill="1" applyBorder="1" applyAlignment="1" applyProtection="1">
      <alignment horizontal="center" vertical="center" shrinkToFit="1"/>
    </xf>
    <xf numFmtId="0" fontId="26" fillId="27" borderId="42" xfId="0" applyFont="1" applyFill="1" applyBorder="1" applyAlignment="1" applyProtection="1">
      <alignment horizontal="center" vertical="center" shrinkToFit="1"/>
    </xf>
    <xf numFmtId="0" fontId="26" fillId="27" borderId="43" xfId="0" applyFont="1" applyFill="1" applyBorder="1" applyAlignment="1" applyProtection="1">
      <alignment horizontal="center" vertical="center" shrinkToFit="1"/>
    </xf>
    <xf numFmtId="0" fontId="26" fillId="27" borderId="52" xfId="0" applyFont="1" applyFill="1" applyBorder="1" applyAlignment="1" applyProtection="1">
      <alignment horizontal="center" vertical="center" shrinkToFit="1"/>
    </xf>
    <xf numFmtId="0" fontId="26" fillId="27" borderId="45" xfId="0" applyFont="1" applyFill="1" applyBorder="1" applyAlignment="1" applyProtection="1">
      <alignment horizontal="center" vertical="center" shrinkToFit="1"/>
    </xf>
    <xf numFmtId="0" fontId="26" fillId="27" borderId="46" xfId="0" applyFont="1" applyFill="1" applyBorder="1" applyAlignment="1" applyProtection="1">
      <alignment horizontal="center" vertical="center" shrinkToFit="1"/>
    </xf>
    <xf numFmtId="0" fontId="26" fillId="27" borderId="58" xfId="0" applyFont="1" applyFill="1" applyBorder="1" applyAlignment="1" applyProtection="1">
      <alignment horizontal="center" vertical="center" shrinkToFit="1"/>
    </xf>
    <xf numFmtId="0" fontId="25" fillId="0" borderId="19" xfId="0" applyFont="1" applyBorder="1" applyAlignment="1" applyProtection="1">
      <alignment horizontal="left" vertical="top" wrapText="1"/>
    </xf>
    <xf numFmtId="0" fontId="25" fillId="0" borderId="15" xfId="0" applyFont="1" applyBorder="1" applyAlignment="1" applyProtection="1">
      <alignment vertical="top" wrapText="1"/>
    </xf>
    <xf numFmtId="0" fontId="25" fillId="0" borderId="0" xfId="0" applyFont="1" applyFill="1" applyBorder="1" applyAlignment="1" applyProtection="1">
      <alignment horizontal="left" vertical="top" wrapText="1"/>
    </xf>
    <xf numFmtId="0" fontId="25" fillId="0" borderId="49" xfId="0" applyFont="1" applyFill="1" applyBorder="1" applyAlignment="1" applyProtection="1">
      <alignment horizontal="center" vertical="top" wrapText="1"/>
    </xf>
    <xf numFmtId="0" fontId="25" fillId="0" borderId="19" xfId="0" applyFont="1" applyFill="1" applyBorder="1" applyAlignment="1" applyProtection="1">
      <alignment horizontal="left" vertical="top" wrapText="1"/>
    </xf>
    <xf numFmtId="0" fontId="25" fillId="0" borderId="0" xfId="0" applyFont="1" applyFill="1" applyBorder="1" applyAlignment="1" applyProtection="1">
      <alignment horizontal="left" vertical="center" wrapText="1"/>
    </xf>
    <xf numFmtId="0" fontId="31" fillId="27" borderId="10" xfId="0" applyFont="1" applyFill="1" applyBorder="1" applyAlignment="1" applyProtection="1">
      <alignment horizontal="center" vertical="center" wrapText="1" shrinkToFit="1"/>
    </xf>
    <xf numFmtId="0" fontId="31" fillId="27" borderId="10" xfId="0" applyFont="1" applyFill="1" applyBorder="1" applyAlignment="1" applyProtection="1">
      <alignment horizontal="center" vertical="center" shrinkToFit="1"/>
    </xf>
    <xf numFmtId="0" fontId="26" fillId="0" borderId="63" xfId="0" applyFont="1" applyBorder="1" applyAlignment="1" applyProtection="1">
      <alignment vertical="center" shrinkToFit="1"/>
      <protection locked="0"/>
    </xf>
    <xf numFmtId="0" fontId="26" fillId="27" borderId="63" xfId="0" applyFont="1" applyFill="1" applyBorder="1" applyAlignment="1" applyProtection="1">
      <alignment horizontal="center" vertical="center" shrinkToFit="1"/>
    </xf>
    <xf numFmtId="49" fontId="26" fillId="0" borderId="63" xfId="0" applyNumberFormat="1" applyFont="1" applyBorder="1" applyAlignment="1" applyProtection="1">
      <alignment vertical="center" shrinkToFit="1"/>
      <protection locked="0"/>
    </xf>
    <xf numFmtId="0" fontId="25" fillId="25" borderId="23" xfId="0" applyFont="1" applyFill="1" applyBorder="1" applyAlignment="1" applyProtection="1">
      <alignment horizontal="center" vertical="top" wrapText="1" shrinkToFit="1"/>
    </xf>
    <xf numFmtId="0" fontId="25" fillId="25" borderId="20" xfId="0" applyFont="1" applyFill="1" applyBorder="1" applyAlignment="1" applyProtection="1">
      <alignment horizontal="center" vertical="top" wrapText="1" shrinkToFit="1"/>
    </xf>
    <xf numFmtId="0" fontId="25" fillId="25" borderId="21" xfId="0" applyFont="1" applyFill="1" applyBorder="1" applyAlignment="1" applyProtection="1">
      <alignment horizontal="center" vertical="top" wrapText="1" shrinkToFit="1"/>
    </xf>
    <xf numFmtId="0" fontId="25" fillId="0" borderId="19" xfId="0" applyFont="1" applyFill="1" applyBorder="1" applyAlignment="1">
      <alignment horizontal="left" vertical="top" wrapText="1"/>
    </xf>
    <xf numFmtId="0" fontId="25" fillId="0" borderId="31" xfId="0" applyFont="1" applyBorder="1" applyAlignment="1" applyProtection="1">
      <alignment horizontal="center" vertical="center" wrapText="1"/>
    </xf>
    <xf numFmtId="0" fontId="25" fillId="0" borderId="17" xfId="0" applyFont="1" applyBorder="1" applyAlignment="1" applyProtection="1">
      <alignment horizontal="center" vertical="center" wrapText="1"/>
    </xf>
    <xf numFmtId="0" fontId="25" fillId="0" borderId="32" xfId="0" applyFont="1" applyBorder="1" applyAlignment="1" applyProtection="1">
      <alignment horizontal="center" vertical="center" wrapText="1"/>
    </xf>
    <xf numFmtId="0" fontId="26" fillId="0" borderId="24" xfId="0" applyFont="1" applyBorder="1" applyAlignment="1" applyProtection="1">
      <alignment horizontal="center" vertical="center"/>
    </xf>
    <xf numFmtId="0" fontId="26" fillId="0" borderId="17" xfId="0" applyFont="1" applyBorder="1" applyAlignment="1" applyProtection="1">
      <alignment horizontal="center" vertical="center"/>
    </xf>
    <xf numFmtId="0" fontId="26" fillId="0" borderId="18" xfId="0" applyFont="1" applyBorder="1" applyAlignment="1" applyProtection="1">
      <alignment horizontal="center" vertical="center"/>
    </xf>
    <xf numFmtId="0" fontId="25" fillId="25" borderId="24" xfId="0" applyFont="1" applyFill="1" applyBorder="1" applyAlignment="1" applyProtection="1">
      <alignment horizontal="center" vertical="center"/>
    </xf>
    <xf numFmtId="0" fontId="25" fillId="25" borderId="17" xfId="0" applyFont="1" applyFill="1" applyBorder="1" applyAlignment="1" applyProtection="1">
      <alignment horizontal="center" vertical="center"/>
    </xf>
    <xf numFmtId="0" fontId="25" fillId="25" borderId="18" xfId="0" applyFont="1" applyFill="1" applyBorder="1" applyAlignment="1" applyProtection="1">
      <alignment horizontal="center" vertical="center"/>
    </xf>
    <xf numFmtId="0" fontId="26" fillId="29" borderId="139" xfId="0" applyFont="1" applyFill="1" applyBorder="1" applyAlignment="1" applyProtection="1">
      <alignment horizontal="center" vertical="center" wrapText="1"/>
      <protection locked="0"/>
    </xf>
    <xf numFmtId="0" fontId="31" fillId="27" borderId="10" xfId="0" applyFont="1" applyFill="1" applyBorder="1" applyAlignment="1" applyProtection="1">
      <alignment horizontal="center" vertical="center" wrapText="1"/>
    </xf>
    <xf numFmtId="0" fontId="26" fillId="0" borderId="12" xfId="0" applyFont="1" applyBorder="1" applyAlignment="1" applyProtection="1">
      <alignment horizontal="left" vertical="top" shrinkToFit="1"/>
      <protection locked="0"/>
    </xf>
    <xf numFmtId="0" fontId="26" fillId="0" borderId="92" xfId="0" applyFont="1" applyBorder="1" applyAlignment="1" applyProtection="1">
      <alignment horizontal="left" vertical="top" shrinkToFit="1"/>
      <protection locked="0"/>
    </xf>
    <xf numFmtId="0" fontId="26" fillId="0" borderId="93" xfId="0" applyFont="1" applyBorder="1" applyAlignment="1" applyProtection="1">
      <alignment horizontal="left" vertical="top" shrinkToFit="1"/>
      <protection locked="0"/>
    </xf>
    <xf numFmtId="0" fontId="26" fillId="0" borderId="23" xfId="0" applyFont="1" applyBorder="1" applyAlignment="1" applyProtection="1">
      <alignment horizontal="left" vertical="top" shrinkToFit="1"/>
      <protection locked="0"/>
    </xf>
    <xf numFmtId="0" fontId="26" fillId="0" borderId="20" xfId="0" applyFont="1" applyBorder="1" applyAlignment="1" applyProtection="1">
      <alignment horizontal="left" vertical="top" shrinkToFit="1"/>
      <protection locked="0"/>
    </xf>
    <xf numFmtId="0" fontId="26" fillId="0" borderId="21" xfId="0" applyFont="1" applyBorder="1" applyAlignment="1" applyProtection="1">
      <alignment horizontal="left" vertical="top" shrinkToFit="1"/>
      <protection locked="0"/>
    </xf>
    <xf numFmtId="0" fontId="29" fillId="27" borderId="10" xfId="0" applyFont="1" applyFill="1" applyBorder="1" applyAlignment="1" applyProtection="1">
      <alignment horizontal="center" vertical="center" shrinkToFit="1"/>
    </xf>
    <xf numFmtId="0" fontId="29" fillId="27" borderId="10" xfId="0" applyFont="1" applyFill="1" applyBorder="1" applyAlignment="1" applyProtection="1">
      <alignment horizontal="center" vertical="center" wrapText="1" shrinkToFit="1"/>
    </xf>
    <xf numFmtId="0" fontId="26" fillId="27" borderId="62" xfId="0" applyFont="1" applyFill="1" applyBorder="1" applyAlignment="1" applyProtection="1">
      <alignment horizontal="center" vertical="center" shrinkToFit="1"/>
    </xf>
    <xf numFmtId="0" fontId="26" fillId="27" borderId="64" xfId="0" applyFont="1" applyFill="1" applyBorder="1" applyAlignment="1" applyProtection="1">
      <alignment horizontal="center" vertical="center" shrinkToFit="1"/>
    </xf>
    <xf numFmtId="0" fontId="30" fillId="0" borderId="0" xfId="0" applyFont="1" applyFill="1" applyBorder="1" applyAlignment="1" applyProtection="1">
      <alignment horizontal="left" vertical="center" wrapText="1"/>
    </xf>
    <xf numFmtId="0" fontId="26" fillId="29" borderId="196" xfId="0" applyFont="1" applyFill="1" applyBorder="1" applyAlignment="1" applyProtection="1">
      <alignment horizontal="center" vertical="center" wrapText="1"/>
      <protection locked="0"/>
    </xf>
    <xf numFmtId="0" fontId="26" fillId="29" borderId="197" xfId="0" applyFont="1" applyFill="1" applyBorder="1" applyAlignment="1" applyProtection="1">
      <alignment horizontal="center" vertical="center" wrapText="1"/>
      <protection locked="0"/>
    </xf>
    <xf numFmtId="0" fontId="0" fillId="0" borderId="197" xfId="0" applyBorder="1" applyAlignment="1">
      <alignment vertical="center" wrapText="1"/>
    </xf>
    <xf numFmtId="0" fontId="0" fillId="0" borderId="198" xfId="0" applyBorder="1" applyAlignment="1">
      <alignment vertical="center" wrapText="1"/>
    </xf>
    <xf numFmtId="0" fontId="26" fillId="27" borderId="10" xfId="0" applyFont="1" applyFill="1" applyBorder="1" applyAlignment="1" applyProtection="1">
      <alignment horizontal="center" vertical="center" wrapText="1"/>
    </xf>
    <xf numFmtId="0" fontId="26" fillId="27" borderId="10" xfId="0" applyFont="1" applyFill="1" applyBorder="1" applyAlignment="1" applyProtection="1">
      <alignment horizontal="center" vertical="top" wrapText="1"/>
    </xf>
    <xf numFmtId="0" fontId="26" fillId="0" borderId="36" xfId="0" applyFont="1" applyFill="1" applyBorder="1" applyAlignment="1" applyProtection="1">
      <alignment horizontal="center" vertical="center"/>
      <protection locked="0"/>
    </xf>
    <xf numFmtId="0" fontId="26" fillId="0" borderId="61" xfId="0" applyFont="1" applyFill="1" applyBorder="1" applyAlignment="1" applyProtection="1">
      <alignment horizontal="center" vertical="center"/>
      <protection locked="0"/>
    </xf>
    <xf numFmtId="0" fontId="26" fillId="0" borderId="37" xfId="0" applyFont="1" applyFill="1" applyBorder="1" applyAlignment="1" applyProtection="1">
      <alignment horizontal="center" vertical="center"/>
      <protection locked="0"/>
    </xf>
    <xf numFmtId="0" fontId="25" fillId="0" borderId="0" xfId="0" applyFont="1" applyFill="1" applyBorder="1" applyAlignment="1" applyProtection="1">
      <alignment vertical="top" wrapText="1"/>
    </xf>
    <xf numFmtId="0" fontId="26" fillId="27" borderId="20" xfId="0" applyFont="1" applyFill="1" applyBorder="1" applyAlignment="1" applyProtection="1">
      <alignment horizontal="center" vertical="center"/>
    </xf>
    <xf numFmtId="0" fontId="26" fillId="29" borderId="62" xfId="0" applyFont="1" applyFill="1" applyBorder="1" applyAlignment="1" applyProtection="1">
      <alignment horizontal="center" vertical="center"/>
      <protection locked="0"/>
    </xf>
    <xf numFmtId="0" fontId="26" fillId="29" borderId="63" xfId="0" applyFont="1" applyFill="1" applyBorder="1" applyAlignment="1" applyProtection="1">
      <alignment horizontal="center" vertical="center"/>
      <protection locked="0"/>
    </xf>
    <xf numFmtId="0" fontId="26" fillId="29" borderId="64" xfId="0" applyFont="1" applyFill="1" applyBorder="1" applyAlignment="1" applyProtection="1">
      <alignment horizontal="center" vertical="center"/>
      <protection locked="0"/>
    </xf>
    <xf numFmtId="0" fontId="37" fillId="0" borderId="0" xfId="0" applyFont="1" applyFill="1" applyBorder="1" applyAlignment="1" applyProtection="1">
      <alignment horizontal="center" vertical="center" wrapText="1" shrinkToFit="1"/>
    </xf>
    <xf numFmtId="0" fontId="26" fillId="0" borderId="179" xfId="0" applyFont="1" applyFill="1" applyBorder="1" applyAlignment="1" applyProtection="1">
      <alignment vertical="center" wrapText="1"/>
      <protection locked="0"/>
    </xf>
    <xf numFmtId="0" fontId="26" fillId="37" borderId="10" xfId="0" applyFont="1" applyFill="1" applyBorder="1" applyAlignment="1" applyProtection="1">
      <alignment vertical="center" wrapText="1"/>
      <protection locked="0"/>
    </xf>
    <xf numFmtId="0" fontId="26" fillId="0" borderId="178" xfId="0" applyFont="1" applyFill="1" applyBorder="1" applyAlignment="1" applyProtection="1">
      <alignment vertical="center" wrapText="1"/>
      <protection locked="0"/>
    </xf>
    <xf numFmtId="0" fontId="26" fillId="0" borderId="10" xfId="0" applyFont="1" applyFill="1" applyBorder="1" applyAlignment="1" applyProtection="1">
      <alignment vertical="center" wrapText="1"/>
      <protection locked="0"/>
    </xf>
    <xf numFmtId="0" fontId="26" fillId="27" borderId="33" xfId="0" applyFont="1" applyFill="1" applyBorder="1" applyAlignment="1" applyProtection="1">
      <alignment horizontal="center" vertical="center" shrinkToFit="1"/>
    </xf>
    <xf numFmtId="0" fontId="26" fillId="27" borderId="35" xfId="0" applyFont="1" applyFill="1" applyBorder="1" applyAlignment="1" applyProtection="1">
      <alignment horizontal="center" vertical="center" shrinkToFit="1"/>
    </xf>
    <xf numFmtId="0" fontId="26" fillId="30" borderId="33" xfId="0" applyFont="1" applyFill="1" applyBorder="1" applyAlignment="1" applyProtection="1">
      <alignment horizontal="right" vertical="top"/>
    </xf>
    <xf numFmtId="0" fontId="26" fillId="30" borderId="34" xfId="0" applyFont="1" applyFill="1" applyBorder="1" applyAlignment="1" applyProtection="1">
      <alignment horizontal="right" vertical="top"/>
    </xf>
    <xf numFmtId="0" fontId="26" fillId="30" borderId="35" xfId="0" applyFont="1" applyFill="1" applyBorder="1" applyAlignment="1" applyProtection="1">
      <alignment horizontal="right" vertical="top"/>
    </xf>
    <xf numFmtId="0" fontId="26" fillId="0" borderId="22" xfId="0" applyFont="1" applyFill="1" applyBorder="1" applyAlignment="1" applyProtection="1">
      <alignment vertical="center" wrapText="1"/>
      <protection locked="0"/>
    </xf>
    <xf numFmtId="0" fontId="26" fillId="0" borderId="181" xfId="0" applyFont="1" applyFill="1" applyBorder="1" applyAlignment="1" applyProtection="1">
      <alignment vertical="center" wrapText="1"/>
      <protection locked="0"/>
    </xf>
    <xf numFmtId="0" fontId="26" fillId="0" borderId="180" xfId="0" applyFont="1" applyFill="1" applyBorder="1" applyAlignment="1" applyProtection="1">
      <alignment vertical="center" wrapText="1"/>
      <protection locked="0"/>
    </xf>
    <xf numFmtId="0" fontId="26" fillId="0" borderId="182" xfId="0" applyFont="1" applyFill="1" applyBorder="1" applyAlignment="1" applyProtection="1">
      <alignment vertical="center" wrapText="1"/>
      <protection locked="0"/>
    </xf>
    <xf numFmtId="0" fontId="26" fillId="27" borderId="10" xfId="0" applyFont="1" applyFill="1" applyBorder="1" applyAlignment="1" applyProtection="1">
      <alignment horizontal="center" vertical="top"/>
    </xf>
    <xf numFmtId="0" fontId="26" fillId="30" borderId="10" xfId="0" applyFont="1" applyFill="1" applyBorder="1" applyAlignment="1" applyProtection="1">
      <alignment horizontal="center" vertical="top"/>
    </xf>
    <xf numFmtId="2" fontId="26" fillId="30" borderId="15" xfId="0" applyNumberFormat="1" applyFont="1" applyFill="1" applyBorder="1" applyAlignment="1" applyProtection="1">
      <alignment vertical="top"/>
    </xf>
    <xf numFmtId="2" fontId="26" fillId="30" borderId="0" xfId="0" applyNumberFormat="1" applyFont="1" applyFill="1" applyBorder="1" applyAlignment="1" applyProtection="1">
      <alignment vertical="top"/>
    </xf>
    <xf numFmtId="2" fontId="26" fillId="30" borderId="62" xfId="0" applyNumberFormat="1" applyFont="1" applyFill="1" applyBorder="1" applyAlignment="1" applyProtection="1">
      <alignment vertical="top"/>
    </xf>
    <xf numFmtId="2" fontId="26" fillId="30" borderId="63" xfId="0" applyNumberFormat="1" applyFont="1" applyFill="1" applyBorder="1" applyAlignment="1" applyProtection="1">
      <alignment vertical="top"/>
    </xf>
    <xf numFmtId="0" fontId="25" fillId="27" borderId="10" xfId="0" applyFont="1" applyFill="1" applyBorder="1" applyAlignment="1" applyProtection="1">
      <alignment horizontal="center" vertical="center"/>
    </xf>
    <xf numFmtId="0" fontId="25" fillId="27" borderId="11" xfId="0" applyFont="1" applyFill="1" applyBorder="1" applyAlignment="1" applyProtection="1">
      <alignment horizontal="center" vertical="center"/>
    </xf>
    <xf numFmtId="0" fontId="26" fillId="27" borderId="10" xfId="0" applyFont="1" applyFill="1" applyBorder="1" applyAlignment="1" applyProtection="1">
      <alignment horizontal="center" vertical="center"/>
    </xf>
    <xf numFmtId="0" fontId="26" fillId="27" borderId="10" xfId="0" applyFont="1" applyFill="1" applyBorder="1" applyAlignment="1" applyProtection="1">
      <alignment horizontal="center" vertical="top" shrinkToFit="1"/>
    </xf>
    <xf numFmtId="0" fontId="26" fillId="0" borderId="10" xfId="0" applyFont="1" applyFill="1" applyBorder="1" applyAlignment="1" applyProtection="1">
      <alignment vertical="top" shrinkToFit="1"/>
      <protection locked="0"/>
    </xf>
    <xf numFmtId="0" fontId="25" fillId="0" borderId="19" xfId="0" applyFont="1" applyFill="1" applyBorder="1" applyAlignment="1" applyProtection="1">
      <alignment horizontal="center" vertical="top" wrapText="1"/>
    </xf>
    <xf numFmtId="0" fontId="50" fillId="31" borderId="0" xfId="0" applyFont="1" applyFill="1" applyBorder="1" applyAlignment="1" applyProtection="1">
      <alignment horizontal="left" vertical="center" wrapText="1"/>
    </xf>
    <xf numFmtId="0" fontId="25" fillId="0" borderId="15" xfId="0" applyFont="1" applyFill="1" applyBorder="1" applyAlignment="1" applyProtection="1">
      <alignment vertical="top" wrapText="1"/>
    </xf>
    <xf numFmtId="38" fontId="25" fillId="0" borderId="15" xfId="43" applyFont="1" applyFill="1" applyBorder="1" applyAlignment="1" applyProtection="1">
      <alignment vertical="top" wrapText="1"/>
    </xf>
    <xf numFmtId="0" fontId="26" fillId="0" borderId="0" xfId="0" applyFont="1" applyFill="1" applyBorder="1" applyAlignment="1" applyProtection="1">
      <alignment horizontal="left" vertical="center" shrinkToFit="1"/>
    </xf>
    <xf numFmtId="0" fontId="25" fillId="0" borderId="12" xfId="0" applyFont="1" applyBorder="1" applyAlignment="1" applyProtection="1">
      <alignment horizontal="left" vertical="top" wrapText="1"/>
      <protection locked="0"/>
    </xf>
    <xf numFmtId="0" fontId="25" fillId="0" borderId="13" xfId="0" applyFont="1" applyBorder="1" applyAlignment="1" applyProtection="1">
      <alignment horizontal="left" vertical="top" wrapText="1"/>
      <protection locked="0"/>
    </xf>
    <xf numFmtId="0" fontId="25" fillId="0" borderId="14" xfId="0" applyFont="1" applyBorder="1" applyAlignment="1" applyProtection="1">
      <alignment horizontal="left" vertical="top" wrapText="1"/>
      <protection locked="0"/>
    </xf>
    <xf numFmtId="0" fontId="25" fillId="0" borderId="15" xfId="0" applyFont="1" applyBorder="1" applyAlignment="1" applyProtection="1">
      <alignment horizontal="left" vertical="top" wrapText="1"/>
      <protection locked="0"/>
    </xf>
    <xf numFmtId="0" fontId="25" fillId="0" borderId="0" xfId="0" applyFont="1" applyBorder="1" applyAlignment="1" applyProtection="1">
      <alignment horizontal="left" vertical="top" wrapText="1"/>
      <protection locked="0"/>
    </xf>
    <xf numFmtId="0" fontId="25" fillId="0" borderId="16" xfId="0" applyFont="1" applyBorder="1" applyAlignment="1" applyProtection="1">
      <alignment horizontal="left" vertical="top" wrapText="1"/>
      <protection locked="0"/>
    </xf>
    <xf numFmtId="0" fontId="25" fillId="0" borderId="23" xfId="0" applyFont="1" applyBorder="1" applyAlignment="1" applyProtection="1">
      <alignment horizontal="left" vertical="top" wrapText="1"/>
      <protection locked="0"/>
    </xf>
    <xf numFmtId="0" fontId="25" fillId="0" borderId="20" xfId="0" applyFont="1" applyBorder="1" applyAlignment="1" applyProtection="1">
      <alignment horizontal="left" vertical="top" wrapText="1"/>
      <protection locked="0"/>
    </xf>
    <xf numFmtId="0" fontId="25" fillId="0" borderId="21" xfId="0" applyFont="1" applyBorder="1" applyAlignment="1" applyProtection="1">
      <alignment horizontal="left" vertical="top" wrapText="1"/>
      <protection locked="0"/>
    </xf>
    <xf numFmtId="0" fontId="25" fillId="0" borderId="22" xfId="0" applyFont="1" applyFill="1" applyBorder="1" applyAlignment="1" applyProtection="1">
      <alignment vertical="top" wrapText="1"/>
    </xf>
    <xf numFmtId="0" fontId="26" fillId="29" borderId="201" xfId="0" applyFont="1" applyFill="1" applyBorder="1" applyAlignment="1" applyProtection="1">
      <alignment horizontal="center" vertical="center" wrapText="1"/>
      <protection locked="0"/>
    </xf>
    <xf numFmtId="0" fontId="26" fillId="0" borderId="20" xfId="0" applyFont="1" applyFill="1" applyBorder="1" applyAlignment="1" applyProtection="1">
      <alignment horizontal="left" vertical="center"/>
    </xf>
    <xf numFmtId="0" fontId="26" fillId="30" borderId="20" xfId="0" applyFont="1" applyFill="1" applyBorder="1" applyAlignment="1" applyProtection="1">
      <alignment horizontal="center" vertical="center"/>
    </xf>
    <xf numFmtId="0" fontId="26" fillId="0" borderId="20" xfId="0" applyFont="1" applyFill="1" applyBorder="1" applyAlignment="1" applyProtection="1">
      <alignment horizontal="center" vertical="center"/>
    </xf>
    <xf numFmtId="0" fontId="26" fillId="29" borderId="202" xfId="0" applyFont="1" applyFill="1" applyBorder="1" applyAlignment="1" applyProtection="1">
      <alignment horizontal="center" vertical="center"/>
      <protection locked="0"/>
    </xf>
    <xf numFmtId="0" fontId="26" fillId="29" borderId="204" xfId="0" applyFont="1" applyFill="1" applyBorder="1" applyAlignment="1" applyProtection="1">
      <alignment horizontal="center" vertical="center"/>
      <protection locked="0"/>
    </xf>
    <xf numFmtId="0" fontId="26" fillId="29" borderId="203" xfId="0" applyFont="1" applyFill="1" applyBorder="1" applyAlignment="1" applyProtection="1">
      <alignment horizontal="center" vertical="center"/>
      <protection locked="0"/>
    </xf>
    <xf numFmtId="0" fontId="25" fillId="0" borderId="15" xfId="0" applyFont="1" applyFill="1" applyBorder="1" applyAlignment="1" applyProtection="1">
      <alignment horizontal="right" vertical="top" wrapText="1"/>
    </xf>
    <xf numFmtId="0" fontId="25" fillId="27" borderId="205" xfId="0" applyFont="1" applyFill="1" applyBorder="1" applyAlignment="1" applyProtection="1">
      <alignment horizontal="center" vertical="center" shrinkToFit="1"/>
    </xf>
    <xf numFmtId="0" fontId="25" fillId="27" borderId="207" xfId="0" applyFont="1" applyFill="1" applyBorder="1" applyAlignment="1" applyProtection="1">
      <alignment horizontal="center" vertical="center" shrinkToFit="1"/>
    </xf>
    <xf numFmtId="0" fontId="25" fillId="27" borderId="23" xfId="0" applyFont="1" applyFill="1" applyBorder="1" applyAlignment="1" applyProtection="1">
      <alignment horizontal="center" vertical="center" shrinkToFit="1"/>
    </xf>
    <xf numFmtId="0" fontId="25" fillId="27" borderId="21" xfId="0" applyFont="1" applyFill="1" applyBorder="1" applyAlignment="1" applyProtection="1">
      <alignment horizontal="center" vertical="center" shrinkToFit="1"/>
    </xf>
    <xf numFmtId="0" fontId="25" fillId="27" borderId="188" xfId="0" applyFont="1" applyFill="1" applyBorder="1" applyAlignment="1" applyProtection="1">
      <alignment horizontal="center" vertical="center" shrinkToFit="1"/>
    </xf>
    <xf numFmtId="0" fontId="26" fillId="0" borderId="201" xfId="0" applyFont="1" applyFill="1" applyBorder="1" applyAlignment="1" applyProtection="1">
      <alignment horizontal="center" vertical="center" shrinkToFit="1"/>
    </xf>
    <xf numFmtId="0" fontId="26" fillId="0" borderId="202" xfId="0" applyNumberFormat="1" applyFont="1" applyFill="1" applyBorder="1" applyAlignment="1" applyProtection="1">
      <alignment horizontal="center" vertical="center" shrinkToFit="1"/>
      <protection locked="0"/>
    </xf>
    <xf numFmtId="0" fontId="26" fillId="0" borderId="204" xfId="0" applyNumberFormat="1" applyFont="1" applyFill="1" applyBorder="1" applyAlignment="1" applyProtection="1">
      <alignment horizontal="center" vertical="center" shrinkToFit="1"/>
      <protection locked="0"/>
    </xf>
    <xf numFmtId="0" fontId="26" fillId="0" borderId="203" xfId="0" applyNumberFormat="1" applyFont="1" applyFill="1" applyBorder="1" applyAlignment="1" applyProtection="1">
      <alignment horizontal="center" vertical="center" shrinkToFit="1"/>
      <protection locked="0"/>
    </xf>
    <xf numFmtId="0" fontId="26" fillId="30" borderId="202" xfId="0" applyFont="1" applyFill="1" applyBorder="1" applyAlignment="1" applyProtection="1">
      <alignment horizontal="right" vertical="center" shrinkToFit="1"/>
    </xf>
    <xf numFmtId="0" fontId="26" fillId="30" borderId="203" xfId="0" applyFont="1" applyFill="1" applyBorder="1" applyAlignment="1" applyProtection="1">
      <alignment horizontal="right" vertical="center" shrinkToFit="1"/>
    </xf>
    <xf numFmtId="0" fontId="29" fillId="0" borderId="201" xfId="0" applyFont="1" applyFill="1" applyBorder="1" applyAlignment="1" applyProtection="1">
      <alignment horizontal="left" vertical="top" wrapText="1"/>
    </xf>
    <xf numFmtId="176" fontId="26" fillId="24" borderId="205" xfId="0" applyNumberFormat="1" applyFont="1" applyFill="1" applyBorder="1" applyAlignment="1" applyProtection="1">
      <alignment vertical="center" shrinkToFit="1"/>
    </xf>
    <xf numFmtId="176" fontId="26" fillId="24" borderId="207" xfId="0" applyNumberFormat="1" applyFont="1" applyFill="1" applyBorder="1" applyAlignment="1" applyProtection="1">
      <alignment vertical="center" shrinkToFit="1"/>
    </xf>
    <xf numFmtId="176" fontId="26" fillId="24" borderId="23" xfId="0" applyNumberFormat="1" applyFont="1" applyFill="1" applyBorder="1" applyAlignment="1" applyProtection="1">
      <alignment vertical="center" shrinkToFit="1"/>
    </xf>
    <xf numFmtId="176" fontId="26" fillId="24" borderId="21" xfId="0" applyNumberFormat="1" applyFont="1" applyFill="1" applyBorder="1" applyAlignment="1" applyProtection="1">
      <alignment vertical="center" shrinkToFit="1"/>
    </xf>
    <xf numFmtId="0" fontId="26" fillId="0" borderId="201" xfId="0" applyFont="1" applyBorder="1" applyAlignment="1" applyProtection="1">
      <alignment horizontal="center" vertical="center" shrinkToFit="1"/>
      <protection locked="0"/>
    </xf>
    <xf numFmtId="0" fontId="26" fillId="0" borderId="202" xfId="0" applyFont="1" applyBorder="1" applyAlignment="1" applyProtection="1">
      <alignment horizontal="center" vertical="center" shrinkToFit="1"/>
      <protection locked="0"/>
    </xf>
    <xf numFmtId="0" fontId="25" fillId="27" borderId="202" xfId="0" applyFont="1" applyFill="1" applyBorder="1" applyAlignment="1" applyProtection="1">
      <alignment horizontal="center" vertical="center" shrinkToFit="1"/>
    </xf>
    <xf numFmtId="0" fontId="25" fillId="27" borderId="204" xfId="0" applyFont="1" applyFill="1" applyBorder="1" applyAlignment="1" applyProtection="1">
      <alignment horizontal="center" vertical="center" shrinkToFit="1"/>
    </xf>
    <xf numFmtId="0" fontId="25" fillId="27" borderId="203" xfId="0" applyFont="1" applyFill="1" applyBorder="1" applyAlignment="1" applyProtection="1">
      <alignment horizontal="center" vertical="center" shrinkToFit="1"/>
    </xf>
    <xf numFmtId="0" fontId="25" fillId="27" borderId="22" xfId="0" applyFont="1" applyFill="1" applyBorder="1" applyAlignment="1" applyProtection="1">
      <alignment horizontal="center" vertical="center" shrinkToFit="1"/>
    </xf>
    <xf numFmtId="0" fontId="26" fillId="30" borderId="201" xfId="0" applyFont="1" applyFill="1" applyBorder="1" applyAlignment="1" applyProtection="1">
      <alignment horizontal="right" vertical="center" shrinkToFit="1"/>
    </xf>
    <xf numFmtId="0" fontId="26" fillId="0" borderId="201" xfId="0" applyFont="1" applyBorder="1" applyAlignment="1" applyProtection="1">
      <alignment horizontal="left" vertical="center" wrapText="1"/>
    </xf>
    <xf numFmtId="176" fontId="26" fillId="24" borderId="202" xfId="0" applyNumberFormat="1" applyFont="1" applyFill="1" applyBorder="1" applyAlignment="1" applyProtection="1">
      <alignment vertical="center" shrinkToFit="1"/>
    </xf>
    <xf numFmtId="176" fontId="26" fillId="24" borderId="203" xfId="0" applyNumberFormat="1" applyFont="1" applyFill="1" applyBorder="1" applyAlignment="1" applyProtection="1">
      <alignment vertical="center" shrinkToFit="1"/>
    </xf>
    <xf numFmtId="0" fontId="26" fillId="0" borderId="33" xfId="0" applyFont="1" applyFill="1" applyBorder="1" applyAlignment="1" applyProtection="1">
      <alignment horizontal="center" vertical="center" shrinkToFit="1"/>
    </xf>
    <xf numFmtId="0" fontId="26" fillId="0" borderId="35" xfId="0" applyFont="1" applyFill="1" applyBorder="1" applyAlignment="1" applyProtection="1">
      <alignment horizontal="center" vertical="center" shrinkToFit="1"/>
    </xf>
    <xf numFmtId="0" fontId="26" fillId="30" borderId="33" xfId="0" applyFont="1" applyFill="1" applyBorder="1" applyAlignment="1" applyProtection="1">
      <alignment horizontal="right" vertical="center" shrinkToFit="1"/>
    </xf>
    <xf numFmtId="0" fontId="26" fillId="30" borderId="35" xfId="0" applyFont="1" applyFill="1" applyBorder="1" applyAlignment="1" applyProtection="1">
      <alignment horizontal="right" vertical="center" shrinkToFit="1"/>
    </xf>
    <xf numFmtId="0" fontId="26" fillId="27" borderId="60" xfId="0" applyFont="1" applyFill="1" applyBorder="1" applyAlignment="1" applyProtection="1">
      <alignment horizontal="center" vertical="center" shrinkToFit="1"/>
    </xf>
    <xf numFmtId="179" fontId="26" fillId="24" borderId="33" xfId="0" applyNumberFormat="1" applyFont="1" applyFill="1" applyBorder="1" applyAlignment="1" applyProtection="1">
      <alignment vertical="center" shrinkToFit="1"/>
    </xf>
    <xf numFmtId="179" fontId="26" fillId="24" borderId="35" xfId="0" applyNumberFormat="1" applyFont="1" applyFill="1" applyBorder="1" applyAlignment="1" applyProtection="1">
      <alignment vertical="center" shrinkToFit="1"/>
    </xf>
    <xf numFmtId="0" fontId="26" fillId="24" borderId="60" xfId="0" applyFont="1" applyFill="1" applyBorder="1" applyAlignment="1" applyProtection="1">
      <alignment horizontal="center" vertical="center" shrinkToFit="1"/>
    </xf>
    <xf numFmtId="0" fontId="26" fillId="24" borderId="33" xfId="0" applyFont="1" applyFill="1" applyBorder="1" applyAlignment="1" applyProtection="1">
      <alignment horizontal="center" vertical="center" shrinkToFit="1"/>
    </xf>
    <xf numFmtId="0" fontId="26" fillId="0" borderId="33" xfId="0" applyNumberFormat="1" applyFont="1" applyFill="1" applyBorder="1" applyAlignment="1" applyProtection="1">
      <alignment horizontal="center" vertical="center" shrinkToFit="1"/>
      <protection locked="0"/>
    </xf>
    <xf numFmtId="0" fontId="26" fillId="0" borderId="34" xfId="0" applyNumberFormat="1" applyFont="1" applyFill="1" applyBorder="1" applyAlignment="1" applyProtection="1">
      <alignment horizontal="center" vertical="center" shrinkToFit="1"/>
      <protection locked="0"/>
    </xf>
    <xf numFmtId="0" fontId="26" fillId="0" borderId="35" xfId="0" applyNumberFormat="1" applyFont="1" applyFill="1" applyBorder="1" applyAlignment="1" applyProtection="1">
      <alignment horizontal="center" vertical="center" shrinkToFit="1"/>
      <protection locked="0"/>
    </xf>
    <xf numFmtId="0" fontId="29" fillId="0" borderId="188" xfId="0" applyFont="1" applyFill="1" applyBorder="1" applyAlignment="1" applyProtection="1">
      <alignment horizontal="left" vertical="top" wrapText="1"/>
    </xf>
    <xf numFmtId="176" fontId="26" fillId="24" borderId="15" xfId="0" applyNumberFormat="1" applyFont="1" applyFill="1" applyBorder="1" applyAlignment="1" applyProtection="1">
      <alignment vertical="center" shrinkToFit="1"/>
    </xf>
    <xf numFmtId="176" fontId="26" fillId="24" borderId="16" xfId="0" applyNumberFormat="1" applyFont="1" applyFill="1" applyBorder="1" applyAlignment="1" applyProtection="1">
      <alignment vertical="center" shrinkToFit="1"/>
    </xf>
    <xf numFmtId="0" fontId="26" fillId="0" borderId="188" xfId="0" applyFont="1" applyFill="1" applyBorder="1" applyAlignment="1" applyProtection="1">
      <alignment horizontal="center" vertical="center" shrinkToFit="1"/>
    </xf>
    <xf numFmtId="0" fontId="26" fillId="30" borderId="38" xfId="0" applyFont="1" applyFill="1" applyBorder="1" applyAlignment="1" applyProtection="1">
      <alignment horizontal="right" vertical="center" shrinkToFit="1"/>
    </xf>
    <xf numFmtId="0" fontId="26" fillId="30" borderId="39" xfId="0" applyFont="1" applyFill="1" applyBorder="1" applyAlignment="1" applyProtection="1">
      <alignment horizontal="right" vertical="center" shrinkToFit="1"/>
    </xf>
    <xf numFmtId="0" fontId="26" fillId="0" borderId="188" xfId="0" applyFont="1" applyBorder="1" applyAlignment="1" applyProtection="1">
      <alignment horizontal="center" vertical="center" shrinkToFit="1"/>
      <protection locked="0"/>
    </xf>
    <xf numFmtId="0" fontId="26" fillId="0" borderId="205" xfId="0" applyFont="1" applyBorder="1" applyAlignment="1" applyProtection="1">
      <alignment horizontal="center" vertical="center" shrinkToFit="1"/>
      <protection locked="0"/>
    </xf>
    <xf numFmtId="0" fontId="26" fillId="0" borderId="205" xfId="0" applyNumberFormat="1" applyFont="1" applyFill="1" applyBorder="1" applyAlignment="1" applyProtection="1">
      <alignment horizontal="center" vertical="center" shrinkToFit="1"/>
      <protection locked="0"/>
    </xf>
    <xf numFmtId="0" fontId="26" fillId="0" borderId="206" xfId="0" applyNumberFormat="1" applyFont="1" applyFill="1" applyBorder="1" applyAlignment="1" applyProtection="1">
      <alignment horizontal="center" vertical="center" shrinkToFit="1"/>
      <protection locked="0"/>
    </xf>
    <xf numFmtId="0" fontId="26" fillId="0" borderId="207" xfId="0" applyNumberFormat="1" applyFont="1" applyFill="1" applyBorder="1" applyAlignment="1" applyProtection="1">
      <alignment horizontal="center" vertical="center" shrinkToFit="1"/>
      <protection locked="0"/>
    </xf>
    <xf numFmtId="176" fontId="26" fillId="24" borderId="205" xfId="0" applyNumberFormat="1" applyFont="1" applyFill="1" applyBorder="1" applyAlignment="1" applyProtection="1">
      <alignment horizontal="right" vertical="center" shrinkToFit="1"/>
    </xf>
    <xf numFmtId="176" fontId="26" fillId="24" borderId="207" xfId="0" applyNumberFormat="1" applyFont="1" applyFill="1" applyBorder="1" applyAlignment="1" applyProtection="1">
      <alignment horizontal="right" vertical="center" shrinkToFit="1"/>
    </xf>
    <xf numFmtId="176" fontId="26" fillId="24" borderId="23" xfId="0" applyNumberFormat="1" applyFont="1" applyFill="1" applyBorder="1" applyAlignment="1" applyProtection="1">
      <alignment horizontal="right" vertical="center" shrinkToFit="1"/>
    </xf>
    <xf numFmtId="176" fontId="26" fillId="24" borderId="21" xfId="0" applyNumberFormat="1" applyFont="1" applyFill="1" applyBorder="1" applyAlignment="1" applyProtection="1">
      <alignment horizontal="right" vertical="center" shrinkToFit="1"/>
    </xf>
    <xf numFmtId="0" fontId="26" fillId="0" borderId="204" xfId="0" applyFont="1" applyBorder="1" applyAlignment="1" applyProtection="1">
      <alignment horizontal="center" vertical="center" shrinkToFit="1"/>
      <protection locked="0"/>
    </xf>
    <xf numFmtId="176" fontId="26" fillId="24" borderId="202" xfId="0" applyNumberFormat="1" applyFont="1" applyFill="1" applyBorder="1" applyAlignment="1" applyProtection="1">
      <alignment horizontal="right" vertical="center" shrinkToFit="1"/>
    </xf>
    <xf numFmtId="176" fontId="26" fillId="24" borderId="203" xfId="0" applyNumberFormat="1" applyFont="1" applyFill="1" applyBorder="1" applyAlignment="1" applyProtection="1">
      <alignment horizontal="right" vertical="center" shrinkToFit="1"/>
    </xf>
    <xf numFmtId="0" fontId="25" fillId="27" borderId="188" xfId="0" applyFont="1" applyFill="1" applyBorder="1" applyAlignment="1" applyProtection="1">
      <alignment horizontal="right" vertical="center" shrinkToFit="1"/>
    </xf>
    <xf numFmtId="0" fontId="25" fillId="27" borderId="22" xfId="0" applyFont="1" applyFill="1" applyBorder="1" applyAlignment="1" applyProtection="1">
      <alignment horizontal="right" vertical="center" shrinkToFit="1"/>
    </xf>
    <xf numFmtId="179" fontId="26" fillId="24" borderId="33" xfId="0" applyNumberFormat="1" applyFont="1" applyFill="1" applyBorder="1" applyAlignment="1" applyProtection="1">
      <alignment horizontal="right" vertical="center" shrinkToFit="1"/>
    </xf>
    <xf numFmtId="179" fontId="26" fillId="24" borderId="35" xfId="0" applyNumberFormat="1" applyFont="1" applyFill="1" applyBorder="1" applyAlignment="1" applyProtection="1">
      <alignment horizontal="right" vertical="center" shrinkToFit="1"/>
    </xf>
    <xf numFmtId="0" fontId="26" fillId="24" borderId="34" xfId="0" applyFont="1" applyFill="1" applyBorder="1" applyAlignment="1" applyProtection="1">
      <alignment horizontal="center" vertical="center" shrinkToFit="1"/>
    </xf>
    <xf numFmtId="0" fontId="26" fillId="0" borderId="206" xfId="0" applyFont="1" applyBorder="1" applyAlignment="1" applyProtection="1">
      <alignment horizontal="center" vertical="center" shrinkToFit="1"/>
      <protection locked="0"/>
    </xf>
    <xf numFmtId="0" fontId="26" fillId="0" borderId="0" xfId="0" applyFont="1" applyFill="1" applyBorder="1" applyAlignment="1" applyProtection="1">
      <alignment horizontal="left" vertical="center" wrapText="1"/>
    </xf>
    <xf numFmtId="0" fontId="26" fillId="0" borderId="16" xfId="0" applyFont="1" applyFill="1" applyBorder="1" applyAlignment="1" applyProtection="1">
      <alignment horizontal="left" vertical="center" wrapText="1"/>
    </xf>
    <xf numFmtId="0" fontId="26" fillId="27" borderId="201" xfId="0" applyFont="1" applyFill="1" applyBorder="1" applyAlignment="1" applyProtection="1">
      <alignment horizontal="center" vertical="center" shrinkToFit="1"/>
    </xf>
    <xf numFmtId="0" fontId="26" fillId="24" borderId="201" xfId="0" applyFont="1" applyFill="1" applyBorder="1" applyAlignment="1" applyProtection="1">
      <alignment horizontal="right" vertical="center" shrinkToFit="1"/>
    </xf>
    <xf numFmtId="177" fontId="26" fillId="24" borderId="202" xfId="0" applyNumberFormat="1" applyFont="1" applyFill="1" applyBorder="1" applyAlignment="1" applyProtection="1">
      <alignment horizontal="center" vertical="center" shrinkToFit="1"/>
    </xf>
    <xf numFmtId="177" fontId="26" fillId="24" borderId="204" xfId="0" applyNumberFormat="1" applyFont="1" applyFill="1" applyBorder="1" applyAlignment="1" applyProtection="1">
      <alignment horizontal="center" vertical="center" shrinkToFit="1"/>
    </xf>
    <xf numFmtId="177" fontId="26" fillId="0" borderId="204" xfId="0" applyNumberFormat="1" applyFont="1" applyFill="1" applyBorder="1" applyAlignment="1" applyProtection="1">
      <alignment horizontal="center" vertical="center" shrinkToFit="1"/>
    </xf>
    <xf numFmtId="177" fontId="26" fillId="0" borderId="203" xfId="0" applyNumberFormat="1" applyFont="1" applyFill="1" applyBorder="1" applyAlignment="1" applyProtection="1">
      <alignment horizontal="center" vertical="center" shrinkToFit="1"/>
    </xf>
    <xf numFmtId="0" fontId="26" fillId="27" borderId="202" xfId="0" applyFont="1" applyFill="1" applyBorder="1" applyAlignment="1" applyProtection="1">
      <alignment horizontal="center" vertical="center" shrinkToFit="1"/>
    </xf>
    <xf numFmtId="0" fontId="26" fillId="27" borderId="204" xfId="0" applyFont="1" applyFill="1" applyBorder="1" applyAlignment="1" applyProtection="1">
      <alignment horizontal="center" vertical="center" shrinkToFit="1"/>
    </xf>
    <xf numFmtId="0" fontId="26" fillId="27" borderId="203" xfId="0" applyFont="1" applyFill="1" applyBorder="1" applyAlignment="1" applyProtection="1">
      <alignment horizontal="center" vertical="center" shrinkToFit="1"/>
    </xf>
    <xf numFmtId="0" fontId="26" fillId="0" borderId="201" xfId="0" applyFont="1" applyBorder="1" applyAlignment="1" applyProtection="1">
      <alignment horizontal="center" vertical="center" shrinkToFit="1"/>
    </xf>
    <xf numFmtId="0" fontId="26" fillId="0" borderId="201" xfId="0" applyFont="1" applyBorder="1" applyAlignment="1" applyProtection="1">
      <alignment horizontal="right" vertical="center" shrinkToFit="1"/>
      <protection locked="0"/>
    </xf>
    <xf numFmtId="0" fontId="26" fillId="27" borderId="24" xfId="0" applyFont="1" applyFill="1" applyBorder="1" applyAlignment="1" applyProtection="1">
      <alignment horizontal="center" vertical="center"/>
    </xf>
    <xf numFmtId="0" fontId="26" fillId="27" borderId="17" xfId="0" applyFont="1" applyFill="1" applyBorder="1" applyAlignment="1" applyProtection="1">
      <alignment horizontal="center" vertical="center"/>
    </xf>
    <xf numFmtId="0" fontId="26" fillId="27" borderId="18" xfId="0" applyFont="1" applyFill="1" applyBorder="1" applyAlignment="1" applyProtection="1">
      <alignment horizontal="center" vertical="center"/>
    </xf>
    <xf numFmtId="0" fontId="82" fillId="0" borderId="0" xfId="0" applyFont="1" applyBorder="1" applyAlignment="1" applyProtection="1">
      <alignment vertical="top" wrapText="1"/>
    </xf>
    <xf numFmtId="0" fontId="26" fillId="0" borderId="24" xfId="0" applyFont="1" applyFill="1" applyBorder="1" applyAlignment="1" applyProtection="1">
      <alignment horizontal="center" vertical="center" shrinkToFit="1"/>
      <protection locked="0"/>
    </xf>
    <xf numFmtId="0" fontId="26" fillId="0" borderId="17" xfId="0" applyFont="1" applyFill="1" applyBorder="1" applyAlignment="1" applyProtection="1">
      <alignment horizontal="center" vertical="center" shrinkToFit="1"/>
      <protection locked="0"/>
    </xf>
    <xf numFmtId="0" fontId="26" fillId="24" borderId="202" xfId="0" applyFont="1" applyFill="1" applyBorder="1" applyAlignment="1" applyProtection="1">
      <alignment horizontal="right" vertical="center" shrinkToFit="1"/>
    </xf>
    <xf numFmtId="0" fontId="26" fillId="24" borderId="204" xfId="0" applyFont="1" applyFill="1" applyBorder="1" applyAlignment="1" applyProtection="1">
      <alignment horizontal="right" vertical="center" shrinkToFit="1"/>
    </xf>
    <xf numFmtId="0" fontId="26" fillId="0" borderId="204" xfId="0" applyFont="1" applyBorder="1" applyAlignment="1" applyProtection="1">
      <alignment horizontal="center" vertical="center" shrinkToFit="1"/>
    </xf>
    <xf numFmtId="0" fontId="26" fillId="0" borderId="203" xfId="0" applyFont="1" applyBorder="1" applyAlignment="1" applyProtection="1">
      <alignment horizontal="center" vertical="center" shrinkToFit="1"/>
    </xf>
    <xf numFmtId="177" fontId="26" fillId="24" borderId="202" xfId="0" applyNumberFormat="1" applyFont="1" applyFill="1" applyBorder="1" applyAlignment="1" applyProtection="1">
      <alignment horizontal="right" vertical="center" shrinkToFit="1"/>
    </xf>
    <xf numFmtId="177" fontId="26" fillId="24" borderId="204" xfId="0" applyNumberFormat="1" applyFont="1" applyFill="1" applyBorder="1" applyAlignment="1" applyProtection="1">
      <alignment horizontal="right" vertical="center" shrinkToFit="1"/>
    </xf>
    <xf numFmtId="177" fontId="26" fillId="24" borderId="203" xfId="0" applyNumberFormat="1" applyFont="1" applyFill="1" applyBorder="1" applyAlignment="1" applyProtection="1">
      <alignment horizontal="right" vertical="center" shrinkToFit="1"/>
    </xf>
    <xf numFmtId="0" fontId="26" fillId="0" borderId="15" xfId="0" applyFont="1" applyBorder="1" applyAlignment="1" applyProtection="1">
      <alignment horizontal="left" vertical="center"/>
    </xf>
    <xf numFmtId="0" fontId="26" fillId="0" borderId="0" xfId="0" applyFont="1" applyBorder="1" applyAlignment="1" applyProtection="1">
      <alignment horizontal="left" vertical="center"/>
    </xf>
    <xf numFmtId="0" fontId="26" fillId="0" borderId="16" xfId="0" applyFont="1" applyBorder="1" applyAlignment="1" applyProtection="1">
      <alignment horizontal="left" vertical="center"/>
    </xf>
    <xf numFmtId="0" fontId="26" fillId="0" borderId="204" xfId="0" applyFont="1" applyBorder="1" applyAlignment="1" applyProtection="1">
      <alignment horizontal="left" vertical="center"/>
    </xf>
    <xf numFmtId="0" fontId="26" fillId="0" borderId="20" xfId="0" applyFont="1" applyBorder="1" applyAlignment="1" applyProtection="1">
      <alignment horizontal="left" vertical="center" shrinkToFit="1"/>
    </xf>
    <xf numFmtId="0" fontId="26" fillId="0" borderId="15" xfId="0" applyFont="1" applyBorder="1" applyAlignment="1" applyProtection="1">
      <alignment horizontal="left" vertical="center" shrinkToFit="1"/>
    </xf>
    <xf numFmtId="0" fontId="26" fillId="0" borderId="0" xfId="0" applyFont="1" applyBorder="1" applyAlignment="1" applyProtection="1">
      <alignment horizontal="left" vertical="center" shrinkToFit="1"/>
    </xf>
    <xf numFmtId="0" fontId="26" fillId="0" borderId="16" xfId="0" applyFont="1" applyBorder="1" applyAlignment="1" applyProtection="1">
      <alignment horizontal="left" vertical="center" shrinkToFit="1"/>
    </xf>
    <xf numFmtId="0" fontId="52" fillId="0" borderId="19" xfId="0" applyFont="1" applyFill="1" applyBorder="1" applyAlignment="1" applyProtection="1">
      <alignment vertical="top" wrapText="1"/>
    </xf>
    <xf numFmtId="0" fontId="52" fillId="0" borderId="22" xfId="0" applyFont="1" applyFill="1" applyBorder="1" applyAlignment="1" applyProtection="1">
      <alignment vertical="top" wrapText="1"/>
    </xf>
    <xf numFmtId="0" fontId="26" fillId="0" borderId="202" xfId="0" applyFont="1" applyFill="1" applyBorder="1" applyAlignment="1" applyProtection="1">
      <alignment horizontal="right" vertical="center" shrinkToFit="1"/>
      <protection locked="0"/>
    </xf>
    <xf numFmtId="0" fontId="26" fillId="0" borderId="204" xfId="0" applyFont="1" applyFill="1" applyBorder="1" applyAlignment="1" applyProtection="1">
      <alignment horizontal="right" vertical="center" shrinkToFit="1"/>
      <protection locked="0"/>
    </xf>
    <xf numFmtId="0" fontId="26" fillId="0" borderId="204" xfId="0" applyFont="1" applyFill="1" applyBorder="1" applyAlignment="1" applyProtection="1">
      <alignment horizontal="center" vertical="center" shrinkToFit="1"/>
    </xf>
    <xf numFmtId="0" fontId="26" fillId="0" borderId="203" xfId="0" applyFont="1" applyFill="1" applyBorder="1" applyAlignment="1" applyProtection="1">
      <alignment horizontal="center" vertical="center" shrinkToFit="1"/>
    </xf>
    <xf numFmtId="177" fontId="26" fillId="24" borderId="23" xfId="0" applyNumberFormat="1" applyFont="1" applyFill="1" applyBorder="1" applyAlignment="1" applyProtection="1">
      <alignment horizontal="right" vertical="center" shrinkToFit="1"/>
    </xf>
    <xf numFmtId="177" fontId="26" fillId="24" borderId="20" xfId="0" applyNumberFormat="1" applyFont="1" applyFill="1" applyBorder="1" applyAlignment="1" applyProtection="1">
      <alignment horizontal="right" vertical="center" shrinkToFit="1"/>
    </xf>
    <xf numFmtId="0" fontId="26" fillId="0" borderId="202" xfId="0" applyFont="1" applyBorder="1" applyAlignment="1" applyProtection="1">
      <alignment horizontal="center" vertical="center" shrinkToFit="1"/>
    </xf>
    <xf numFmtId="0" fontId="26" fillId="24" borderId="206" xfId="0" applyFont="1" applyFill="1" applyBorder="1" applyAlignment="1" applyProtection="1">
      <alignment horizontal="right" vertical="center" shrinkToFit="1"/>
    </xf>
    <xf numFmtId="0" fontId="26" fillId="0" borderId="206" xfId="0" applyFont="1" applyBorder="1" applyAlignment="1" applyProtection="1">
      <alignment horizontal="center" vertical="center" shrinkToFit="1"/>
    </xf>
    <xf numFmtId="0" fontId="26" fillId="0" borderId="207" xfId="0" applyFont="1" applyBorder="1" applyAlignment="1" applyProtection="1">
      <alignment horizontal="center" vertical="center" shrinkToFit="1"/>
    </xf>
    <xf numFmtId="181" fontId="26" fillId="30" borderId="205" xfId="0" applyNumberFormat="1" applyFont="1" applyFill="1" applyBorder="1" applyAlignment="1" applyProtection="1">
      <alignment horizontal="right" vertical="center" shrinkToFit="1"/>
    </xf>
    <xf numFmtId="181" fontId="26" fillId="30" borderId="206" xfId="0" applyNumberFormat="1" applyFont="1" applyFill="1" applyBorder="1" applyAlignment="1" applyProtection="1">
      <alignment horizontal="right" vertical="center" shrinkToFit="1"/>
    </xf>
    <xf numFmtId="181" fontId="26" fillId="30" borderId="207" xfId="0" applyNumberFormat="1" applyFont="1" applyFill="1" applyBorder="1" applyAlignment="1" applyProtection="1">
      <alignment horizontal="right" vertical="center" shrinkToFit="1"/>
    </xf>
    <xf numFmtId="181" fontId="26" fillId="24" borderId="202" xfId="0" applyNumberFormat="1" applyFont="1" applyFill="1" applyBorder="1" applyAlignment="1" applyProtection="1">
      <alignment horizontal="right" vertical="center" shrinkToFit="1"/>
    </xf>
    <xf numFmtId="181" fontId="26" fillId="24" borderId="204" xfId="0" applyNumberFormat="1" applyFont="1" applyFill="1" applyBorder="1" applyAlignment="1" applyProtection="1">
      <alignment horizontal="right" vertical="center" shrinkToFit="1"/>
    </xf>
    <xf numFmtId="181" fontId="26" fillId="24" borderId="203" xfId="0" applyNumberFormat="1" applyFont="1" applyFill="1" applyBorder="1" applyAlignment="1" applyProtection="1">
      <alignment horizontal="right" vertical="center" shrinkToFit="1"/>
    </xf>
    <xf numFmtId="0" fontId="26" fillId="27" borderId="205" xfId="0" applyFont="1" applyFill="1" applyBorder="1" applyAlignment="1" applyProtection="1">
      <alignment horizontal="center" vertical="center" shrinkToFit="1"/>
    </xf>
    <xf numFmtId="0" fontId="26" fillId="27" borderId="206" xfId="0" applyFont="1" applyFill="1" applyBorder="1" applyAlignment="1" applyProtection="1">
      <alignment horizontal="center" vertical="center" shrinkToFit="1"/>
    </xf>
    <xf numFmtId="0" fontId="26" fillId="27" borderId="207" xfId="0" applyFont="1" applyFill="1" applyBorder="1" applyAlignment="1" applyProtection="1">
      <alignment horizontal="center" vertical="center" shrinkToFit="1"/>
    </xf>
    <xf numFmtId="0" fontId="26" fillId="27" borderId="201" xfId="0" applyFont="1" applyFill="1" applyBorder="1" applyAlignment="1" applyProtection="1">
      <alignment horizontal="center" vertical="center" wrapText="1" shrinkToFit="1"/>
    </xf>
    <xf numFmtId="0" fontId="25" fillId="27" borderId="201" xfId="0" applyFont="1" applyFill="1" applyBorder="1" applyAlignment="1" applyProtection="1">
      <alignment vertical="center" shrinkToFit="1"/>
    </xf>
    <xf numFmtId="0" fontId="26" fillId="29" borderId="201" xfId="0" applyFont="1" applyFill="1" applyBorder="1" applyAlignment="1" applyProtection="1">
      <alignment horizontal="center" vertical="center"/>
      <protection locked="0"/>
    </xf>
    <xf numFmtId="0" fontId="26" fillId="29" borderId="25" xfId="0" applyFont="1" applyFill="1" applyBorder="1" applyAlignment="1" applyProtection="1">
      <alignment horizontal="center" vertical="center"/>
      <protection locked="0"/>
    </xf>
    <xf numFmtId="0" fontId="26" fillId="29" borderId="26" xfId="0" applyFont="1" applyFill="1" applyBorder="1" applyAlignment="1" applyProtection="1">
      <alignment horizontal="center" vertical="center"/>
      <protection locked="0"/>
    </xf>
    <xf numFmtId="0" fontId="26" fillId="29" borderId="27" xfId="0" applyFont="1" applyFill="1" applyBorder="1" applyAlignment="1" applyProtection="1">
      <alignment horizontal="center" vertical="center"/>
      <protection locked="0"/>
    </xf>
    <xf numFmtId="0" fontId="31" fillId="27" borderId="205" xfId="0" applyFont="1" applyFill="1" applyBorder="1" applyAlignment="1" applyProtection="1">
      <alignment horizontal="center" vertical="center" wrapText="1"/>
    </xf>
    <xf numFmtId="0" fontId="31" fillId="27" borderId="206" xfId="0" applyFont="1" applyFill="1" applyBorder="1" applyAlignment="1" applyProtection="1">
      <alignment horizontal="center" vertical="center" wrapText="1"/>
    </xf>
    <xf numFmtId="0" fontId="31" fillId="27" borderId="207" xfId="0" applyFont="1" applyFill="1" applyBorder="1" applyAlignment="1" applyProtection="1">
      <alignment horizontal="center" vertical="center" wrapText="1"/>
    </xf>
    <xf numFmtId="0" fontId="31" fillId="27" borderId="23" xfId="0" applyFont="1" applyFill="1" applyBorder="1" applyAlignment="1" applyProtection="1">
      <alignment horizontal="center" vertical="center" wrapText="1"/>
    </xf>
    <xf numFmtId="0" fontId="31" fillId="27" borderId="20" xfId="0" applyFont="1" applyFill="1" applyBorder="1" applyAlignment="1" applyProtection="1">
      <alignment horizontal="center" vertical="center" wrapText="1"/>
    </xf>
    <xf numFmtId="0" fontId="31" fillId="27" borderId="21" xfId="0" applyFont="1" applyFill="1" applyBorder="1" applyAlignment="1" applyProtection="1">
      <alignment horizontal="center" vertical="center" wrapText="1"/>
    </xf>
    <xf numFmtId="0" fontId="26" fillId="29" borderId="30" xfId="0" applyFont="1" applyFill="1" applyBorder="1" applyAlignment="1" applyProtection="1">
      <alignment horizontal="center" vertical="center"/>
      <protection locked="0"/>
    </xf>
    <xf numFmtId="0" fontId="25" fillId="0" borderId="0" xfId="0" applyFont="1" applyFill="1" applyBorder="1" applyAlignment="1" applyProtection="1">
      <alignment horizontal="center" vertical="top" wrapText="1"/>
    </xf>
    <xf numFmtId="0" fontId="26" fillId="27" borderId="202" xfId="0" applyFont="1" applyFill="1" applyBorder="1" applyAlignment="1" applyProtection="1">
      <alignment horizontal="center" vertical="center"/>
    </xf>
    <xf numFmtId="0" fontId="26" fillId="27" borderId="204" xfId="0" applyFont="1" applyFill="1" applyBorder="1" applyAlignment="1" applyProtection="1">
      <alignment horizontal="center" vertical="center"/>
    </xf>
    <xf numFmtId="0" fontId="26" fillId="27" borderId="203" xfId="0" applyFont="1" applyFill="1" applyBorder="1" applyAlignment="1" applyProtection="1">
      <alignment horizontal="center" vertical="center"/>
    </xf>
    <xf numFmtId="0" fontId="29" fillId="0" borderId="0" xfId="0" applyFont="1" applyFill="1" applyBorder="1" applyAlignment="1" applyProtection="1">
      <alignment horizontal="left" vertical="center"/>
    </xf>
    <xf numFmtId="0" fontId="29" fillId="0" borderId="16" xfId="0" applyFont="1" applyFill="1" applyBorder="1" applyAlignment="1" applyProtection="1">
      <alignment horizontal="left" vertical="center"/>
    </xf>
    <xf numFmtId="0" fontId="26" fillId="27" borderId="30" xfId="0" applyFont="1" applyFill="1" applyBorder="1" applyAlignment="1" applyProtection="1">
      <alignment horizontal="center" vertical="center"/>
    </xf>
    <xf numFmtId="0" fontId="31" fillId="27" borderId="201" xfId="0" applyFont="1" applyFill="1" applyBorder="1" applyAlignment="1" applyProtection="1">
      <alignment horizontal="center" vertical="center"/>
    </xf>
    <xf numFmtId="0" fontId="26" fillId="27" borderId="202" xfId="0" applyFont="1" applyFill="1" applyBorder="1" applyAlignment="1" applyProtection="1">
      <alignment vertical="center" shrinkToFit="1"/>
    </xf>
    <xf numFmtId="0" fontId="26" fillId="27" borderId="204" xfId="0" applyFont="1" applyFill="1" applyBorder="1" applyAlignment="1" applyProtection="1">
      <alignment vertical="center" shrinkToFit="1"/>
    </xf>
    <xf numFmtId="0" fontId="26" fillId="27" borderId="203" xfId="0" applyFont="1" applyFill="1" applyBorder="1" applyAlignment="1" applyProtection="1">
      <alignment vertical="center" shrinkToFit="1"/>
    </xf>
    <xf numFmtId="0" fontId="26" fillId="0" borderId="204" xfId="0" applyFont="1" applyFill="1" applyBorder="1" applyAlignment="1" applyProtection="1">
      <alignment horizontal="left" vertical="center"/>
    </xf>
    <xf numFmtId="0" fontId="26" fillId="27" borderId="25" xfId="0" applyFont="1" applyFill="1" applyBorder="1" applyAlignment="1" applyProtection="1">
      <alignment horizontal="center" vertical="center"/>
    </xf>
    <xf numFmtId="0" fontId="26" fillId="27" borderId="26" xfId="0" applyFont="1" applyFill="1" applyBorder="1" applyAlignment="1" applyProtection="1">
      <alignment horizontal="center" vertical="center"/>
    </xf>
    <xf numFmtId="0" fontId="26" fillId="27" borderId="27" xfId="0" applyFont="1" applyFill="1" applyBorder="1" applyAlignment="1" applyProtection="1">
      <alignment horizontal="center" vertical="center"/>
    </xf>
    <xf numFmtId="0" fontId="26" fillId="27" borderId="201" xfId="0" applyFont="1" applyFill="1" applyBorder="1" applyAlignment="1" applyProtection="1">
      <alignment horizontal="center" vertical="center"/>
    </xf>
    <xf numFmtId="0" fontId="26" fillId="27" borderId="201" xfId="0" applyFont="1" applyFill="1" applyBorder="1" applyAlignment="1" applyProtection="1">
      <alignment vertical="center" shrinkToFit="1"/>
    </xf>
    <xf numFmtId="0" fontId="29" fillId="27" borderId="12" xfId="0" applyFont="1" applyFill="1" applyBorder="1" applyAlignment="1" applyProtection="1">
      <alignment horizontal="left" vertical="center" wrapText="1" shrinkToFit="1"/>
    </xf>
    <xf numFmtId="0" fontId="29" fillId="27" borderId="13" xfId="0" applyFont="1" applyFill="1" applyBorder="1" applyAlignment="1" applyProtection="1">
      <alignment horizontal="left" vertical="center" shrinkToFit="1"/>
    </xf>
    <xf numFmtId="0" fontId="29" fillId="27" borderId="14" xfId="0" applyFont="1" applyFill="1" applyBorder="1" applyAlignment="1" applyProtection="1">
      <alignment horizontal="left" vertical="center" shrinkToFit="1"/>
    </xf>
    <xf numFmtId="0" fontId="29" fillId="27" borderId="23" xfId="0" applyFont="1" applyFill="1" applyBorder="1" applyAlignment="1" applyProtection="1">
      <alignment horizontal="left" vertical="center" shrinkToFit="1"/>
    </xf>
    <xf numFmtId="0" fontId="29" fillId="27" borderId="20" xfId="0" applyFont="1" applyFill="1" applyBorder="1" applyAlignment="1" applyProtection="1">
      <alignment horizontal="left" vertical="center" shrinkToFit="1"/>
    </xf>
    <xf numFmtId="0" fontId="29" fillId="27" borderId="21" xfId="0" applyFont="1" applyFill="1" applyBorder="1" applyAlignment="1" applyProtection="1">
      <alignment horizontal="left" vertical="center" shrinkToFit="1"/>
    </xf>
    <xf numFmtId="0" fontId="26" fillId="29" borderId="12" xfId="0" applyFont="1" applyFill="1" applyBorder="1" applyAlignment="1" applyProtection="1">
      <alignment horizontal="center" vertical="center"/>
      <protection locked="0"/>
    </xf>
    <xf numFmtId="0" fontId="26" fillId="29" borderId="13" xfId="0" applyFont="1" applyFill="1" applyBorder="1" applyAlignment="1" applyProtection="1">
      <alignment horizontal="center" vertical="center"/>
      <protection locked="0"/>
    </xf>
    <xf numFmtId="0" fontId="26" fillId="29" borderId="14" xfId="0" applyFont="1" applyFill="1" applyBorder="1" applyAlignment="1" applyProtection="1">
      <alignment horizontal="center" vertical="center"/>
      <protection locked="0"/>
    </xf>
    <xf numFmtId="0" fontId="26" fillId="29" borderId="23" xfId="0" applyFont="1" applyFill="1" applyBorder="1" applyAlignment="1" applyProtection="1">
      <alignment horizontal="center" vertical="center"/>
      <protection locked="0"/>
    </xf>
    <xf numFmtId="0" fontId="26" fillId="29" borderId="20" xfId="0" applyFont="1" applyFill="1" applyBorder="1" applyAlignment="1" applyProtection="1">
      <alignment horizontal="center" vertical="center"/>
      <protection locked="0"/>
    </xf>
    <xf numFmtId="0" fontId="26" fillId="29" borderId="21" xfId="0" applyFont="1" applyFill="1" applyBorder="1" applyAlignment="1" applyProtection="1">
      <alignment horizontal="center" vertical="center"/>
      <protection locked="0"/>
    </xf>
    <xf numFmtId="0" fontId="25" fillId="0" borderId="206" xfId="0" applyFont="1" applyBorder="1" applyAlignment="1" applyProtection="1">
      <alignment horizontal="left" vertical="center"/>
    </xf>
    <xf numFmtId="0" fontId="25" fillId="0" borderId="0" xfId="0" applyFont="1" applyBorder="1" applyAlignment="1" applyProtection="1">
      <alignment horizontal="left" vertical="center"/>
    </xf>
    <xf numFmtId="0" fontId="29" fillId="27" borderId="24" xfId="0" applyFont="1" applyFill="1" applyBorder="1" applyAlignment="1" applyProtection="1">
      <alignment vertical="center" shrinkToFit="1"/>
    </xf>
    <xf numFmtId="0" fontId="29" fillId="27" borderId="17" xfId="0" applyFont="1" applyFill="1" applyBorder="1" applyAlignment="1" applyProtection="1">
      <alignment vertical="center" shrinkToFit="1"/>
    </xf>
    <xf numFmtId="0" fontId="29" fillId="27" borderId="18" xfId="0" applyFont="1" applyFill="1" applyBorder="1" applyAlignment="1" applyProtection="1">
      <alignment vertical="center" shrinkToFit="1"/>
    </xf>
    <xf numFmtId="0" fontId="26" fillId="29" borderId="10" xfId="0" applyFont="1" applyFill="1" applyBorder="1" applyAlignment="1" applyProtection="1">
      <alignment horizontal="center" vertical="center"/>
      <protection locked="0"/>
    </xf>
    <xf numFmtId="0" fontId="26" fillId="29" borderId="17" xfId="0" applyFont="1" applyFill="1" applyBorder="1" applyAlignment="1" applyProtection="1">
      <alignment horizontal="center" vertical="center"/>
      <protection locked="0"/>
    </xf>
    <xf numFmtId="0" fontId="26" fillId="29" borderId="18" xfId="0" applyFont="1" applyFill="1" applyBorder="1" applyAlignment="1" applyProtection="1">
      <alignment horizontal="center" vertical="center"/>
      <protection locked="0"/>
    </xf>
    <xf numFmtId="0" fontId="26" fillId="27" borderId="139" xfId="0" applyFont="1" applyFill="1" applyBorder="1" applyAlignment="1" applyProtection="1">
      <alignment horizontal="left" vertical="center" shrinkToFit="1"/>
    </xf>
    <xf numFmtId="0" fontId="26" fillId="0" borderId="139" xfId="0" applyNumberFormat="1" applyFont="1" applyBorder="1" applyAlignment="1" applyProtection="1">
      <alignment horizontal="left" vertical="center" wrapText="1" shrinkToFit="1"/>
      <protection locked="0"/>
    </xf>
    <xf numFmtId="0" fontId="0" fillId="0" borderId="19" xfId="0" applyBorder="1" applyAlignment="1">
      <alignment horizontal="left" vertical="top" wrapText="1"/>
    </xf>
    <xf numFmtId="0" fontId="25" fillId="0" borderId="51" xfId="0" applyFont="1" applyFill="1" applyBorder="1" applyAlignment="1" applyProtection="1">
      <alignment horizontal="left" vertical="top" wrapText="1"/>
    </xf>
    <xf numFmtId="0" fontId="0" fillId="0" borderId="51" xfId="0" applyBorder="1" applyAlignment="1">
      <alignment horizontal="left" vertical="top" wrapText="1"/>
    </xf>
    <xf numFmtId="0" fontId="26" fillId="29" borderId="139" xfId="0" applyFont="1" applyFill="1" applyBorder="1" applyAlignment="1" applyProtection="1">
      <alignment horizontal="center" vertical="center"/>
      <protection locked="0"/>
    </xf>
    <xf numFmtId="58" fontId="26" fillId="0" borderId="172" xfId="0" applyNumberFormat="1" applyFont="1" applyBorder="1" applyAlignment="1" applyProtection="1">
      <alignment horizontal="center" vertical="center" shrinkToFit="1"/>
      <protection locked="0"/>
    </xf>
    <xf numFmtId="58" fontId="26" fillId="0" borderId="189" xfId="0" applyNumberFormat="1" applyFont="1" applyBorder="1" applyAlignment="1" applyProtection="1">
      <alignment horizontal="center" vertical="center" shrinkToFit="1"/>
      <protection locked="0"/>
    </xf>
    <xf numFmtId="58" fontId="26" fillId="0" borderId="183" xfId="0" applyNumberFormat="1" applyFont="1" applyBorder="1" applyAlignment="1" applyProtection="1">
      <alignment horizontal="center" vertical="center" shrinkToFit="1"/>
      <protection locked="0"/>
    </xf>
    <xf numFmtId="0" fontId="25" fillId="29" borderId="190" xfId="0" applyFont="1" applyFill="1" applyBorder="1" applyAlignment="1" applyProtection="1">
      <alignment horizontal="center" vertical="center" wrapText="1"/>
      <protection locked="0"/>
    </xf>
    <xf numFmtId="0" fontId="25" fillId="29" borderId="199" xfId="0" applyFont="1" applyFill="1" applyBorder="1" applyAlignment="1" applyProtection="1">
      <alignment horizontal="center" vertical="center" wrapText="1"/>
      <protection locked="0"/>
    </xf>
    <xf numFmtId="0" fontId="25" fillId="29" borderId="200" xfId="0" applyFont="1" applyFill="1" applyBorder="1" applyAlignment="1" applyProtection="1">
      <alignment horizontal="center" vertical="center" wrapText="1"/>
      <protection locked="0"/>
    </xf>
    <xf numFmtId="0" fontId="25" fillId="29" borderId="23" xfId="0" applyFont="1" applyFill="1" applyBorder="1" applyAlignment="1" applyProtection="1">
      <alignment horizontal="center" vertical="center" wrapText="1"/>
      <protection locked="0"/>
    </xf>
    <xf numFmtId="0" fontId="25" fillId="29" borderId="20" xfId="0" applyFont="1" applyFill="1" applyBorder="1" applyAlignment="1" applyProtection="1">
      <alignment horizontal="center" vertical="center" wrapText="1"/>
      <protection locked="0"/>
    </xf>
    <xf numFmtId="0" fontId="25" fillId="29" borderId="21" xfId="0" applyFont="1" applyFill="1" applyBorder="1" applyAlignment="1" applyProtection="1">
      <alignment horizontal="center" vertical="center" wrapText="1"/>
      <protection locked="0"/>
    </xf>
    <xf numFmtId="0" fontId="29" fillId="0" borderId="226" xfId="0" applyFont="1" applyFill="1" applyBorder="1" applyAlignment="1" applyProtection="1">
      <alignment horizontal="center" vertical="center" shrinkToFit="1"/>
      <protection locked="0"/>
    </xf>
    <xf numFmtId="0" fontId="29" fillId="0" borderId="228" xfId="0" applyFont="1" applyFill="1" applyBorder="1" applyAlignment="1" applyProtection="1">
      <alignment horizontal="center" vertical="center" shrinkToFit="1"/>
      <protection locked="0"/>
    </xf>
    <xf numFmtId="0" fontId="29" fillId="0" borderId="23" xfId="0" applyFont="1" applyFill="1" applyBorder="1" applyAlignment="1" applyProtection="1">
      <alignment horizontal="center" vertical="center" shrinkToFit="1"/>
      <protection locked="0"/>
    </xf>
    <xf numFmtId="0" fontId="29" fillId="0" borderId="20" xfId="0" applyFont="1" applyFill="1" applyBorder="1" applyAlignment="1" applyProtection="1">
      <alignment horizontal="center" vertical="center" shrinkToFit="1"/>
      <protection locked="0"/>
    </xf>
    <xf numFmtId="0" fontId="29" fillId="0" borderId="229" xfId="0" applyFont="1" applyFill="1" applyBorder="1" applyAlignment="1" applyProtection="1">
      <alignment horizontal="center" vertical="center" shrinkToFit="1"/>
      <protection locked="0"/>
    </xf>
    <xf numFmtId="0" fontId="29" fillId="0" borderId="41" xfId="0" applyFont="1" applyFill="1" applyBorder="1" applyAlignment="1" applyProtection="1">
      <alignment horizontal="center" vertical="center" shrinkToFit="1"/>
      <protection locked="0"/>
    </xf>
    <xf numFmtId="0" fontId="25" fillId="27" borderId="226" xfId="0" quotePrefix="1" applyFont="1" applyFill="1" applyBorder="1" applyAlignment="1" applyProtection="1">
      <alignment horizontal="center" vertical="center" wrapText="1"/>
    </xf>
    <xf numFmtId="0" fontId="25" fillId="27" borderId="227" xfId="0" applyFont="1" applyFill="1" applyBorder="1" applyAlignment="1" applyProtection="1">
      <alignment horizontal="center" vertical="center" wrapText="1"/>
    </xf>
    <xf numFmtId="0" fontId="25" fillId="27" borderId="23" xfId="0" applyFont="1" applyFill="1" applyBorder="1" applyAlignment="1" applyProtection="1">
      <alignment horizontal="center" vertical="center" wrapText="1"/>
    </xf>
    <xf numFmtId="0" fontId="25" fillId="27" borderId="21" xfId="0" applyFont="1" applyFill="1" applyBorder="1" applyAlignment="1" applyProtection="1">
      <alignment horizontal="center" vertical="center" wrapText="1"/>
    </xf>
    <xf numFmtId="0" fontId="25" fillId="27" borderId="226" xfId="0" applyFont="1" applyFill="1" applyBorder="1" applyAlignment="1" applyProtection="1">
      <alignment vertical="center" wrapText="1"/>
    </xf>
    <xf numFmtId="0" fontId="25" fillId="27" borderId="228" xfId="0" applyFont="1" applyFill="1" applyBorder="1" applyAlignment="1" applyProtection="1">
      <alignment vertical="center" wrapText="1"/>
    </xf>
    <xf numFmtId="0" fontId="25" fillId="27" borderId="227" xfId="0" applyFont="1" applyFill="1" applyBorder="1" applyAlignment="1" applyProtection="1">
      <alignment vertical="center" wrapText="1"/>
    </xf>
    <xf numFmtId="0" fontId="25" fillId="27" borderId="23" xfId="0" applyFont="1" applyFill="1" applyBorder="1" applyAlignment="1" applyProtection="1">
      <alignment vertical="center" wrapText="1"/>
    </xf>
    <xf numFmtId="0" fontId="25" fillId="27" borderId="20" xfId="0" applyFont="1" applyFill="1" applyBorder="1" applyAlignment="1" applyProtection="1">
      <alignment vertical="center" wrapText="1"/>
    </xf>
    <xf numFmtId="0" fontId="25" fillId="27" borderId="21" xfId="0" applyFont="1" applyFill="1" applyBorder="1" applyAlignment="1" applyProtection="1">
      <alignment vertical="center" wrapText="1"/>
    </xf>
    <xf numFmtId="0" fontId="25" fillId="25" borderId="15" xfId="0" applyFont="1" applyFill="1" applyBorder="1" applyAlignment="1" applyProtection="1">
      <alignment horizontal="center" vertical="top" wrapText="1"/>
    </xf>
    <xf numFmtId="0" fontId="25" fillId="25" borderId="0" xfId="0" applyFont="1" applyFill="1" applyBorder="1" applyAlignment="1" applyProtection="1">
      <alignment horizontal="center" vertical="top" wrapText="1"/>
    </xf>
    <xf numFmtId="0" fontId="25" fillId="25" borderId="16" xfId="0" applyFont="1" applyFill="1" applyBorder="1" applyAlignment="1" applyProtection="1">
      <alignment horizontal="center" vertical="top" wrapText="1"/>
    </xf>
    <xf numFmtId="0" fontId="26" fillId="0" borderId="20" xfId="0" applyFont="1" applyBorder="1" applyAlignment="1" applyProtection="1">
      <alignment horizontal="left" vertical="center"/>
    </xf>
    <xf numFmtId="0" fontId="26" fillId="27" borderId="24" xfId="0" applyFont="1" applyFill="1" applyBorder="1" applyAlignment="1" applyProtection="1">
      <alignment horizontal="center" vertical="center" shrinkToFit="1"/>
    </xf>
    <xf numFmtId="0" fontId="26" fillId="27" borderId="17" xfId="0" applyFont="1" applyFill="1" applyBorder="1" applyAlignment="1" applyProtection="1">
      <alignment horizontal="center" vertical="center" shrinkToFit="1"/>
    </xf>
    <xf numFmtId="0" fontId="26" fillId="27" borderId="18" xfId="0" applyFont="1" applyFill="1" applyBorder="1" applyAlignment="1" applyProtection="1">
      <alignment horizontal="center" vertical="center" shrinkToFit="1"/>
    </xf>
    <xf numFmtId="178" fontId="26" fillId="0" borderId="10" xfId="0" applyNumberFormat="1" applyFont="1" applyFill="1" applyBorder="1" applyAlignment="1" applyProtection="1">
      <alignment horizontal="right" vertical="center" shrinkToFit="1"/>
      <protection locked="0"/>
    </xf>
    <xf numFmtId="0" fontId="26" fillId="27" borderId="223" xfId="0" applyFont="1" applyFill="1" applyBorder="1" applyAlignment="1" applyProtection="1">
      <alignment horizontal="center" vertical="center"/>
    </xf>
    <xf numFmtId="0" fontId="26" fillId="27" borderId="224" xfId="0" applyFont="1" applyFill="1" applyBorder="1" applyAlignment="1" applyProtection="1">
      <alignment horizontal="center" vertical="center"/>
    </xf>
    <xf numFmtId="0" fontId="26" fillId="27" borderId="225" xfId="0" applyFont="1" applyFill="1" applyBorder="1" applyAlignment="1" applyProtection="1">
      <alignment horizontal="center" vertical="center"/>
    </xf>
    <xf numFmtId="0" fontId="25" fillId="27" borderId="223" xfId="0" applyFont="1" applyFill="1" applyBorder="1" applyAlignment="1" applyProtection="1">
      <alignment horizontal="left" vertical="center" shrinkToFit="1"/>
    </xf>
    <xf numFmtId="0" fontId="25" fillId="27" borderId="224" xfId="0" applyFont="1" applyFill="1" applyBorder="1" applyAlignment="1" applyProtection="1">
      <alignment horizontal="left" vertical="center" shrinkToFit="1"/>
    </xf>
    <xf numFmtId="0" fontId="26" fillId="27" borderId="28" xfId="0" applyFont="1" applyFill="1" applyBorder="1" applyAlignment="1" applyProtection="1">
      <alignment horizontal="center" vertical="center" shrinkToFit="1"/>
    </xf>
    <xf numFmtId="0" fontId="26" fillId="27" borderId="224" xfId="0" applyFont="1" applyFill="1" applyBorder="1" applyAlignment="1" applyProtection="1">
      <alignment horizontal="center" vertical="center" shrinkToFit="1"/>
    </xf>
    <xf numFmtId="0" fontId="26" fillId="27" borderId="225" xfId="0" applyFont="1" applyFill="1" applyBorder="1" applyAlignment="1" applyProtection="1">
      <alignment horizontal="center" vertical="center" shrinkToFit="1"/>
    </xf>
    <xf numFmtId="56" fontId="25" fillId="0" borderId="139" xfId="0" applyNumberFormat="1" applyFont="1" applyBorder="1" applyAlignment="1" applyProtection="1">
      <alignment horizontal="left" vertical="center" wrapText="1" shrinkToFit="1"/>
      <protection locked="0"/>
    </xf>
    <xf numFmtId="0" fontId="25" fillId="0" borderId="139" xfId="0" applyNumberFormat="1" applyFont="1" applyBorder="1" applyAlignment="1" applyProtection="1">
      <alignment horizontal="left" vertical="center" wrapText="1" shrinkToFit="1"/>
      <protection locked="0"/>
    </xf>
    <xf numFmtId="0" fontId="26" fillId="29" borderId="10" xfId="0" applyFont="1" applyFill="1" applyBorder="1" applyAlignment="1" applyProtection="1">
      <alignment horizontal="center" vertical="center" wrapText="1"/>
      <protection locked="0"/>
    </xf>
    <xf numFmtId="0" fontId="29" fillId="0" borderId="230" xfId="0" applyFont="1" applyFill="1" applyBorder="1" applyAlignment="1" applyProtection="1">
      <alignment horizontal="center" vertical="center" shrinkToFit="1"/>
      <protection locked="0"/>
    </xf>
    <xf numFmtId="0" fontId="29" fillId="0" borderId="109" xfId="0" applyFont="1" applyFill="1" applyBorder="1" applyAlignment="1" applyProtection="1">
      <alignment horizontal="center" vertical="center" shrinkToFit="1"/>
      <protection locked="0"/>
    </xf>
    <xf numFmtId="0" fontId="25" fillId="27" borderId="15" xfId="0" applyFont="1" applyFill="1" applyBorder="1" applyAlignment="1" applyProtection="1">
      <alignment horizontal="center" vertical="center" wrapText="1"/>
    </xf>
    <xf numFmtId="0" fontId="25" fillId="27" borderId="16" xfId="0" applyFont="1" applyFill="1" applyBorder="1" applyAlignment="1" applyProtection="1">
      <alignment horizontal="center" vertical="center" wrapText="1"/>
    </xf>
    <xf numFmtId="0" fontId="25" fillId="0" borderId="51" xfId="0" applyFont="1" applyFill="1" applyBorder="1" applyAlignment="1" applyProtection="1">
      <alignment vertical="top" wrapText="1"/>
    </xf>
    <xf numFmtId="0" fontId="26" fillId="0" borderId="0" xfId="0" applyFont="1" applyFill="1" applyBorder="1" applyAlignment="1" applyProtection="1">
      <alignment horizontal="left" vertical="center"/>
    </xf>
    <xf numFmtId="0" fontId="26" fillId="27" borderId="10" xfId="0" applyFont="1" applyFill="1" applyBorder="1" applyAlignment="1" applyProtection="1">
      <alignment horizontal="left" vertical="center" shrinkToFit="1"/>
    </xf>
    <xf numFmtId="0" fontId="26" fillId="27" borderId="23" xfId="0" applyFont="1" applyFill="1" applyBorder="1" applyAlignment="1" applyProtection="1">
      <alignment horizontal="center" vertical="center"/>
    </xf>
    <xf numFmtId="0" fontId="26" fillId="0" borderId="20" xfId="0" applyFont="1" applyBorder="1" applyAlignment="1" applyProtection="1">
      <alignment horizontal="left" vertical="top" wrapText="1" shrinkToFit="1"/>
      <protection locked="0"/>
    </xf>
    <xf numFmtId="0" fontId="26" fillId="0" borderId="204" xfId="0" applyFont="1" applyBorder="1" applyAlignment="1" applyProtection="1">
      <alignment horizontal="left" vertical="top" wrapText="1" shrinkToFit="1"/>
      <protection locked="0"/>
    </xf>
    <xf numFmtId="0" fontId="26" fillId="27" borderId="21" xfId="0" applyFont="1" applyFill="1" applyBorder="1" applyAlignment="1" applyProtection="1">
      <alignment horizontal="center" vertical="center"/>
    </xf>
    <xf numFmtId="0" fontId="26" fillId="27" borderId="202" xfId="0" applyFont="1" applyFill="1" applyBorder="1" applyAlignment="1" applyProtection="1">
      <alignment vertical="center"/>
    </xf>
    <xf numFmtId="0" fontId="26" fillId="27" borderId="204" xfId="0" applyFont="1" applyFill="1" applyBorder="1" applyAlignment="1" applyProtection="1">
      <alignment vertical="center"/>
    </xf>
    <xf numFmtId="0" fontId="26" fillId="27" borderId="203" xfId="0" applyFont="1" applyFill="1" applyBorder="1" applyAlignment="1" applyProtection="1">
      <alignment vertical="center"/>
    </xf>
    <xf numFmtId="0" fontId="26" fillId="29" borderId="205" xfId="0" applyFont="1" applyFill="1" applyBorder="1" applyAlignment="1" applyProtection="1">
      <alignment horizontal="center" vertical="center"/>
      <protection locked="0"/>
    </xf>
    <xf numFmtId="0" fontId="26" fillId="29" borderId="207" xfId="0" applyFont="1" applyFill="1" applyBorder="1" applyAlignment="1" applyProtection="1">
      <alignment horizontal="center" vertical="center"/>
      <protection locked="0"/>
    </xf>
    <xf numFmtId="0" fontId="26" fillId="29" borderId="24" xfId="0" applyFont="1" applyFill="1" applyBorder="1" applyAlignment="1" applyProtection="1">
      <alignment horizontal="center" vertical="center"/>
      <protection locked="0"/>
    </xf>
    <xf numFmtId="0" fontId="26" fillId="0" borderId="17" xfId="0" applyFont="1" applyBorder="1" applyAlignment="1" applyProtection="1">
      <alignment horizontal="left" vertical="center" shrinkToFit="1"/>
      <protection locked="0"/>
    </xf>
    <xf numFmtId="0" fontId="26" fillId="27" borderId="24" xfId="0" applyFont="1" applyFill="1" applyBorder="1" applyAlignment="1" applyProtection="1">
      <alignment vertical="center"/>
    </xf>
    <xf numFmtId="0" fontId="26" fillId="27" borderId="17" xfId="0" applyFont="1" applyFill="1" applyBorder="1" applyAlignment="1" applyProtection="1">
      <alignment vertical="center"/>
    </xf>
    <xf numFmtId="0" fontId="26" fillId="27" borderId="18" xfId="0" applyFont="1" applyFill="1" applyBorder="1" applyAlignment="1" applyProtection="1">
      <alignment vertical="center"/>
    </xf>
    <xf numFmtId="0" fontId="26" fillId="0" borderId="10" xfId="0" applyFont="1" applyBorder="1" applyAlignment="1" applyProtection="1">
      <alignment horizontal="left" vertical="center" shrinkToFit="1"/>
      <protection locked="0"/>
    </xf>
    <xf numFmtId="0" fontId="26" fillId="0" borderId="204" xfId="0" applyFont="1" applyBorder="1" applyAlignment="1" applyProtection="1">
      <alignment horizontal="left" vertical="center"/>
      <protection locked="0"/>
    </xf>
    <xf numFmtId="0" fontId="26" fillId="0" borderId="24" xfId="0" applyFont="1" applyFill="1" applyBorder="1" applyAlignment="1" applyProtection="1">
      <alignment horizontal="left" vertical="center" shrinkToFit="1"/>
      <protection locked="0"/>
    </xf>
    <xf numFmtId="0" fontId="26" fillId="0" borderId="17" xfId="0" applyFont="1" applyFill="1" applyBorder="1" applyAlignment="1" applyProtection="1">
      <alignment horizontal="left" vertical="center" shrinkToFit="1"/>
      <protection locked="0"/>
    </xf>
    <xf numFmtId="0" fontId="26" fillId="0" borderId="18" xfId="0" applyFont="1" applyFill="1" applyBorder="1" applyAlignment="1" applyProtection="1">
      <alignment horizontal="left" vertical="center" shrinkToFit="1"/>
      <protection locked="0"/>
    </xf>
    <xf numFmtId="0" fontId="26" fillId="0" borderId="24" xfId="0" applyNumberFormat="1" applyFont="1" applyFill="1" applyBorder="1" applyAlignment="1" applyProtection="1">
      <alignment horizontal="center" vertical="center" shrinkToFit="1"/>
      <protection locked="0"/>
    </xf>
    <xf numFmtId="0" fontId="26" fillId="0" borderId="17" xfId="0" applyNumberFormat="1" applyFont="1" applyFill="1" applyBorder="1" applyAlignment="1" applyProtection="1">
      <alignment horizontal="center" vertical="center" shrinkToFit="1"/>
      <protection locked="0"/>
    </xf>
    <xf numFmtId="178" fontId="26" fillId="0" borderId="202" xfId="0" applyNumberFormat="1" applyFont="1" applyBorder="1" applyAlignment="1" applyProtection="1">
      <alignment horizontal="right" vertical="center" shrinkToFit="1"/>
      <protection locked="0"/>
    </xf>
    <xf numFmtId="178" fontId="26" fillId="0" borderId="204" xfId="0" applyNumberFormat="1" applyFont="1" applyBorder="1" applyAlignment="1" applyProtection="1">
      <alignment horizontal="right" vertical="center" shrinkToFit="1"/>
      <protection locked="0"/>
    </xf>
    <xf numFmtId="178" fontId="26" fillId="0" borderId="203" xfId="0" applyNumberFormat="1" applyFont="1" applyBorder="1" applyAlignment="1" applyProtection="1">
      <alignment horizontal="right" vertical="center" shrinkToFit="1"/>
      <protection locked="0"/>
    </xf>
    <xf numFmtId="178" fontId="26" fillId="0" borderId="202" xfId="0" applyNumberFormat="1" applyFont="1" applyFill="1" applyBorder="1" applyAlignment="1" applyProtection="1">
      <alignment horizontal="right" vertical="center" shrinkToFit="1"/>
      <protection locked="0"/>
    </xf>
    <xf numFmtId="178" fontId="26" fillId="0" borderId="204" xfId="0" applyNumberFormat="1" applyFont="1" applyFill="1" applyBorder="1" applyAlignment="1" applyProtection="1">
      <alignment horizontal="right" vertical="center" shrinkToFit="1"/>
      <protection locked="0"/>
    </xf>
    <xf numFmtId="178" fontId="26" fillId="0" borderId="203" xfId="0" applyNumberFormat="1" applyFont="1" applyFill="1" applyBorder="1" applyAlignment="1" applyProtection="1">
      <alignment horizontal="right" vertical="center" shrinkToFit="1"/>
      <protection locked="0"/>
    </xf>
    <xf numFmtId="0" fontId="26" fillId="0" borderId="21" xfId="0" applyFont="1" applyFill="1" applyBorder="1" applyAlignment="1" applyProtection="1">
      <alignment horizontal="left" vertical="center"/>
    </xf>
    <xf numFmtId="0" fontId="26" fillId="27" borderId="10" xfId="0" applyFont="1" applyFill="1" applyBorder="1" applyAlignment="1" applyProtection="1">
      <alignment horizontal="center" vertical="center" wrapText="1" shrinkToFit="1"/>
    </xf>
    <xf numFmtId="0" fontId="26" fillId="0" borderId="10" xfId="0" applyFont="1" applyBorder="1" applyAlignment="1" applyProtection="1">
      <alignment horizontal="left" vertical="center" shrinkToFit="1"/>
    </xf>
    <xf numFmtId="0" fontId="26" fillId="0" borderId="10" xfId="0" applyFont="1" applyFill="1" applyBorder="1" applyAlignment="1" applyProtection="1">
      <alignment horizontal="left" vertical="top" shrinkToFit="1"/>
    </xf>
    <xf numFmtId="0" fontId="26" fillId="0" borderId="24" xfId="0" applyFont="1" applyFill="1" applyBorder="1" applyAlignment="1" applyProtection="1">
      <alignment horizontal="left" vertical="top" shrinkToFit="1"/>
    </xf>
    <xf numFmtId="0" fontId="26" fillId="0" borderId="17" xfId="0" applyFont="1" applyFill="1" applyBorder="1" applyAlignment="1" applyProtection="1">
      <alignment horizontal="left" vertical="top" shrinkToFit="1"/>
    </xf>
    <xf numFmtId="0" fontId="26" fillId="0" borderId="17" xfId="0" applyFont="1" applyFill="1" applyBorder="1" applyAlignment="1" applyProtection="1">
      <alignment horizontal="center" vertical="top" shrinkToFit="1"/>
      <protection locked="0"/>
    </xf>
    <xf numFmtId="0" fontId="26" fillId="27" borderId="25" xfId="0" applyFont="1" applyFill="1" applyBorder="1" applyAlignment="1" applyProtection="1">
      <alignment horizontal="center" vertical="center" shrinkToFit="1"/>
    </xf>
    <xf numFmtId="0" fontId="26" fillId="27" borderId="26" xfId="0" applyFont="1" applyFill="1" applyBorder="1" applyAlignment="1" applyProtection="1">
      <alignment horizontal="center" vertical="center" shrinkToFit="1"/>
    </xf>
    <xf numFmtId="0" fontId="26" fillId="27" borderId="27" xfId="0" applyFont="1" applyFill="1" applyBorder="1" applyAlignment="1" applyProtection="1">
      <alignment horizontal="center" vertical="center" shrinkToFit="1"/>
    </xf>
    <xf numFmtId="0" fontId="26" fillId="29" borderId="46" xfId="0" applyFont="1" applyFill="1" applyBorder="1" applyAlignment="1" applyProtection="1">
      <alignment horizontal="center" vertical="center" shrinkToFit="1"/>
      <protection locked="0"/>
    </xf>
    <xf numFmtId="0" fontId="26" fillId="29" borderId="58" xfId="0" applyFont="1" applyFill="1" applyBorder="1" applyAlignment="1" applyProtection="1">
      <alignment horizontal="center" vertical="center" shrinkToFit="1"/>
      <protection locked="0"/>
    </xf>
    <xf numFmtId="0" fontId="26" fillId="29" borderId="47" xfId="0" applyFont="1" applyFill="1" applyBorder="1" applyAlignment="1" applyProtection="1">
      <alignment horizontal="center" vertical="center" shrinkToFit="1"/>
      <protection locked="0"/>
    </xf>
    <xf numFmtId="0" fontId="26" fillId="0" borderId="59" xfId="0" applyFont="1" applyBorder="1" applyAlignment="1" applyProtection="1">
      <alignment horizontal="center" vertical="center" shrinkToFit="1"/>
    </xf>
    <xf numFmtId="0" fontId="26" fillId="29" borderId="45" xfId="0" applyFont="1" applyFill="1" applyBorder="1" applyAlignment="1" applyProtection="1">
      <alignment horizontal="center" vertical="center" shrinkToFit="1"/>
      <protection locked="0"/>
    </xf>
    <xf numFmtId="0" fontId="29" fillId="0" borderId="13" xfId="0" applyFont="1" applyBorder="1" applyAlignment="1" applyProtection="1">
      <alignment vertical="top" wrapText="1"/>
    </xf>
    <xf numFmtId="0" fontId="26" fillId="29" borderId="43" xfId="0" applyFont="1" applyFill="1" applyBorder="1" applyAlignment="1" applyProtection="1">
      <alignment horizontal="center" vertical="center" shrinkToFit="1"/>
      <protection locked="0"/>
    </xf>
    <xf numFmtId="0" fontId="26" fillId="29" borderId="52" xfId="0" applyFont="1" applyFill="1" applyBorder="1" applyAlignment="1" applyProtection="1">
      <alignment horizontal="center" vertical="center" shrinkToFit="1"/>
      <protection locked="0"/>
    </xf>
    <xf numFmtId="0" fontId="26" fillId="29" borderId="44" xfId="0" applyFont="1" applyFill="1" applyBorder="1" applyAlignment="1" applyProtection="1">
      <alignment horizontal="center" vertical="center" shrinkToFit="1"/>
      <protection locked="0"/>
    </xf>
    <xf numFmtId="0" fontId="26" fillId="0" borderId="53" xfId="0" applyFont="1" applyBorder="1" applyAlignment="1" applyProtection="1">
      <alignment horizontal="center" vertical="center" shrinkToFit="1"/>
    </xf>
    <xf numFmtId="0" fontId="26" fillId="29" borderId="42" xfId="0" applyFont="1" applyFill="1" applyBorder="1" applyAlignment="1" applyProtection="1">
      <alignment horizontal="center" vertical="center" shrinkToFit="1"/>
      <protection locked="0"/>
    </xf>
    <xf numFmtId="0" fontId="26" fillId="27" borderId="54" xfId="0" applyFont="1" applyFill="1" applyBorder="1" applyAlignment="1" applyProtection="1">
      <alignment horizontal="center" vertical="center" shrinkToFit="1"/>
    </xf>
    <xf numFmtId="0" fontId="26" fillId="29" borderId="55" xfId="0" applyFont="1" applyFill="1" applyBorder="1" applyAlignment="1" applyProtection="1">
      <alignment horizontal="center" vertical="center" shrinkToFit="1"/>
      <protection locked="0"/>
    </xf>
    <xf numFmtId="0" fontId="26" fillId="29" borderId="56" xfId="0" applyFont="1" applyFill="1" applyBorder="1" applyAlignment="1" applyProtection="1">
      <alignment horizontal="center" vertical="center" shrinkToFit="1"/>
      <protection locked="0"/>
    </xf>
    <xf numFmtId="0" fontId="26" fillId="29" borderId="57" xfId="0" applyFont="1" applyFill="1" applyBorder="1" applyAlignment="1" applyProtection="1">
      <alignment horizontal="center" vertical="center" shrinkToFit="1"/>
      <protection locked="0"/>
    </xf>
    <xf numFmtId="0" fontId="26" fillId="30" borderId="54" xfId="0" applyFont="1" applyFill="1" applyBorder="1" applyAlignment="1" applyProtection="1">
      <alignment horizontal="center" vertical="center" shrinkToFit="1"/>
    </xf>
    <xf numFmtId="0" fontId="26" fillId="29" borderId="54" xfId="0" applyFont="1" applyFill="1" applyBorder="1" applyAlignment="1" applyProtection="1">
      <alignment horizontal="center" vertical="center" shrinkToFit="1"/>
      <protection locked="0"/>
    </xf>
    <xf numFmtId="0" fontId="26" fillId="27" borderId="30" xfId="0" applyFont="1" applyFill="1" applyBorder="1" applyAlignment="1" applyProtection="1">
      <alignment horizontal="center" vertical="center" shrinkToFit="1"/>
    </xf>
    <xf numFmtId="0" fontId="26" fillId="29" borderId="24" xfId="0" applyFont="1" applyFill="1" applyBorder="1" applyAlignment="1" applyProtection="1">
      <alignment horizontal="center" vertical="center" shrinkToFit="1"/>
      <protection locked="0"/>
    </xf>
    <xf numFmtId="0" fontId="26" fillId="29" borderId="17" xfId="0" applyFont="1" applyFill="1" applyBorder="1" applyAlignment="1" applyProtection="1">
      <alignment horizontal="center" vertical="center" shrinkToFit="1"/>
      <protection locked="0"/>
    </xf>
    <xf numFmtId="0" fontId="26" fillId="29" borderId="18" xfId="0" applyFont="1" applyFill="1" applyBorder="1" applyAlignment="1" applyProtection="1">
      <alignment horizontal="center" vertical="center" shrinkToFit="1"/>
      <protection locked="0"/>
    </xf>
    <xf numFmtId="0" fontId="26" fillId="0" borderId="30" xfId="0" applyFont="1" applyBorder="1" applyAlignment="1" applyProtection="1">
      <alignment horizontal="center" vertical="center" shrinkToFit="1"/>
    </xf>
    <xf numFmtId="0" fontId="26" fillId="29" borderId="10" xfId="0" applyFont="1" applyFill="1" applyBorder="1" applyAlignment="1" applyProtection="1">
      <alignment horizontal="center" vertical="center" shrinkToFit="1"/>
      <protection locked="0"/>
    </xf>
    <xf numFmtId="0" fontId="26" fillId="0" borderId="24" xfId="0" applyFont="1" applyBorder="1" applyAlignment="1" applyProtection="1">
      <alignment horizontal="center" vertical="center" shrinkToFit="1"/>
      <protection locked="0"/>
    </xf>
    <xf numFmtId="0" fontId="26" fillId="0" borderId="17" xfId="0" applyFont="1" applyBorder="1" applyAlignment="1" applyProtection="1">
      <alignment horizontal="center" vertical="center" shrinkToFit="1"/>
      <protection locked="0"/>
    </xf>
    <xf numFmtId="0" fontId="26" fillId="0" borderId="18" xfId="0" applyFont="1" applyBorder="1" applyAlignment="1" applyProtection="1">
      <alignment horizontal="center" vertical="center" shrinkToFit="1"/>
      <protection locked="0"/>
    </xf>
    <xf numFmtId="0" fontId="25" fillId="0" borderId="12" xfId="0" applyFont="1" applyFill="1" applyBorder="1" applyAlignment="1" applyProtection="1">
      <alignment horizontal="left" vertical="top" wrapText="1"/>
      <protection locked="0"/>
    </xf>
    <xf numFmtId="0" fontId="25" fillId="0" borderId="13" xfId="0" applyFont="1" applyFill="1" applyBorder="1" applyAlignment="1" applyProtection="1">
      <alignment horizontal="left" vertical="top" wrapText="1"/>
      <protection locked="0"/>
    </xf>
    <xf numFmtId="0" fontId="25" fillId="0" borderId="14" xfId="0" applyFont="1" applyFill="1" applyBorder="1" applyAlignment="1" applyProtection="1">
      <alignment horizontal="left" vertical="top" wrapText="1"/>
      <protection locked="0"/>
    </xf>
    <xf numFmtId="0" fontId="25" fillId="0" borderId="23" xfId="0" applyFont="1" applyFill="1" applyBorder="1" applyAlignment="1" applyProtection="1">
      <alignment horizontal="left" vertical="top" wrapText="1"/>
      <protection locked="0"/>
    </xf>
    <xf numFmtId="0" fontId="25" fillId="0" borderId="20" xfId="0" applyFont="1" applyFill="1" applyBorder="1" applyAlignment="1" applyProtection="1">
      <alignment horizontal="left" vertical="top" wrapText="1"/>
      <protection locked="0"/>
    </xf>
    <xf numFmtId="0" fontId="25" fillId="0" borderId="21" xfId="0" applyFont="1" applyFill="1" applyBorder="1" applyAlignment="1" applyProtection="1">
      <alignment horizontal="left" vertical="top" wrapText="1"/>
      <protection locked="0"/>
    </xf>
    <xf numFmtId="0" fontId="25" fillId="0" borderId="16" xfId="0" applyFont="1" applyFill="1" applyBorder="1" applyAlignment="1" applyProtection="1">
      <alignment horizontal="left" vertical="top" wrapText="1"/>
    </xf>
    <xf numFmtId="0" fontId="26" fillId="27" borderId="44" xfId="0" applyFont="1" applyFill="1" applyBorder="1" applyAlignment="1" applyProtection="1">
      <alignment horizontal="center" vertical="center" shrinkToFit="1"/>
    </xf>
    <xf numFmtId="0" fontId="26" fillId="0" borderId="43" xfId="0" applyFont="1" applyFill="1" applyBorder="1" applyAlignment="1" applyProtection="1">
      <alignment horizontal="center" vertical="center" shrinkToFit="1"/>
      <protection locked="0"/>
    </xf>
    <xf numFmtId="0" fontId="26" fillId="0" borderId="44" xfId="0" applyFont="1" applyFill="1" applyBorder="1" applyAlignment="1" applyProtection="1">
      <alignment horizontal="center" vertical="center" shrinkToFit="1"/>
      <protection locked="0"/>
    </xf>
    <xf numFmtId="0" fontId="26" fillId="29" borderId="231" xfId="0" applyFont="1" applyFill="1" applyBorder="1" applyAlignment="1" applyProtection="1">
      <alignment horizontal="center" vertical="center" wrapText="1"/>
      <protection locked="0"/>
    </xf>
    <xf numFmtId="0" fontId="25" fillId="0" borderId="226" xfId="0" applyFont="1" applyBorder="1" applyAlignment="1" applyProtection="1">
      <alignment horizontal="left" vertical="top" wrapText="1"/>
      <protection locked="0"/>
    </xf>
    <xf numFmtId="0" fontId="25" fillId="0" borderId="228" xfId="0" applyFont="1" applyBorder="1" applyAlignment="1" applyProtection="1">
      <alignment horizontal="left" vertical="top" wrapText="1"/>
      <protection locked="0"/>
    </xf>
    <xf numFmtId="0" fontId="25" fillId="0" borderId="227" xfId="0" applyFont="1" applyBorder="1" applyAlignment="1" applyProtection="1">
      <alignment horizontal="left" vertical="top" wrapText="1"/>
      <protection locked="0"/>
    </xf>
    <xf numFmtId="0" fontId="26" fillId="0" borderId="46" xfId="0" applyFont="1" applyFill="1" applyBorder="1" applyAlignment="1" applyProtection="1">
      <alignment horizontal="center" vertical="center" shrinkToFit="1"/>
      <protection locked="0"/>
    </xf>
    <xf numFmtId="0" fontId="26" fillId="0" borderId="47" xfId="0" applyFont="1" applyFill="1" applyBorder="1" applyAlignment="1" applyProtection="1">
      <alignment horizontal="center" vertical="center" shrinkToFit="1"/>
      <protection locked="0"/>
    </xf>
    <xf numFmtId="0" fontId="26" fillId="29" borderId="22" xfId="0" applyFont="1" applyFill="1" applyBorder="1" applyAlignment="1" applyProtection="1">
      <alignment horizontal="center" vertical="center" wrapText="1"/>
      <protection locked="0"/>
    </xf>
    <xf numFmtId="0" fontId="26" fillId="0" borderId="0" xfId="0" applyFont="1" applyFill="1" applyBorder="1" applyAlignment="1" applyProtection="1">
      <alignment vertical="center" shrinkToFit="1"/>
    </xf>
    <xf numFmtId="0" fontId="26" fillId="0" borderId="30" xfId="0" applyFont="1" applyBorder="1" applyAlignment="1" applyProtection="1">
      <alignment horizontal="center" vertical="center"/>
    </xf>
    <xf numFmtId="0" fontId="26" fillId="27" borderId="47" xfId="0" applyFont="1" applyFill="1" applyBorder="1" applyAlignment="1" applyProtection="1">
      <alignment horizontal="center" vertical="center" shrinkToFit="1"/>
    </xf>
    <xf numFmtId="0" fontId="25" fillId="32" borderId="10" xfId="0" applyFont="1" applyFill="1" applyBorder="1" applyAlignment="1" applyProtection="1">
      <alignment horizontal="center" vertical="center" wrapText="1"/>
    </xf>
    <xf numFmtId="0" fontId="25" fillId="0" borderId="15" xfId="0" applyFont="1" applyFill="1" applyBorder="1" applyAlignment="1" applyProtection="1">
      <alignment horizontal="left" vertical="top" wrapText="1"/>
      <protection locked="0"/>
    </xf>
    <xf numFmtId="0" fontId="25" fillId="0" borderId="0" xfId="0" applyFont="1" applyFill="1" applyBorder="1" applyAlignment="1" applyProtection="1">
      <alignment horizontal="left" vertical="top" wrapText="1"/>
      <protection locked="0"/>
    </xf>
    <xf numFmtId="0" fontId="25" fillId="0" borderId="16" xfId="0" applyFont="1" applyFill="1" applyBorder="1" applyAlignment="1" applyProtection="1">
      <alignment horizontal="left" vertical="top" wrapText="1"/>
      <protection locked="0"/>
    </xf>
    <xf numFmtId="0" fontId="26" fillId="29" borderId="223" xfId="0" applyFont="1" applyFill="1" applyBorder="1" applyAlignment="1" applyProtection="1">
      <alignment horizontal="center" vertical="center"/>
      <protection locked="0"/>
    </xf>
    <xf numFmtId="0" fontId="26" fillId="29" borderId="224" xfId="0" applyFont="1" applyFill="1" applyBorder="1" applyAlignment="1" applyProtection="1">
      <alignment horizontal="center" vertical="center"/>
      <protection locked="0"/>
    </xf>
    <xf numFmtId="0" fontId="26" fillId="29" borderId="225" xfId="0" applyFont="1" applyFill="1" applyBorder="1" applyAlignment="1" applyProtection="1">
      <alignment horizontal="center" vertical="center"/>
      <protection locked="0"/>
    </xf>
    <xf numFmtId="0" fontId="26" fillId="27" borderId="231" xfId="0" applyFont="1" applyFill="1" applyBorder="1" applyAlignment="1" applyProtection="1">
      <alignment horizontal="center" vertical="center"/>
    </xf>
    <xf numFmtId="0" fontId="26" fillId="0" borderId="20" xfId="0" applyFont="1" applyFill="1" applyBorder="1" applyAlignment="1" applyProtection="1">
      <alignment horizontal="left" vertical="center" shrinkToFit="1"/>
    </xf>
    <xf numFmtId="0" fontId="25" fillId="0" borderId="10" xfId="0" applyFont="1" applyFill="1" applyBorder="1" applyAlignment="1" applyProtection="1">
      <alignment horizontal="left" vertical="top" shrinkToFit="1"/>
      <protection locked="0"/>
    </xf>
    <xf numFmtId="0" fontId="25" fillId="0" borderId="24" xfId="0" applyFont="1" applyFill="1" applyBorder="1" applyAlignment="1" applyProtection="1">
      <alignment horizontal="center" vertical="center" shrinkToFit="1"/>
      <protection locked="0"/>
    </xf>
    <xf numFmtId="0" fontId="25" fillId="0" borderId="17" xfId="0" applyFont="1" applyFill="1" applyBorder="1" applyAlignment="1" applyProtection="1">
      <alignment horizontal="center" vertical="center" shrinkToFit="1"/>
      <protection locked="0"/>
    </xf>
    <xf numFmtId="0" fontId="26" fillId="0" borderId="20" xfId="0" applyFont="1" applyFill="1" applyBorder="1" applyAlignment="1" applyProtection="1">
      <alignment vertical="center" shrinkToFit="1"/>
    </xf>
    <xf numFmtId="0" fontId="25" fillId="27" borderId="12" xfId="0" applyFont="1" applyFill="1" applyBorder="1" applyAlignment="1" applyProtection="1">
      <alignment horizontal="center" vertical="center" wrapText="1"/>
    </xf>
    <xf numFmtId="0" fontId="25" fillId="27" borderId="13" xfId="0" applyFont="1" applyFill="1" applyBorder="1" applyAlignment="1" applyProtection="1">
      <alignment horizontal="center" vertical="center" wrapText="1"/>
    </xf>
    <xf numFmtId="0" fontId="25" fillId="27" borderId="14" xfId="0" applyFont="1" applyFill="1" applyBorder="1" applyAlignment="1" applyProtection="1">
      <alignment horizontal="center" vertical="center" wrapText="1"/>
    </xf>
    <xf numFmtId="0" fontId="25" fillId="27" borderId="20" xfId="0" applyFont="1" applyFill="1" applyBorder="1" applyAlignment="1" applyProtection="1">
      <alignment horizontal="center" vertical="center" wrapText="1"/>
    </xf>
    <xf numFmtId="0" fontId="26" fillId="0" borderId="12" xfId="0" applyFont="1" applyBorder="1" applyAlignment="1" applyProtection="1">
      <alignment horizontal="right" vertical="center"/>
      <protection locked="0"/>
    </xf>
    <xf numFmtId="0" fontId="26" fillId="0" borderId="13" xfId="0" applyFont="1" applyBorder="1" applyAlignment="1" applyProtection="1">
      <alignment horizontal="right" vertical="center"/>
      <protection locked="0"/>
    </xf>
    <xf numFmtId="0" fontId="26" fillId="0" borderId="23" xfId="0" applyFont="1" applyBorder="1" applyAlignment="1" applyProtection="1">
      <alignment horizontal="right" vertical="center"/>
      <protection locked="0"/>
    </xf>
    <xf numFmtId="0" fontId="26" fillId="0" borderId="20" xfId="0" applyFont="1" applyBorder="1" applyAlignment="1" applyProtection="1">
      <alignment horizontal="right" vertical="center"/>
      <protection locked="0"/>
    </xf>
    <xf numFmtId="0" fontId="26" fillId="0" borderId="13" xfId="0" applyFont="1" applyBorder="1" applyAlignment="1" applyProtection="1">
      <alignment horizontal="center" vertical="center"/>
    </xf>
    <xf numFmtId="0" fontId="26" fillId="0" borderId="20" xfId="0" applyFont="1" applyBorder="1" applyAlignment="1" applyProtection="1">
      <alignment horizontal="center" vertical="center"/>
    </xf>
    <xf numFmtId="0" fontId="26" fillId="0" borderId="14" xfId="0" applyFont="1" applyBorder="1" applyAlignment="1" applyProtection="1">
      <alignment horizontal="center" vertical="center"/>
    </xf>
    <xf numFmtId="0" fontId="26" fillId="0" borderId="21" xfId="0" applyFont="1" applyBorder="1" applyAlignment="1" applyProtection="1">
      <alignment horizontal="center" vertical="center"/>
    </xf>
    <xf numFmtId="0" fontId="25" fillId="29" borderId="10" xfId="0" applyFont="1" applyFill="1" applyBorder="1" applyAlignment="1" applyProtection="1">
      <alignment horizontal="center" vertical="center"/>
      <protection locked="0"/>
    </xf>
    <xf numFmtId="0" fontId="26" fillId="0" borderId="21" xfId="0" applyFont="1" applyFill="1" applyBorder="1" applyAlignment="1" applyProtection="1">
      <alignment horizontal="center" vertical="center"/>
    </xf>
    <xf numFmtId="0" fontId="26" fillId="0" borderId="0" xfId="0" applyFont="1" applyBorder="1" applyAlignment="1" applyProtection="1">
      <alignment vertical="top" wrapText="1"/>
    </xf>
    <xf numFmtId="0" fontId="26" fillId="0" borderId="0" xfId="0" applyFont="1" applyBorder="1" applyAlignment="1" applyProtection="1">
      <alignment vertical="top"/>
    </xf>
    <xf numFmtId="0" fontId="26" fillId="0" borderId="36" xfId="0" applyFont="1" applyBorder="1" applyAlignment="1" applyProtection="1">
      <alignment horizontal="center" vertical="center"/>
      <protection locked="0"/>
    </xf>
    <xf numFmtId="0" fontId="26" fillId="0" borderId="61" xfId="0" applyFont="1" applyBorder="1" applyAlignment="1" applyProtection="1">
      <alignment horizontal="center" vertical="center"/>
      <protection locked="0"/>
    </xf>
    <xf numFmtId="0" fontId="26" fillId="0" borderId="37" xfId="0" applyFont="1" applyBorder="1" applyAlignment="1" applyProtection="1">
      <alignment horizontal="center" vertical="center"/>
      <protection locked="0"/>
    </xf>
    <xf numFmtId="0" fontId="26" fillId="0" borderId="10" xfId="0" applyFont="1" applyFill="1" applyBorder="1" applyAlignment="1" applyProtection="1">
      <alignment vertical="center"/>
    </xf>
    <xf numFmtId="0" fontId="26" fillId="0" borderId="62" xfId="0" applyFont="1" applyBorder="1" applyAlignment="1" applyProtection="1">
      <alignment vertical="center"/>
    </xf>
    <xf numFmtId="0" fontId="26" fillId="0" borderId="63" xfId="0" applyFont="1" applyBorder="1" applyAlignment="1" applyProtection="1">
      <alignment vertical="center"/>
    </xf>
    <xf numFmtId="0" fontId="26" fillId="0" borderId="64" xfId="0" applyFont="1" applyBorder="1" applyAlignment="1" applyProtection="1">
      <alignment vertical="center"/>
    </xf>
    <xf numFmtId="0" fontId="26" fillId="0" borderId="228" xfId="0" applyFont="1" applyBorder="1" applyAlignment="1" applyProtection="1">
      <alignment horizontal="right" vertical="center"/>
      <protection locked="0"/>
    </xf>
    <xf numFmtId="0" fontId="26" fillId="0" borderId="228" xfId="0" applyFont="1" applyBorder="1" applyAlignment="1" applyProtection="1">
      <alignment horizontal="center" vertical="center"/>
    </xf>
    <xf numFmtId="0" fontId="26" fillId="0" borderId="227" xfId="0" applyFont="1" applyBorder="1" applyAlignment="1" applyProtection="1">
      <alignment horizontal="center" vertical="center"/>
    </xf>
    <xf numFmtId="0" fontId="25" fillId="29" borderId="231" xfId="0" applyFont="1" applyFill="1" applyBorder="1" applyAlignment="1" applyProtection="1">
      <alignment horizontal="center" vertical="center"/>
      <protection locked="0"/>
    </xf>
    <xf numFmtId="0" fontId="26" fillId="27" borderId="226" xfId="0" applyFont="1" applyFill="1" applyBorder="1" applyAlignment="1" applyProtection="1">
      <alignment horizontal="center" vertical="center"/>
    </xf>
    <xf numFmtId="0" fontId="26" fillId="27" borderId="228" xfId="0" applyFont="1" applyFill="1" applyBorder="1" applyAlignment="1" applyProtection="1">
      <alignment horizontal="center" vertical="center"/>
    </xf>
    <xf numFmtId="0" fontId="26" fillId="27" borderId="227" xfId="0" applyFont="1" applyFill="1" applyBorder="1" applyAlignment="1" applyProtection="1">
      <alignment horizontal="center" vertical="center"/>
    </xf>
    <xf numFmtId="0" fontId="26" fillId="0" borderId="226" xfId="0" applyFont="1" applyBorder="1" applyAlignment="1" applyProtection="1">
      <alignment horizontal="right" vertical="center"/>
      <protection locked="0"/>
    </xf>
    <xf numFmtId="0" fontId="25" fillId="27" borderId="24" xfId="0" applyFont="1" applyFill="1" applyBorder="1" applyAlignment="1" applyProtection="1">
      <alignment vertical="center" shrinkToFit="1"/>
    </xf>
    <xf numFmtId="0" fontId="25" fillId="27" borderId="17" xfId="0" applyFont="1" applyFill="1" applyBorder="1" applyAlignment="1" applyProtection="1">
      <alignment vertical="center" shrinkToFit="1"/>
    </xf>
    <xf numFmtId="0" fontId="25" fillId="27" borderId="18" xfId="0" applyFont="1" applyFill="1" applyBorder="1" applyAlignment="1" applyProtection="1">
      <alignment vertical="center" shrinkToFit="1"/>
    </xf>
    <xf numFmtId="0" fontId="25" fillId="29" borderId="24" xfId="0" applyFont="1" applyFill="1" applyBorder="1" applyAlignment="1" applyProtection="1">
      <alignment horizontal="center" vertical="center"/>
      <protection locked="0"/>
    </xf>
    <xf numFmtId="0" fontId="25" fillId="29" borderId="17" xfId="0" applyFont="1" applyFill="1" applyBorder="1" applyAlignment="1" applyProtection="1">
      <alignment horizontal="center" vertical="center"/>
      <protection locked="0"/>
    </xf>
    <xf numFmtId="0" fontId="25" fillId="29" borderId="18" xfId="0" applyFont="1" applyFill="1" applyBorder="1" applyAlignment="1" applyProtection="1">
      <alignment horizontal="center" vertical="center"/>
      <protection locked="0"/>
    </xf>
    <xf numFmtId="0" fontId="26" fillId="0" borderId="11" xfId="0" applyFont="1" applyFill="1" applyBorder="1" applyAlignment="1" applyProtection="1">
      <alignment vertical="center"/>
    </xf>
    <xf numFmtId="0" fontId="25" fillId="0" borderId="19" xfId="0" applyFont="1" applyFill="1" applyBorder="1" applyAlignment="1" applyProtection="1">
      <alignment horizontal="left" vertical="top" wrapText="1"/>
      <protection locked="0"/>
    </xf>
    <xf numFmtId="0" fontId="25" fillId="0" borderId="22" xfId="0" applyFont="1" applyFill="1" applyBorder="1" applyAlignment="1" applyProtection="1">
      <alignment horizontal="left" vertical="top" wrapText="1"/>
      <protection locked="0"/>
    </xf>
    <xf numFmtId="0" fontId="0" fillId="0" borderId="0" xfId="0" applyAlignment="1">
      <alignment horizontal="center" vertical="top" wrapText="1" shrinkToFit="1"/>
    </xf>
    <xf numFmtId="0" fontId="0" fillId="0" borderId="16" xfId="0" applyBorder="1" applyAlignment="1">
      <alignment horizontal="center" vertical="top" wrapText="1" shrinkToFit="1"/>
    </xf>
    <xf numFmtId="0" fontId="0" fillId="0" borderId="15" xfId="0" applyBorder="1" applyAlignment="1">
      <alignment horizontal="center" vertical="top" wrapText="1" shrinkToFit="1"/>
    </xf>
    <xf numFmtId="0" fontId="26" fillId="26" borderId="24" xfId="0" applyFont="1" applyFill="1" applyBorder="1" applyAlignment="1" applyProtection="1">
      <alignment horizontal="center" vertical="center"/>
      <protection locked="0"/>
    </xf>
    <xf numFmtId="0" fontId="26" fillId="26" borderId="18" xfId="0" applyFont="1" applyFill="1" applyBorder="1" applyAlignment="1" applyProtection="1">
      <alignment horizontal="center" vertical="center"/>
      <protection locked="0"/>
    </xf>
    <xf numFmtId="0" fontId="26" fillId="0" borderId="24" xfId="0" applyFont="1" applyBorder="1" applyAlignment="1" applyProtection="1">
      <alignment vertical="center"/>
    </xf>
    <xf numFmtId="0" fontId="26" fillId="0" borderId="17" xfId="0" applyFont="1" applyBorder="1" applyAlignment="1" applyProtection="1">
      <alignment vertical="center"/>
    </xf>
    <xf numFmtId="0" fontId="26" fillId="0" borderId="18" xfId="0" applyFont="1" applyBorder="1" applyAlignment="1" applyProtection="1">
      <alignment vertical="center"/>
    </xf>
    <xf numFmtId="0" fontId="25" fillId="0" borderId="0" xfId="0" applyFont="1" applyFill="1" applyBorder="1" applyAlignment="1" applyProtection="1">
      <alignment vertical="center" wrapText="1"/>
    </xf>
    <xf numFmtId="0" fontId="25" fillId="0" borderId="16" xfId="0" applyFont="1" applyFill="1" applyBorder="1" applyAlignment="1" applyProtection="1">
      <alignment vertical="center" wrapText="1"/>
    </xf>
    <xf numFmtId="0" fontId="26" fillId="29" borderId="172" xfId="0" applyFont="1" applyFill="1" applyBorder="1" applyAlignment="1" applyProtection="1">
      <alignment horizontal="center" vertical="center" wrapText="1"/>
      <protection locked="0"/>
    </xf>
    <xf numFmtId="0" fontId="26" fillId="29" borderId="173" xfId="0" applyFont="1" applyFill="1" applyBorder="1" applyAlignment="1" applyProtection="1">
      <alignment horizontal="center" vertical="center" wrapText="1"/>
      <protection locked="0"/>
    </xf>
    <xf numFmtId="0" fontId="26" fillId="29" borderId="226" xfId="0" applyFont="1" applyFill="1" applyBorder="1" applyAlignment="1" applyProtection="1">
      <alignment horizontal="center" vertical="center" wrapText="1"/>
      <protection locked="0"/>
    </xf>
    <xf numFmtId="0" fontId="26" fillId="29" borderId="228" xfId="0" applyFont="1" applyFill="1" applyBorder="1" applyAlignment="1" applyProtection="1">
      <alignment horizontal="center" vertical="center" wrapText="1"/>
      <protection locked="0"/>
    </xf>
    <xf numFmtId="0" fontId="26" fillId="29" borderId="227" xfId="0" applyFont="1" applyFill="1" applyBorder="1" applyAlignment="1" applyProtection="1">
      <alignment horizontal="center" vertical="center" wrapText="1"/>
      <protection locked="0"/>
    </xf>
    <xf numFmtId="0" fontId="26" fillId="26" borderId="10" xfId="0" applyFont="1" applyFill="1" applyBorder="1" applyAlignment="1" applyProtection="1">
      <alignment horizontal="center" vertical="center"/>
      <protection locked="0"/>
    </xf>
    <xf numFmtId="0" fontId="26" fillId="0" borderId="10" xfId="0" applyFont="1" applyBorder="1" applyAlignment="1" applyProtection="1">
      <alignment vertical="center"/>
    </xf>
    <xf numFmtId="0" fontId="26" fillId="0" borderId="223" xfId="0" applyFont="1" applyFill="1" applyBorder="1" applyAlignment="1" applyProtection="1">
      <alignment vertical="center"/>
    </xf>
    <xf numFmtId="0" fontId="0" fillId="0" borderId="224" xfId="0" applyBorder="1" applyAlignment="1">
      <alignment vertical="center"/>
    </xf>
    <xf numFmtId="0" fontId="0" fillId="0" borderId="225" xfId="0" applyBorder="1" applyAlignment="1">
      <alignment vertical="center"/>
    </xf>
    <xf numFmtId="0" fontId="76" fillId="0" borderId="0" xfId="0" applyFont="1" applyAlignment="1">
      <alignment horizontal="left" vertical="top" wrapText="1"/>
    </xf>
    <xf numFmtId="0" fontId="25" fillId="27" borderId="62" xfId="0" applyFont="1" applyFill="1" applyBorder="1" applyAlignment="1" applyProtection="1">
      <alignment vertical="center" shrinkToFit="1"/>
    </xf>
    <xf numFmtId="0" fontId="25" fillId="27" borderId="63" xfId="0" applyFont="1" applyFill="1" applyBorder="1" applyAlignment="1" applyProtection="1">
      <alignment vertical="center" shrinkToFit="1"/>
    </xf>
    <xf numFmtId="0" fontId="25" fillId="27" borderId="64" xfId="0" applyFont="1" applyFill="1" applyBorder="1" applyAlignment="1" applyProtection="1">
      <alignment vertical="center" shrinkToFit="1"/>
    </xf>
    <xf numFmtId="0" fontId="25" fillId="29" borderId="62" xfId="0" applyFont="1" applyFill="1" applyBorder="1" applyAlignment="1" applyProtection="1">
      <alignment horizontal="center" vertical="center"/>
      <protection locked="0"/>
    </xf>
    <xf numFmtId="0" fontId="25" fillId="29" borderId="63" xfId="0" applyFont="1" applyFill="1" applyBorder="1" applyAlignment="1" applyProtection="1">
      <alignment horizontal="center" vertical="center"/>
      <protection locked="0"/>
    </xf>
    <xf numFmtId="0" fontId="25" fillId="29" borderId="71" xfId="0" applyFont="1" applyFill="1" applyBorder="1" applyAlignment="1" applyProtection="1">
      <alignment horizontal="center" vertical="center"/>
      <protection locked="0"/>
    </xf>
    <xf numFmtId="0" fontId="26" fillId="27" borderId="78" xfId="0" applyFont="1" applyFill="1" applyBorder="1" applyAlignment="1" applyProtection="1">
      <alignment vertical="center" shrinkToFit="1"/>
    </xf>
    <xf numFmtId="0" fontId="26" fillId="27" borderId="61" xfId="0" applyFont="1" applyFill="1" applyBorder="1" applyAlignment="1" applyProtection="1">
      <alignment vertical="center" shrinkToFit="1"/>
    </xf>
    <xf numFmtId="0" fontId="26" fillId="27" borderId="79" xfId="0" applyFont="1" applyFill="1" applyBorder="1" applyAlignment="1" applyProtection="1">
      <alignment vertical="center" shrinkToFit="1"/>
    </xf>
    <xf numFmtId="0" fontId="26" fillId="27" borderId="78" xfId="0" applyFont="1" applyFill="1" applyBorder="1" applyAlignment="1" applyProtection="1">
      <alignment horizontal="center" vertical="center"/>
    </xf>
    <xf numFmtId="0" fontId="26" fillId="27" borderId="61" xfId="0" applyFont="1" applyFill="1" applyBorder="1" applyAlignment="1" applyProtection="1">
      <alignment horizontal="center" vertical="center"/>
    </xf>
    <xf numFmtId="0" fontId="26" fillId="27" borderId="37" xfId="0" applyFont="1" applyFill="1" applyBorder="1" applyAlignment="1" applyProtection="1">
      <alignment horizontal="center" vertical="center"/>
    </xf>
    <xf numFmtId="0" fontId="25" fillId="27" borderId="66" xfId="0" applyFont="1" applyFill="1" applyBorder="1" applyAlignment="1" applyProtection="1">
      <alignment vertical="center" shrinkToFit="1"/>
    </xf>
    <xf numFmtId="0" fontId="25" fillId="27" borderId="67" xfId="0" applyFont="1" applyFill="1" applyBorder="1" applyAlignment="1" applyProtection="1">
      <alignment vertical="center" shrinkToFit="1"/>
    </xf>
    <xf numFmtId="0" fontId="25" fillId="27" borderId="68" xfId="0" applyFont="1" applyFill="1" applyBorder="1" applyAlignment="1" applyProtection="1">
      <alignment vertical="center" shrinkToFit="1"/>
    </xf>
    <xf numFmtId="0" fontId="25" fillId="29" borderId="66" xfId="0" applyFont="1" applyFill="1" applyBorder="1" applyAlignment="1" applyProtection="1">
      <alignment horizontal="center" vertical="center"/>
      <protection locked="0"/>
    </xf>
    <xf numFmtId="0" fontId="25" fillId="29" borderId="67" xfId="0" applyFont="1" applyFill="1" applyBorder="1" applyAlignment="1" applyProtection="1">
      <alignment horizontal="center" vertical="center"/>
      <protection locked="0"/>
    </xf>
    <xf numFmtId="0" fontId="25" fillId="29" borderId="69" xfId="0" applyFont="1" applyFill="1" applyBorder="1" applyAlignment="1" applyProtection="1">
      <alignment horizontal="center" vertical="center"/>
      <protection locked="0"/>
    </xf>
    <xf numFmtId="0" fontId="25" fillId="29" borderId="64" xfId="0" applyFont="1" applyFill="1" applyBorder="1" applyAlignment="1" applyProtection="1">
      <alignment horizontal="center" vertical="center"/>
      <protection locked="0"/>
    </xf>
    <xf numFmtId="0" fontId="26" fillId="0" borderId="62" xfId="0" applyFont="1" applyFill="1" applyBorder="1" applyAlignment="1" applyProtection="1">
      <alignment horizontal="center" vertical="center"/>
      <protection locked="0"/>
    </xf>
    <xf numFmtId="0" fontId="26" fillId="0" borderId="63" xfId="0" applyFont="1" applyFill="1" applyBorder="1" applyAlignment="1" applyProtection="1">
      <alignment horizontal="center" vertical="center"/>
      <protection locked="0"/>
    </xf>
    <xf numFmtId="0" fontId="25" fillId="29" borderId="62" xfId="0" applyFont="1" applyFill="1" applyBorder="1" applyAlignment="1" applyProtection="1">
      <alignment horizontal="center" vertical="center" shrinkToFit="1"/>
      <protection locked="0"/>
    </xf>
    <xf numFmtId="0" fontId="25" fillId="29" borderId="63" xfId="0" applyFont="1" applyFill="1" applyBorder="1" applyAlignment="1" applyProtection="1">
      <alignment horizontal="center" vertical="center" shrinkToFit="1"/>
      <protection locked="0"/>
    </xf>
    <xf numFmtId="0" fontId="25" fillId="29" borderId="64" xfId="0" applyFont="1" applyFill="1" applyBorder="1" applyAlignment="1" applyProtection="1">
      <alignment horizontal="center" vertical="center" shrinkToFit="1"/>
      <protection locked="0"/>
    </xf>
    <xf numFmtId="0" fontId="26" fillId="27" borderId="79" xfId="0" applyFont="1" applyFill="1" applyBorder="1" applyAlignment="1" applyProtection="1">
      <alignment horizontal="center" vertical="center"/>
    </xf>
    <xf numFmtId="0" fontId="26" fillId="27" borderId="78" xfId="0" applyFont="1" applyFill="1" applyBorder="1" applyAlignment="1" applyProtection="1">
      <alignment horizontal="center" vertical="center" shrinkToFit="1"/>
    </xf>
    <xf numFmtId="0" fontId="26" fillId="27" borderId="61" xfId="0" applyFont="1" applyFill="1" applyBorder="1" applyAlignment="1" applyProtection="1">
      <alignment horizontal="center" vertical="center" shrinkToFit="1"/>
    </xf>
    <xf numFmtId="0" fontId="26" fillId="27" borderId="37" xfId="0" applyFont="1" applyFill="1" applyBorder="1" applyAlignment="1" applyProtection="1">
      <alignment horizontal="center" vertical="center" shrinkToFit="1"/>
    </xf>
    <xf numFmtId="0" fontId="25" fillId="29" borderId="68" xfId="0" applyFont="1" applyFill="1" applyBorder="1" applyAlignment="1" applyProtection="1">
      <alignment horizontal="center" vertical="center"/>
      <protection locked="0"/>
    </xf>
    <xf numFmtId="0" fontId="26" fillId="0" borderId="66" xfId="0" applyFont="1" applyFill="1" applyBorder="1" applyAlignment="1" applyProtection="1">
      <alignment horizontal="center" vertical="center"/>
      <protection locked="0"/>
    </xf>
    <xf numFmtId="0" fontId="26" fillId="0" borderId="67" xfId="0" applyFont="1" applyFill="1" applyBorder="1" applyAlignment="1" applyProtection="1">
      <alignment horizontal="center" vertical="center"/>
      <protection locked="0"/>
    </xf>
    <xf numFmtId="0" fontId="25" fillId="27" borderId="73" xfId="0" applyFont="1" applyFill="1" applyBorder="1" applyAlignment="1" applyProtection="1">
      <alignment horizontal="left" vertical="center" shrinkToFit="1"/>
    </xf>
    <xf numFmtId="0" fontId="25" fillId="27" borderId="74" xfId="0" applyFont="1" applyFill="1" applyBorder="1" applyAlignment="1" applyProtection="1">
      <alignment horizontal="left" vertical="center" shrinkToFit="1"/>
    </xf>
    <xf numFmtId="0" fontId="25" fillId="29" borderId="73" xfId="0" applyFont="1" applyFill="1" applyBorder="1" applyAlignment="1" applyProtection="1">
      <alignment horizontal="center" vertical="center"/>
      <protection locked="0"/>
    </xf>
    <xf numFmtId="0" fontId="25" fillId="29" borderId="74" xfId="0" applyFont="1" applyFill="1" applyBorder="1" applyAlignment="1" applyProtection="1">
      <alignment horizontal="center" vertical="center"/>
      <protection locked="0"/>
    </xf>
    <xf numFmtId="0" fontId="25" fillId="29" borderId="76" xfId="0" applyFont="1" applyFill="1" applyBorder="1" applyAlignment="1" applyProtection="1">
      <alignment horizontal="center" vertical="center"/>
      <protection locked="0"/>
    </xf>
    <xf numFmtId="0" fontId="25" fillId="0" borderId="22" xfId="0" applyFont="1" applyFill="1" applyBorder="1" applyAlignment="1" applyProtection="1">
      <alignment horizontal="left" vertical="top" wrapText="1"/>
    </xf>
    <xf numFmtId="0" fontId="25" fillId="0" borderId="15" xfId="0" applyFont="1" applyFill="1" applyBorder="1" applyAlignment="1" applyProtection="1">
      <alignment vertical="top"/>
    </xf>
    <xf numFmtId="0" fontId="25" fillId="0" borderId="23" xfId="0" applyFont="1" applyFill="1" applyBorder="1" applyAlignment="1" applyProtection="1">
      <alignment vertical="top"/>
    </xf>
    <xf numFmtId="0" fontId="25" fillId="0" borderId="20" xfId="0" applyFont="1" applyFill="1" applyBorder="1" applyAlignment="1" applyProtection="1">
      <alignment horizontal="left" vertical="top" wrapText="1"/>
    </xf>
    <xf numFmtId="0" fontId="25" fillId="0" borderId="50" xfId="0" applyFont="1" applyFill="1" applyBorder="1" applyAlignment="1" applyProtection="1">
      <alignment horizontal="center" vertical="top" wrapText="1"/>
    </xf>
    <xf numFmtId="0" fontId="25" fillId="0" borderId="19" xfId="0" applyFont="1" applyFill="1" applyBorder="1" applyAlignment="1" applyProtection="1">
      <alignment horizontal="left" vertical="top"/>
    </xf>
    <xf numFmtId="0" fontId="25" fillId="0" borderId="22" xfId="0" applyFont="1" applyFill="1" applyBorder="1" applyAlignment="1" applyProtection="1">
      <alignment horizontal="left" vertical="top"/>
    </xf>
    <xf numFmtId="0" fontId="0" fillId="0" borderId="19" xfId="0" applyFont="1" applyBorder="1" applyAlignment="1">
      <alignment vertical="top" wrapText="1"/>
    </xf>
    <xf numFmtId="0" fontId="25" fillId="27" borderId="73" xfId="0" applyFont="1" applyFill="1" applyBorder="1" applyAlignment="1" applyProtection="1">
      <alignment vertical="center" shrinkToFit="1"/>
    </xf>
    <xf numFmtId="0" fontId="25" fillId="27" borderId="74" xfId="0" applyFont="1" applyFill="1" applyBorder="1" applyAlignment="1" applyProtection="1">
      <alignment vertical="center" shrinkToFit="1"/>
    </xf>
    <xf numFmtId="0" fontId="25" fillId="27" borderId="75" xfId="0" applyFont="1" applyFill="1" applyBorder="1" applyAlignment="1" applyProtection="1">
      <alignment vertical="center" shrinkToFit="1"/>
    </xf>
    <xf numFmtId="0" fontId="25" fillId="29" borderId="75" xfId="0" applyFont="1" applyFill="1" applyBorder="1" applyAlignment="1" applyProtection="1">
      <alignment horizontal="center" vertical="center"/>
      <protection locked="0"/>
    </xf>
    <xf numFmtId="0" fontId="26" fillId="0" borderId="73" xfId="0" applyFont="1" applyFill="1" applyBorder="1" applyAlignment="1" applyProtection="1">
      <alignment horizontal="center" vertical="center"/>
      <protection locked="0"/>
    </xf>
    <xf numFmtId="0" fontId="26" fillId="0" borderId="74" xfId="0" applyFont="1" applyFill="1" applyBorder="1" applyAlignment="1" applyProtection="1">
      <alignment horizontal="center" vertical="center"/>
      <protection locked="0"/>
    </xf>
    <xf numFmtId="49" fontId="52" fillId="27" borderId="226" xfId="0" quotePrefix="1" applyNumberFormat="1" applyFont="1" applyFill="1" applyBorder="1" applyAlignment="1" applyProtection="1">
      <alignment horizontal="center" vertical="center" wrapText="1"/>
    </xf>
    <xf numFmtId="49" fontId="52" fillId="27" borderId="227" xfId="0" applyNumberFormat="1" applyFont="1" applyFill="1" applyBorder="1" applyAlignment="1" applyProtection="1">
      <alignment horizontal="center" vertical="center" wrapText="1"/>
    </xf>
    <xf numFmtId="49" fontId="52" fillId="27" borderId="15" xfId="0" applyNumberFormat="1" applyFont="1" applyFill="1" applyBorder="1" applyAlignment="1" applyProtection="1">
      <alignment horizontal="center" vertical="center" wrapText="1"/>
    </xf>
    <xf numFmtId="49" fontId="52" fillId="27" borderId="16" xfId="0" applyNumberFormat="1" applyFont="1" applyFill="1" applyBorder="1" applyAlignment="1" applyProtection="1">
      <alignment horizontal="center" vertical="center" wrapText="1"/>
    </xf>
    <xf numFmtId="0" fontId="25" fillId="27" borderId="226" xfId="0" applyFont="1" applyFill="1" applyBorder="1" applyAlignment="1" applyProtection="1">
      <alignment vertical="top" textRotation="255" wrapText="1"/>
    </xf>
    <xf numFmtId="0" fontId="77" fillId="0" borderId="228" xfId="0" applyFont="1" applyBorder="1" applyAlignment="1">
      <alignment vertical="top" textRotation="255" wrapText="1"/>
    </xf>
    <xf numFmtId="0" fontId="77" fillId="0" borderId="227" xfId="0" applyFont="1" applyBorder="1" applyAlignment="1">
      <alignment vertical="top" wrapText="1"/>
    </xf>
    <xf numFmtId="0" fontId="77" fillId="0" borderId="15" xfId="0" applyFont="1" applyBorder="1" applyAlignment="1">
      <alignment vertical="top" textRotation="255" wrapText="1"/>
    </xf>
    <xf numFmtId="0" fontId="77" fillId="0" borderId="0" xfId="0" applyFont="1" applyBorder="1" applyAlignment="1">
      <alignment vertical="top" textRotation="255" wrapText="1"/>
    </xf>
    <xf numFmtId="0" fontId="77" fillId="0" borderId="16" xfId="0" applyFont="1" applyBorder="1" applyAlignment="1">
      <alignment vertical="top" wrapText="1"/>
    </xf>
    <xf numFmtId="0" fontId="77" fillId="0" borderId="23" xfId="0" applyFont="1" applyBorder="1" applyAlignment="1">
      <alignment vertical="top" textRotation="255" wrapText="1"/>
    </xf>
    <xf numFmtId="0" fontId="77" fillId="0" borderId="20" xfId="0" applyFont="1" applyBorder="1" applyAlignment="1">
      <alignment vertical="top" textRotation="255" wrapText="1"/>
    </xf>
    <xf numFmtId="0" fontId="77" fillId="0" borderId="21" xfId="0" applyFont="1" applyBorder="1" applyAlignment="1">
      <alignment vertical="top" wrapText="1"/>
    </xf>
    <xf numFmtId="0" fontId="29" fillId="0" borderId="0" xfId="0" applyFont="1" applyBorder="1" applyAlignment="1" applyProtection="1">
      <alignment horizontal="left" vertical="center" shrinkToFit="1"/>
    </xf>
    <xf numFmtId="0" fontId="29" fillId="0" borderId="16" xfId="0" applyFont="1" applyBorder="1" applyAlignment="1" applyProtection="1">
      <alignment horizontal="left" vertical="center" shrinkToFit="1"/>
    </xf>
    <xf numFmtId="0" fontId="26" fillId="30" borderId="10" xfId="0" applyFont="1" applyFill="1" applyBorder="1" applyAlignment="1" applyProtection="1">
      <alignment horizontal="center" vertical="center" shrinkToFit="1"/>
    </xf>
    <xf numFmtId="0" fontId="29" fillId="27" borderId="228" xfId="0" applyFont="1" applyFill="1" applyBorder="1" applyAlignment="1" applyProtection="1">
      <alignment horizontal="left" vertical="center" wrapText="1"/>
    </xf>
    <xf numFmtId="0" fontId="92" fillId="0" borderId="228" xfId="0" applyFont="1" applyBorder="1" applyAlignment="1">
      <alignment horizontal="left" vertical="center" wrapText="1"/>
    </xf>
    <xf numFmtId="0" fontId="92" fillId="0" borderId="227" xfId="0" applyFont="1" applyBorder="1" applyAlignment="1">
      <alignment horizontal="left" vertical="center" wrapText="1"/>
    </xf>
    <xf numFmtId="0" fontId="92" fillId="0" borderId="20" xfId="0" applyFont="1" applyBorder="1" applyAlignment="1">
      <alignment horizontal="left" vertical="center" wrapText="1"/>
    </xf>
    <xf numFmtId="0" fontId="92" fillId="0" borderId="21" xfId="0" applyFont="1" applyBorder="1" applyAlignment="1">
      <alignment horizontal="left" vertical="center" wrapText="1"/>
    </xf>
    <xf numFmtId="0" fontId="25" fillId="27" borderId="226" xfId="0" applyFont="1" applyFill="1" applyBorder="1" applyAlignment="1" applyProtection="1">
      <alignment horizontal="left" vertical="center" wrapText="1"/>
    </xf>
    <xf numFmtId="0" fontId="77" fillId="0" borderId="227" xfId="0" applyFont="1" applyBorder="1" applyAlignment="1">
      <alignment vertical="top" textRotation="255" wrapText="1"/>
    </xf>
    <xf numFmtId="0" fontId="77" fillId="0" borderId="0" xfId="0" applyFont="1" applyAlignment="1">
      <alignment vertical="top" textRotation="255" wrapText="1"/>
    </xf>
    <xf numFmtId="0" fontId="77" fillId="0" borderId="16" xfId="0" applyFont="1" applyBorder="1" applyAlignment="1">
      <alignment vertical="top" textRotation="255" wrapText="1"/>
    </xf>
    <xf numFmtId="0" fontId="77" fillId="0" borderId="21" xfId="0" applyFont="1" applyBorder="1" applyAlignment="1">
      <alignment vertical="top" textRotation="255" wrapText="1"/>
    </xf>
    <xf numFmtId="0" fontId="25" fillId="27" borderId="228" xfId="0" applyFont="1" applyFill="1" applyBorder="1" applyAlignment="1" applyProtection="1">
      <alignment horizontal="left" vertical="center" wrapText="1"/>
    </xf>
    <xf numFmtId="0" fontId="25" fillId="27" borderId="227" xfId="0" applyFont="1" applyFill="1" applyBorder="1" applyAlignment="1" applyProtection="1">
      <alignment horizontal="left" vertical="center" wrapText="1"/>
    </xf>
    <xf numFmtId="0" fontId="25" fillId="27" borderId="23" xfId="0" applyFont="1" applyFill="1" applyBorder="1" applyAlignment="1" applyProtection="1">
      <alignment horizontal="left" vertical="center" wrapText="1"/>
    </xf>
    <xf numFmtId="0" fontId="25" fillId="27" borderId="20" xfId="0" applyFont="1" applyFill="1" applyBorder="1" applyAlignment="1" applyProtection="1">
      <alignment horizontal="left" vertical="center" wrapText="1"/>
    </xf>
    <xf numFmtId="0" fontId="25" fillId="27" borderId="21" xfId="0" applyFont="1" applyFill="1" applyBorder="1" applyAlignment="1" applyProtection="1">
      <alignment horizontal="left" vertical="center" wrapText="1"/>
    </xf>
    <xf numFmtId="0" fontId="25" fillId="32" borderId="24" xfId="0" applyFont="1" applyFill="1" applyBorder="1" applyAlignment="1" applyProtection="1">
      <alignment horizontal="center" vertical="center" wrapText="1"/>
    </xf>
    <xf numFmtId="0" fontId="25" fillId="32" borderId="17" xfId="0" applyFont="1" applyFill="1" applyBorder="1" applyAlignment="1" applyProtection="1">
      <alignment horizontal="center" vertical="center" wrapText="1"/>
    </xf>
    <xf numFmtId="0" fontId="25" fillId="32" borderId="18" xfId="0"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23" xfId="0" applyBorder="1" applyAlignment="1">
      <alignment horizontal="center" vertical="center" wrapText="1"/>
    </xf>
    <xf numFmtId="0" fontId="0" fillId="0" borderId="21" xfId="0" applyBorder="1" applyAlignment="1">
      <alignment horizontal="center" vertical="center" wrapText="1"/>
    </xf>
    <xf numFmtId="0" fontId="25" fillId="0" borderId="0" xfId="0" applyFont="1" applyBorder="1" applyAlignment="1" applyProtection="1">
      <alignment horizontal="center" vertical="top"/>
    </xf>
    <xf numFmtId="0" fontId="62" fillId="0" borderId="0" xfId="0" applyFont="1" applyBorder="1" applyAlignment="1" applyProtection="1">
      <alignment horizontal="center"/>
    </xf>
    <xf numFmtId="0" fontId="25" fillId="0" borderId="28" xfId="0" applyFont="1" applyBorder="1" applyAlignment="1" applyProtection="1">
      <alignment horizontal="center" vertical="center" wrapText="1"/>
    </xf>
    <xf numFmtId="0" fontId="52" fillId="0" borderId="19" xfId="0" applyFont="1" applyFill="1" applyBorder="1" applyAlignment="1" applyProtection="1">
      <alignment horizontal="left" vertical="top" wrapText="1"/>
    </xf>
    <xf numFmtId="0" fontId="25" fillId="28" borderId="19" xfId="0" applyFont="1" applyFill="1" applyBorder="1" applyAlignment="1" applyProtection="1">
      <alignment horizontal="left" vertical="top" wrapText="1"/>
    </xf>
    <xf numFmtId="0" fontId="25" fillId="0" borderId="16" xfId="0" applyFont="1" applyFill="1" applyBorder="1" applyAlignment="1" applyProtection="1">
      <alignment horizontal="left" vertical="center" wrapText="1"/>
    </xf>
    <xf numFmtId="0" fontId="39" fillId="28" borderId="0" xfId="0" applyFont="1" applyFill="1" applyBorder="1" applyAlignment="1" applyProtection="1">
      <alignment vertical="top" wrapText="1"/>
    </xf>
    <xf numFmtId="0" fontId="25" fillId="28" borderId="22" xfId="0" applyFont="1" applyFill="1" applyBorder="1" applyAlignment="1" applyProtection="1">
      <alignment horizontal="left" vertical="top" wrapText="1"/>
    </xf>
    <xf numFmtId="0" fontId="39" fillId="28" borderId="0" xfId="0" applyFont="1" applyFill="1" applyBorder="1" applyAlignment="1" applyProtection="1">
      <alignment vertical="top"/>
    </xf>
    <xf numFmtId="0" fontId="39" fillId="28" borderId="16" xfId="0" applyFont="1" applyFill="1" applyBorder="1" applyAlignment="1" applyProtection="1">
      <alignment vertical="top"/>
    </xf>
    <xf numFmtId="0" fontId="39" fillId="31" borderId="0" xfId="0" applyFont="1" applyFill="1" applyBorder="1" applyAlignment="1" applyProtection="1">
      <alignment horizontal="left" vertical="top" wrapText="1"/>
    </xf>
    <xf numFmtId="0" fontId="25" fillId="0" borderId="15" xfId="0" applyFont="1" applyFill="1" applyBorder="1" applyAlignment="1" applyProtection="1">
      <alignment horizontal="left" vertical="top" wrapText="1"/>
    </xf>
    <xf numFmtId="0" fontId="26" fillId="28" borderId="20" xfId="0" applyFont="1" applyFill="1" applyBorder="1" applyAlignment="1" applyProtection="1">
      <alignment horizontal="left" vertical="center" shrinkToFit="1"/>
    </xf>
    <xf numFmtId="0" fontId="26" fillId="28" borderId="24" xfId="0" applyFont="1" applyFill="1" applyBorder="1" applyAlignment="1" applyProtection="1">
      <alignment horizontal="center" vertical="center"/>
      <protection locked="0"/>
    </xf>
    <xf numFmtId="0" fontId="26" fillId="28" borderId="17" xfId="0" applyFont="1" applyFill="1" applyBorder="1" applyAlignment="1" applyProtection="1">
      <alignment horizontal="center" vertical="center"/>
      <protection locked="0"/>
    </xf>
    <xf numFmtId="0" fontId="25" fillId="0" borderId="23" xfId="0" applyFont="1" applyFill="1" applyBorder="1" applyAlignment="1" applyProtection="1">
      <alignment horizontal="left" vertical="top" wrapText="1"/>
    </xf>
    <xf numFmtId="0" fontId="26" fillId="0" borderId="0" xfId="0" applyFont="1" applyFill="1" applyBorder="1" applyAlignment="1" applyProtection="1">
      <alignment horizontal="left" vertical="top"/>
    </xf>
    <xf numFmtId="0" fontId="0" fillId="0" borderId="0" xfId="0" applyBorder="1" applyAlignment="1">
      <alignment horizontal="left" vertical="top"/>
    </xf>
    <xf numFmtId="0" fontId="26" fillId="28" borderId="202" xfId="0" applyFont="1" applyFill="1" applyBorder="1" applyAlignment="1" applyProtection="1">
      <alignment horizontal="left" vertical="center" shrinkToFit="1"/>
    </xf>
    <xf numFmtId="0" fontId="26" fillId="28" borderId="208" xfId="0" applyFont="1" applyFill="1" applyBorder="1" applyAlignment="1" applyProtection="1">
      <alignment horizontal="left" vertical="center" shrinkToFit="1"/>
    </xf>
    <xf numFmtId="0" fontId="26" fillId="28" borderId="203" xfId="0" applyFont="1" applyFill="1" applyBorder="1" applyAlignment="1" applyProtection="1">
      <alignment horizontal="left" vertical="center" shrinkToFit="1"/>
    </xf>
    <xf numFmtId="0" fontId="53" fillId="0" borderId="0" xfId="0" applyFont="1" applyFill="1" applyBorder="1" applyAlignment="1" applyProtection="1">
      <alignment horizontal="left" vertical="center" wrapText="1"/>
    </xf>
    <xf numFmtId="0" fontId="26" fillId="29" borderId="172" xfId="0" applyFont="1" applyFill="1" applyBorder="1" applyAlignment="1" applyProtection="1">
      <alignment horizontal="center" vertical="center"/>
      <protection locked="0"/>
    </xf>
    <xf numFmtId="0" fontId="26" fillId="29" borderId="183" xfId="0" applyFont="1" applyFill="1" applyBorder="1" applyAlignment="1" applyProtection="1">
      <alignment horizontal="center" vertical="center"/>
      <protection locked="0"/>
    </xf>
    <xf numFmtId="0" fontId="26" fillId="28" borderId="139" xfId="0" applyFont="1" applyFill="1" applyBorder="1" applyAlignment="1" applyProtection="1">
      <alignment horizontal="left" vertical="center"/>
    </xf>
    <xf numFmtId="0" fontId="0" fillId="0" borderId="139" xfId="0" applyBorder="1" applyAlignment="1">
      <alignment vertical="center"/>
    </xf>
    <xf numFmtId="0" fontId="26" fillId="28" borderId="0" xfId="0" applyFont="1" applyFill="1" applyBorder="1" applyAlignment="1" applyProtection="1">
      <alignment horizontal="center" vertical="center"/>
      <protection locked="0"/>
    </xf>
    <xf numFmtId="0" fontId="26" fillId="0" borderId="139" xfId="0" applyFont="1" applyFill="1" applyBorder="1" applyAlignment="1" applyProtection="1">
      <alignment vertical="center"/>
    </xf>
    <xf numFmtId="0" fontId="26" fillId="29" borderId="186" xfId="0" applyFont="1" applyFill="1" applyBorder="1" applyAlignment="1" applyProtection="1">
      <alignment horizontal="center" vertical="center"/>
      <protection locked="0"/>
    </xf>
    <xf numFmtId="0" fontId="26" fillId="29" borderId="187" xfId="0" applyFont="1" applyFill="1" applyBorder="1" applyAlignment="1" applyProtection="1">
      <alignment horizontal="center" vertical="center"/>
      <protection locked="0"/>
    </xf>
    <xf numFmtId="0" fontId="26" fillId="28" borderId="190" xfId="0" applyFont="1" applyFill="1" applyBorder="1" applyAlignment="1" applyProtection="1">
      <alignment horizontal="left" vertical="top" wrapText="1"/>
    </xf>
    <xf numFmtId="0" fontId="26" fillId="28" borderId="191" xfId="0" applyFont="1" applyFill="1" applyBorder="1" applyAlignment="1" applyProtection="1">
      <alignment horizontal="left" vertical="top" wrapText="1"/>
    </xf>
    <xf numFmtId="0" fontId="26" fillId="28" borderId="192" xfId="0" applyFont="1" applyFill="1" applyBorder="1" applyAlignment="1" applyProtection="1">
      <alignment horizontal="left" vertical="top" wrapText="1"/>
    </xf>
    <xf numFmtId="0" fontId="26" fillId="28" borderId="20" xfId="0" applyFont="1" applyFill="1" applyBorder="1" applyAlignment="1" applyProtection="1">
      <alignment horizontal="left" vertical="top" wrapText="1"/>
      <protection locked="0"/>
    </xf>
    <xf numFmtId="0" fontId="74" fillId="0" borderId="0" xfId="0" applyNumberFormat="1" applyFont="1" applyFill="1" applyBorder="1" applyAlignment="1" applyProtection="1">
      <alignment horizontal="left" vertical="top"/>
      <protection locked="0"/>
    </xf>
    <xf numFmtId="0" fontId="75" fillId="0" borderId="0" xfId="0" applyNumberFormat="1" applyFont="1" applyFill="1" applyBorder="1" applyAlignment="1">
      <alignment horizontal="left" vertical="top"/>
    </xf>
    <xf numFmtId="0" fontId="0" fillId="28" borderId="0" xfId="0" applyFill="1" applyBorder="1" applyAlignment="1">
      <alignment horizontal="center" vertical="center"/>
    </xf>
    <xf numFmtId="0" fontId="0" fillId="0" borderId="187" xfId="0" applyBorder="1" applyAlignment="1">
      <alignment horizontal="center" vertical="center"/>
    </xf>
    <xf numFmtId="0" fontId="0" fillId="0" borderId="23" xfId="0" applyBorder="1" applyAlignment="1">
      <alignment horizontal="center" vertical="center"/>
    </xf>
    <xf numFmtId="0" fontId="0" fillId="0" borderId="21" xfId="0" applyBorder="1" applyAlignment="1">
      <alignment horizontal="center" vertical="center"/>
    </xf>
    <xf numFmtId="0" fontId="48" fillId="0" borderId="185" xfId="0" applyFont="1" applyBorder="1" applyAlignment="1" applyProtection="1">
      <alignment horizontal="left" vertical="center"/>
    </xf>
    <xf numFmtId="0" fontId="76" fillId="0" borderId="185" xfId="0" applyFont="1" applyBorder="1" applyAlignment="1">
      <alignment vertical="center"/>
    </xf>
    <xf numFmtId="0" fontId="26" fillId="0" borderId="20" xfId="0" applyFont="1" applyBorder="1" applyAlignment="1" applyProtection="1">
      <alignment horizontal="left" vertical="top" wrapText="1"/>
    </xf>
    <xf numFmtId="0" fontId="26" fillId="0" borderId="202" xfId="0" applyFont="1" applyFill="1" applyBorder="1" applyAlignment="1" applyProtection="1">
      <alignment vertical="center" shrinkToFit="1"/>
      <protection locked="0"/>
    </xf>
    <xf numFmtId="0" fontId="26" fillId="0" borderId="208" xfId="0" applyFont="1" applyFill="1" applyBorder="1" applyAlignment="1" applyProtection="1">
      <alignment vertical="center" shrinkToFit="1"/>
      <protection locked="0"/>
    </xf>
    <xf numFmtId="0" fontId="26" fillId="0" borderId="203" xfId="0" applyFont="1" applyFill="1" applyBorder="1" applyAlignment="1" applyProtection="1">
      <alignment vertical="center" shrinkToFit="1"/>
      <protection locked="0"/>
    </xf>
    <xf numFmtId="0" fontId="26" fillId="0" borderId="211" xfId="0" applyFont="1" applyFill="1" applyBorder="1" applyAlignment="1" applyProtection="1">
      <alignment vertical="top" wrapText="1"/>
      <protection locked="0"/>
    </xf>
    <xf numFmtId="0" fontId="26" fillId="0" borderId="209" xfId="0" applyFont="1" applyFill="1" applyBorder="1" applyAlignment="1" applyProtection="1">
      <alignment vertical="top" wrapText="1"/>
      <protection locked="0"/>
    </xf>
    <xf numFmtId="0" fontId="26" fillId="0" borderId="210" xfId="0" applyFont="1" applyFill="1" applyBorder="1" applyAlignment="1" applyProtection="1">
      <alignment vertical="top" wrapText="1"/>
      <protection locked="0"/>
    </xf>
    <xf numFmtId="0" fontId="26" fillId="0" borderId="15" xfId="0" applyFont="1" applyFill="1" applyBorder="1" applyAlignment="1" applyProtection="1">
      <alignment vertical="top" wrapText="1"/>
      <protection locked="0"/>
    </xf>
    <xf numFmtId="0" fontId="26" fillId="0" borderId="0" xfId="0" applyFont="1" applyFill="1" applyBorder="1" applyAlignment="1" applyProtection="1">
      <alignment vertical="top" wrapText="1"/>
      <protection locked="0"/>
    </xf>
    <xf numFmtId="0" fontId="26" fillId="0" borderId="16" xfId="0" applyFont="1" applyFill="1" applyBorder="1" applyAlignment="1" applyProtection="1">
      <alignment vertical="top" wrapText="1"/>
      <protection locked="0"/>
    </xf>
    <xf numFmtId="0" fontId="26" fillId="0" borderId="23" xfId="0" applyFont="1" applyFill="1" applyBorder="1" applyAlignment="1" applyProtection="1">
      <alignment vertical="top" wrapText="1"/>
      <protection locked="0"/>
    </xf>
    <xf numFmtId="0" fontId="26" fillId="0" borderId="20" xfId="0" applyFont="1" applyFill="1" applyBorder="1" applyAlignment="1" applyProtection="1">
      <alignment vertical="top" wrapText="1"/>
      <protection locked="0"/>
    </xf>
    <xf numFmtId="0" fontId="26" fillId="0" borderId="21" xfId="0" applyFont="1" applyFill="1" applyBorder="1" applyAlignment="1" applyProtection="1">
      <alignment vertical="top" wrapText="1"/>
      <protection locked="0"/>
    </xf>
    <xf numFmtId="0" fontId="26" fillId="0" borderId="24" xfId="0" applyFont="1" applyFill="1" applyBorder="1" applyAlignment="1" applyProtection="1">
      <alignment horizontal="right" vertical="center"/>
      <protection locked="0"/>
    </xf>
    <xf numFmtId="0" fontId="26" fillId="0" borderId="17" xfId="0" applyFont="1" applyFill="1" applyBorder="1" applyAlignment="1" applyProtection="1">
      <alignment horizontal="right" vertical="center"/>
      <protection locked="0"/>
    </xf>
    <xf numFmtId="0" fontId="26" fillId="0" borderId="20" xfId="0" applyFont="1" applyFill="1" applyBorder="1" applyAlignment="1" applyProtection="1">
      <alignment horizontal="left" shrinkToFit="1"/>
    </xf>
    <xf numFmtId="0" fontId="26" fillId="0" borderId="12" xfId="0" applyFont="1" applyFill="1" applyBorder="1" applyAlignment="1" applyProtection="1">
      <alignment horizontal="left" vertical="top" wrapText="1"/>
      <protection locked="0"/>
    </xf>
    <xf numFmtId="0" fontId="26" fillId="0" borderId="13" xfId="0" applyFont="1" applyFill="1" applyBorder="1" applyAlignment="1" applyProtection="1">
      <alignment horizontal="left" vertical="top" wrapText="1"/>
      <protection locked="0"/>
    </xf>
    <xf numFmtId="0" fontId="26" fillId="0" borderId="14" xfId="0" applyFont="1" applyFill="1" applyBorder="1" applyAlignment="1" applyProtection="1">
      <alignment horizontal="left" vertical="top" wrapText="1"/>
      <protection locked="0"/>
    </xf>
    <xf numFmtId="0" fontId="26" fillId="0" borderId="23" xfId="0" applyFont="1" applyFill="1" applyBorder="1" applyAlignment="1" applyProtection="1">
      <alignment horizontal="left" vertical="top" wrapText="1"/>
      <protection locked="0"/>
    </xf>
    <xf numFmtId="0" fontId="26" fillId="0" borderId="20" xfId="0" applyFont="1" applyFill="1" applyBorder="1" applyAlignment="1" applyProtection="1">
      <alignment horizontal="left" vertical="top" wrapText="1"/>
      <protection locked="0"/>
    </xf>
    <xf numFmtId="0" fontId="26" fillId="0" borderId="21" xfId="0" applyFont="1" applyFill="1" applyBorder="1" applyAlignment="1" applyProtection="1">
      <alignment horizontal="left" vertical="top" wrapText="1"/>
      <protection locked="0"/>
    </xf>
    <xf numFmtId="0" fontId="26" fillId="28" borderId="0" xfId="0" applyFont="1" applyFill="1" applyBorder="1" applyAlignment="1" applyProtection="1">
      <alignment horizontal="left" vertical="top" wrapText="1"/>
    </xf>
    <xf numFmtId="0" fontId="26" fillId="28" borderId="211" xfId="0" applyFont="1" applyFill="1" applyBorder="1" applyAlignment="1" applyProtection="1">
      <alignment horizontal="left" vertical="top" wrapText="1"/>
      <protection locked="0"/>
    </xf>
    <xf numFmtId="0" fontId="26" fillId="28" borderId="209" xfId="0" applyFont="1" applyFill="1" applyBorder="1" applyAlignment="1" applyProtection="1">
      <alignment horizontal="left" vertical="top" wrapText="1"/>
      <protection locked="0"/>
    </xf>
    <xf numFmtId="0" fontId="26" fillId="28" borderId="210" xfId="0" applyFont="1" applyFill="1" applyBorder="1" applyAlignment="1" applyProtection="1">
      <alignment horizontal="left" vertical="top" wrapText="1"/>
      <protection locked="0"/>
    </xf>
    <xf numFmtId="0" fontId="26" fillId="28" borderId="15" xfId="0" applyFont="1" applyFill="1" applyBorder="1" applyAlignment="1" applyProtection="1">
      <alignment horizontal="left" vertical="top" wrapText="1"/>
      <protection locked="0"/>
    </xf>
    <xf numFmtId="0" fontId="26" fillId="28" borderId="0" xfId="0" applyFont="1" applyFill="1" applyBorder="1" applyAlignment="1" applyProtection="1">
      <alignment horizontal="left" vertical="top" wrapText="1"/>
      <protection locked="0"/>
    </xf>
    <xf numFmtId="0" fontId="26" fillId="28" borderId="16" xfId="0" applyFont="1" applyFill="1" applyBorder="1" applyAlignment="1" applyProtection="1">
      <alignment horizontal="left" vertical="top" wrapText="1"/>
      <protection locked="0"/>
    </xf>
    <xf numFmtId="0" fontId="26" fillId="28" borderId="23" xfId="0" applyFont="1" applyFill="1" applyBorder="1" applyAlignment="1" applyProtection="1">
      <alignment horizontal="left" vertical="top" wrapText="1"/>
      <protection locked="0"/>
    </xf>
    <xf numFmtId="0" fontId="26" fillId="28" borderId="21" xfId="0" applyFont="1" applyFill="1" applyBorder="1" applyAlignment="1" applyProtection="1">
      <alignment horizontal="left" vertical="top" wrapText="1"/>
      <protection locked="0"/>
    </xf>
    <xf numFmtId="0" fontId="26" fillId="27" borderId="139" xfId="0" applyFont="1" applyFill="1" applyBorder="1" applyAlignment="1" applyProtection="1">
      <alignment horizontal="center" vertical="center" wrapText="1"/>
    </xf>
    <xf numFmtId="0" fontId="26" fillId="27" borderId="169" xfId="0" applyFont="1" applyFill="1" applyBorder="1" applyAlignment="1" applyProtection="1">
      <alignment horizontal="center" vertical="center"/>
    </xf>
    <xf numFmtId="0" fontId="26" fillId="27" borderId="170" xfId="0" applyFont="1" applyFill="1" applyBorder="1" applyAlignment="1" applyProtection="1">
      <alignment horizontal="center" vertical="center"/>
    </xf>
    <xf numFmtId="0" fontId="26" fillId="27" borderId="171" xfId="0" applyFont="1" applyFill="1" applyBorder="1" applyAlignment="1" applyProtection="1">
      <alignment horizontal="center" vertical="center"/>
    </xf>
    <xf numFmtId="0" fontId="25" fillId="27" borderId="139" xfId="0" applyFont="1" applyFill="1" applyBorder="1" applyAlignment="1" applyProtection="1">
      <alignment horizontal="center" vertical="center" wrapText="1"/>
    </xf>
    <xf numFmtId="0" fontId="26" fillId="0" borderId="139" xfId="0" applyFont="1" applyFill="1" applyBorder="1" applyAlignment="1" applyProtection="1">
      <alignment vertical="center" wrapText="1"/>
      <protection locked="0"/>
    </xf>
    <xf numFmtId="0" fontId="26" fillId="0" borderId="166" xfId="0" applyFont="1" applyFill="1" applyBorder="1" applyAlignment="1" applyProtection="1">
      <alignment vertical="center" wrapText="1"/>
      <protection locked="0"/>
    </xf>
    <xf numFmtId="0" fontId="26" fillId="27" borderId="166" xfId="0" applyFont="1" applyFill="1" applyBorder="1" applyAlignment="1" applyProtection="1">
      <alignment horizontal="center" vertical="center" shrinkToFit="1"/>
    </xf>
    <xf numFmtId="0" fontId="26" fillId="27" borderId="167" xfId="0" applyFont="1" applyFill="1" applyBorder="1" applyAlignment="1" applyProtection="1">
      <alignment horizontal="center" vertical="center" shrinkToFit="1"/>
    </xf>
    <xf numFmtId="0" fontId="26" fillId="27" borderId="168" xfId="0" applyFont="1" applyFill="1" applyBorder="1" applyAlignment="1" applyProtection="1">
      <alignment horizontal="center" vertical="center" shrinkToFit="1"/>
    </xf>
    <xf numFmtId="0" fontId="26" fillId="0" borderId="166" xfId="0" applyFont="1" applyFill="1" applyBorder="1" applyAlignment="1" applyProtection="1">
      <alignment horizontal="right" vertical="center"/>
      <protection locked="0"/>
    </xf>
    <xf numFmtId="0" fontId="26" fillId="0" borderId="167" xfId="0" applyFont="1" applyFill="1" applyBorder="1" applyAlignment="1" applyProtection="1">
      <alignment horizontal="right" vertical="center"/>
      <protection locked="0"/>
    </xf>
    <xf numFmtId="0" fontId="26" fillId="0" borderId="0" xfId="0" applyFont="1" applyFill="1" applyBorder="1" applyAlignment="1" applyProtection="1">
      <alignment horizontal="left" vertical="center" wrapText="1" shrinkToFit="1"/>
    </xf>
    <xf numFmtId="0" fontId="26" fillId="0" borderId="16" xfId="0" applyFont="1" applyFill="1" applyBorder="1" applyAlignment="1" applyProtection="1">
      <alignment horizontal="left" vertical="center" wrapText="1" shrinkToFit="1"/>
    </xf>
    <xf numFmtId="0" fontId="25" fillId="0" borderId="169" xfId="0" applyFont="1" applyFill="1" applyBorder="1" applyAlignment="1" applyProtection="1">
      <alignment horizontal="left" vertical="top" wrapText="1"/>
      <protection locked="0"/>
    </xf>
    <xf numFmtId="0" fontId="25" fillId="0" borderId="170" xfId="0" applyFont="1" applyFill="1" applyBorder="1" applyAlignment="1" applyProtection="1">
      <alignment horizontal="left" vertical="top" wrapText="1"/>
      <protection locked="0"/>
    </xf>
    <xf numFmtId="0" fontId="25" fillId="0" borderId="171" xfId="0" applyFont="1" applyFill="1" applyBorder="1" applyAlignment="1" applyProtection="1">
      <alignment horizontal="left" vertical="top" wrapText="1"/>
      <protection locked="0"/>
    </xf>
    <xf numFmtId="0" fontId="26" fillId="27" borderId="166" xfId="0" applyFont="1" applyFill="1" applyBorder="1" applyAlignment="1" applyProtection="1">
      <alignment horizontal="center" vertical="center"/>
    </xf>
    <xf numFmtId="0" fontId="26" fillId="27" borderId="167" xfId="0" applyFont="1" applyFill="1" applyBorder="1" applyAlignment="1" applyProtection="1">
      <alignment horizontal="center" vertical="center"/>
    </xf>
    <xf numFmtId="0" fontId="26" fillId="27" borderId="168" xfId="0" applyFont="1" applyFill="1" applyBorder="1" applyAlignment="1" applyProtection="1">
      <alignment horizontal="center" vertical="center"/>
    </xf>
    <xf numFmtId="0" fontId="26" fillId="0" borderId="0" xfId="0" applyFont="1" applyBorder="1" applyAlignment="1" applyProtection="1">
      <alignment vertical="center"/>
    </xf>
    <xf numFmtId="0" fontId="26" fillId="0" borderId="169" xfId="0" applyFont="1" applyBorder="1" applyAlignment="1" applyProtection="1">
      <alignment horizontal="left" vertical="top" wrapText="1"/>
      <protection locked="0"/>
    </xf>
    <xf numFmtId="0" fontId="26" fillId="0" borderId="170" xfId="0" applyFont="1" applyBorder="1" applyAlignment="1" applyProtection="1">
      <alignment horizontal="left" vertical="top" wrapText="1"/>
      <protection locked="0"/>
    </xf>
    <xf numFmtId="0" fontId="26" fillId="0" borderId="171" xfId="0" applyFont="1" applyBorder="1" applyAlignment="1" applyProtection="1">
      <alignment horizontal="left" vertical="top" wrapText="1"/>
      <protection locked="0"/>
    </xf>
    <xf numFmtId="0" fontId="26" fillId="0" borderId="23" xfId="0" applyFont="1" applyBorder="1" applyAlignment="1" applyProtection="1">
      <alignment horizontal="left" vertical="top" wrapText="1"/>
      <protection locked="0"/>
    </xf>
    <xf numFmtId="0" fontId="26" fillId="0" borderId="20" xfId="0" applyFont="1" applyBorder="1" applyAlignment="1" applyProtection="1">
      <alignment horizontal="left" vertical="top" wrapText="1"/>
      <protection locked="0"/>
    </xf>
    <xf numFmtId="0" fontId="26" fillId="0" borderId="21" xfId="0" applyFont="1" applyBorder="1" applyAlignment="1" applyProtection="1">
      <alignment horizontal="left" vertical="top" wrapText="1"/>
      <protection locked="0"/>
    </xf>
    <xf numFmtId="0" fontId="26" fillId="27" borderId="139" xfId="0" applyFont="1" applyFill="1" applyBorder="1" applyAlignment="1" applyProtection="1">
      <alignment horizontal="center" vertical="top"/>
    </xf>
    <xf numFmtId="0" fontId="26" fillId="29" borderId="139" xfId="0" applyFont="1" applyFill="1" applyBorder="1" applyAlignment="1" applyProtection="1">
      <alignment horizontal="center" vertical="top"/>
      <protection locked="0"/>
    </xf>
    <xf numFmtId="0" fontId="26" fillId="0" borderId="139" xfId="0" applyFont="1" applyFill="1" applyBorder="1" applyAlignment="1" applyProtection="1">
      <alignment horizontal="left" vertical="top" wrapText="1"/>
      <protection locked="0"/>
    </xf>
    <xf numFmtId="0" fontId="26" fillId="29" borderId="190" xfId="0" applyFont="1" applyFill="1" applyBorder="1" applyAlignment="1" applyProtection="1">
      <alignment horizontal="center" vertical="center" wrapText="1"/>
      <protection locked="0"/>
    </xf>
    <xf numFmtId="0" fontId="26" fillId="29" borderId="191" xfId="0" applyFont="1" applyFill="1" applyBorder="1" applyAlignment="1" applyProtection="1">
      <alignment horizontal="center" vertical="center" wrapText="1"/>
      <protection locked="0"/>
    </xf>
    <xf numFmtId="0" fontId="26" fillId="29" borderId="192" xfId="0" applyFont="1" applyFill="1" applyBorder="1" applyAlignment="1" applyProtection="1">
      <alignment horizontal="center" vertical="center" wrapText="1"/>
      <protection locked="0"/>
    </xf>
    <xf numFmtId="0" fontId="26" fillId="29" borderId="23" xfId="0" applyFont="1" applyFill="1" applyBorder="1" applyAlignment="1" applyProtection="1">
      <alignment horizontal="center" vertical="center" wrapText="1"/>
      <protection locked="0"/>
    </xf>
    <xf numFmtId="0" fontId="26" fillId="29" borderId="20" xfId="0" applyFont="1" applyFill="1" applyBorder="1" applyAlignment="1" applyProtection="1">
      <alignment horizontal="center" vertical="center" wrapText="1"/>
      <protection locked="0"/>
    </xf>
    <xf numFmtId="0" fontId="26" fillId="29" borderId="21" xfId="0" applyFont="1" applyFill="1" applyBorder="1" applyAlignment="1" applyProtection="1">
      <alignment horizontal="center" vertical="center" wrapText="1"/>
      <protection locked="0"/>
    </xf>
    <xf numFmtId="0" fontId="25" fillId="0" borderId="186" xfId="0" applyFont="1" applyBorder="1" applyAlignment="1" applyProtection="1">
      <alignment horizontal="left" vertical="top" wrapText="1"/>
      <protection locked="0"/>
    </xf>
    <xf numFmtId="0" fontId="25" fillId="0" borderId="185" xfId="0" applyFont="1" applyBorder="1" applyAlignment="1" applyProtection="1">
      <alignment horizontal="left" vertical="top" wrapText="1"/>
      <protection locked="0"/>
    </xf>
    <xf numFmtId="0" fontId="25" fillId="0" borderId="187" xfId="0" applyFont="1" applyBorder="1" applyAlignment="1" applyProtection="1">
      <alignment horizontal="left" vertical="top" wrapText="1"/>
      <protection locked="0"/>
    </xf>
    <xf numFmtId="0" fontId="26" fillId="0" borderId="20" xfId="0" applyFont="1" applyFill="1" applyBorder="1" applyAlignment="1" applyProtection="1">
      <alignment vertical="center"/>
    </xf>
    <xf numFmtId="0" fontId="0" fillId="0" borderId="20" xfId="0" applyBorder="1" applyAlignment="1" applyProtection="1">
      <alignment vertical="center"/>
    </xf>
    <xf numFmtId="0" fontId="25" fillId="29" borderId="201" xfId="0" applyFont="1" applyFill="1" applyBorder="1" applyAlignment="1" applyProtection="1">
      <alignment horizontal="center" vertical="center" wrapText="1"/>
      <protection locked="0"/>
    </xf>
    <xf numFmtId="0" fontId="26" fillId="27" borderId="201" xfId="0" applyFont="1" applyFill="1" applyBorder="1" applyAlignment="1" applyProtection="1">
      <alignment horizontal="left" vertical="center" shrinkToFit="1"/>
    </xf>
    <xf numFmtId="0" fontId="26" fillId="0" borderId="20" xfId="0" applyFont="1" applyBorder="1" applyAlignment="1" applyProtection="1">
      <alignment vertical="center"/>
    </xf>
    <xf numFmtId="0" fontId="25" fillId="29" borderId="22" xfId="0" applyFont="1" applyFill="1" applyBorder="1" applyAlignment="1" applyProtection="1">
      <alignment horizontal="center" vertical="center" wrapText="1"/>
      <protection locked="0"/>
    </xf>
    <xf numFmtId="0" fontId="25" fillId="29" borderId="139" xfId="0" applyFont="1" applyFill="1" applyBorder="1" applyAlignment="1" applyProtection="1">
      <alignment horizontal="center" vertical="center" wrapText="1"/>
      <protection locked="0"/>
    </xf>
    <xf numFmtId="0" fontId="25" fillId="0" borderId="211" xfId="0" applyFont="1" applyBorder="1" applyAlignment="1" applyProtection="1">
      <alignment horizontal="left" vertical="top" wrapText="1"/>
      <protection locked="0"/>
    </xf>
    <xf numFmtId="0" fontId="25" fillId="0" borderId="209" xfId="0" applyFont="1" applyBorder="1" applyAlignment="1" applyProtection="1">
      <alignment horizontal="left" vertical="top" wrapText="1"/>
      <protection locked="0"/>
    </xf>
    <xf numFmtId="0" fontId="25" fillId="0" borderId="210" xfId="0" applyFont="1" applyBorder="1" applyAlignment="1" applyProtection="1">
      <alignment horizontal="left" vertical="top" wrapText="1"/>
      <protection locked="0"/>
    </xf>
    <xf numFmtId="0" fontId="26" fillId="0" borderId="0" xfId="0" applyFont="1" applyFill="1" applyBorder="1" applyAlignment="1" applyProtection="1">
      <alignment vertical="center"/>
    </xf>
    <xf numFmtId="0" fontId="0" fillId="0" borderId="0" xfId="0" applyBorder="1" applyAlignment="1" applyProtection="1">
      <alignment vertical="center"/>
    </xf>
    <xf numFmtId="0" fontId="25" fillId="0" borderId="20" xfId="0" applyFont="1" applyFill="1" applyBorder="1" applyAlignment="1" applyProtection="1">
      <alignment horizontal="left" vertical="center"/>
    </xf>
    <xf numFmtId="0" fontId="77" fillId="0" borderId="20" xfId="0" applyFont="1" applyBorder="1" applyAlignment="1">
      <alignment horizontal="left" vertical="center"/>
    </xf>
    <xf numFmtId="0" fontId="26" fillId="28" borderId="204" xfId="0" applyFont="1" applyFill="1" applyBorder="1" applyAlignment="1" applyProtection="1">
      <alignment horizontal="left" vertical="center" shrinkToFit="1"/>
    </xf>
    <xf numFmtId="0" fontId="26" fillId="29" borderId="211" xfId="0" applyFont="1" applyFill="1" applyBorder="1" applyAlignment="1" applyProtection="1">
      <alignment horizontal="center" vertical="center"/>
      <protection locked="0"/>
    </xf>
    <xf numFmtId="0" fontId="26" fillId="29" borderId="210" xfId="0" applyFont="1" applyFill="1" applyBorder="1" applyAlignment="1" applyProtection="1">
      <alignment horizontal="center" vertical="center"/>
      <protection locked="0"/>
    </xf>
    <xf numFmtId="0" fontId="26" fillId="28" borderId="211" xfId="0" applyFont="1" applyFill="1" applyBorder="1" applyAlignment="1" applyProtection="1">
      <alignment horizontal="left" vertical="center" shrinkToFit="1"/>
    </xf>
    <xf numFmtId="0" fontId="26" fillId="28" borderId="209" xfId="0" applyFont="1" applyFill="1" applyBorder="1" applyAlignment="1" applyProtection="1">
      <alignment horizontal="left" vertical="center" shrinkToFit="1"/>
    </xf>
    <xf numFmtId="0" fontId="26" fillId="28" borderId="210" xfId="0" applyFont="1" applyFill="1" applyBorder="1" applyAlignment="1" applyProtection="1">
      <alignment horizontal="left" vertical="center" shrinkToFit="1"/>
    </xf>
    <xf numFmtId="0" fontId="26" fillId="29" borderId="208" xfId="0" applyFont="1" applyFill="1" applyBorder="1" applyAlignment="1" applyProtection="1">
      <alignment horizontal="center" vertical="center"/>
      <protection locked="0"/>
    </xf>
    <xf numFmtId="0" fontId="26" fillId="0" borderId="202" xfId="0" applyFont="1" applyBorder="1" applyAlignment="1" applyProtection="1">
      <alignment vertical="center"/>
    </xf>
    <xf numFmtId="0" fontId="0" fillId="0" borderId="204" xfId="0" applyBorder="1" applyAlignment="1">
      <alignment vertical="center"/>
    </xf>
    <xf numFmtId="0" fontId="0" fillId="0" borderId="203" xfId="0" applyBorder="1" applyAlignment="1">
      <alignment vertical="center"/>
    </xf>
    <xf numFmtId="0" fontId="26" fillId="0" borderId="202" xfId="0" applyFont="1" applyBorder="1" applyAlignment="1" applyProtection="1">
      <alignment horizontal="left" vertical="center" shrinkToFit="1"/>
    </xf>
    <xf numFmtId="0" fontId="26" fillId="0" borderId="204" xfId="0" applyFont="1" applyBorder="1" applyAlignment="1" applyProtection="1">
      <alignment horizontal="left" vertical="center" shrinkToFit="1"/>
    </xf>
    <xf numFmtId="0" fontId="26" fillId="0" borderId="203" xfId="0" applyFont="1" applyBorder="1" applyAlignment="1" applyProtection="1">
      <alignment horizontal="left" vertical="center" shrinkToFit="1"/>
    </xf>
    <xf numFmtId="0" fontId="26" fillId="0" borderId="205" xfId="0" applyFont="1" applyBorder="1" applyAlignment="1" applyProtection="1">
      <alignment horizontal="left" vertical="center" shrinkToFit="1"/>
    </xf>
    <xf numFmtId="0" fontId="26" fillId="0" borderId="206" xfId="0" applyFont="1" applyBorder="1" applyAlignment="1" applyProtection="1">
      <alignment horizontal="left" vertical="center" shrinkToFit="1"/>
    </xf>
    <xf numFmtId="0" fontId="26" fillId="0" borderId="207" xfId="0" applyFont="1" applyBorder="1" applyAlignment="1" applyProtection="1">
      <alignment horizontal="left" vertical="center" shrinkToFit="1"/>
    </xf>
    <xf numFmtId="0" fontId="26" fillId="29" borderId="206" xfId="0" applyFont="1" applyFill="1" applyBorder="1" applyAlignment="1" applyProtection="1">
      <alignment horizontal="center" vertical="center"/>
      <protection locked="0"/>
    </xf>
    <xf numFmtId="0" fontId="26" fillId="0" borderId="205" xfId="0" applyFont="1" applyFill="1" applyBorder="1" applyAlignment="1" applyProtection="1">
      <alignment horizontal="left" vertical="center" shrinkToFit="1"/>
    </xf>
    <xf numFmtId="0" fontId="26" fillId="0" borderId="206" xfId="0" applyFont="1" applyFill="1" applyBorder="1" applyAlignment="1" applyProtection="1">
      <alignment horizontal="left" vertical="center" shrinkToFit="1"/>
    </xf>
    <xf numFmtId="0" fontId="26" fillId="0" borderId="207" xfId="0" applyFont="1" applyFill="1" applyBorder="1" applyAlignment="1" applyProtection="1">
      <alignment horizontal="left" vertical="center" shrinkToFit="1"/>
    </xf>
    <xf numFmtId="0" fontId="26" fillId="0" borderId="20" xfId="0" applyFont="1" applyFill="1" applyBorder="1" applyAlignment="1" applyProtection="1">
      <alignment horizontal="left" vertical="center" shrinkToFit="1"/>
      <protection locked="0"/>
    </xf>
    <xf numFmtId="0" fontId="39" fillId="28" borderId="206" xfId="0" applyFont="1" applyFill="1" applyBorder="1" applyAlignment="1" applyProtection="1">
      <alignment horizontal="left" vertical="center" wrapText="1"/>
    </xf>
    <xf numFmtId="0" fontId="39" fillId="28" borderId="0" xfId="0" applyFont="1" applyFill="1" applyBorder="1" applyAlignment="1" applyProtection="1">
      <alignment horizontal="left" vertical="center" wrapText="1"/>
    </xf>
    <xf numFmtId="0" fontId="26" fillId="0" borderId="201" xfId="0" applyFont="1" applyFill="1" applyBorder="1" applyAlignment="1" applyProtection="1">
      <alignment horizontal="left" vertical="top" wrapText="1"/>
      <protection locked="0"/>
    </xf>
    <xf numFmtId="0" fontId="49" fillId="0" borderId="0" xfId="0" applyFont="1" applyFill="1" applyBorder="1" applyAlignment="1" applyProtection="1">
      <alignment horizontal="left" vertical="center" shrinkToFit="1"/>
    </xf>
    <xf numFmtId="0" fontId="45" fillId="0" borderId="0" xfId="0" applyFont="1" applyFill="1" applyBorder="1" applyAlignment="1" applyProtection="1">
      <alignment horizontal="left" vertical="center" shrinkToFit="1"/>
    </xf>
    <xf numFmtId="0" fontId="26" fillId="0" borderId="205" xfId="0" applyFont="1" applyFill="1" applyBorder="1" applyAlignment="1" applyProtection="1">
      <alignment horizontal="left" vertical="top" wrapText="1"/>
      <protection locked="0"/>
    </xf>
    <xf numFmtId="0" fontId="26" fillId="0" borderId="206" xfId="0" applyFont="1" applyFill="1" applyBorder="1" applyAlignment="1" applyProtection="1">
      <alignment horizontal="left" vertical="top" wrapText="1"/>
      <protection locked="0"/>
    </xf>
    <xf numFmtId="0" fontId="26" fillId="0" borderId="207" xfId="0" applyFont="1" applyFill="1" applyBorder="1" applyAlignment="1" applyProtection="1">
      <alignment horizontal="left" vertical="top" wrapText="1"/>
      <protection locked="0"/>
    </xf>
    <xf numFmtId="0" fontId="26" fillId="0" borderId="15" xfId="0" applyFont="1" applyFill="1" applyBorder="1" applyAlignment="1" applyProtection="1">
      <alignment horizontal="left" vertical="top" wrapText="1"/>
      <protection locked="0"/>
    </xf>
    <xf numFmtId="0" fontId="26" fillId="0" borderId="0" xfId="0" applyFont="1" applyFill="1" applyBorder="1" applyAlignment="1" applyProtection="1">
      <alignment horizontal="left" vertical="top" wrapText="1"/>
      <protection locked="0"/>
    </xf>
    <xf numFmtId="0" fontId="26" fillId="0" borderId="16" xfId="0" applyFont="1" applyFill="1" applyBorder="1" applyAlignment="1" applyProtection="1">
      <alignment horizontal="left" vertical="top" wrapText="1"/>
      <protection locked="0"/>
    </xf>
    <xf numFmtId="0" fontId="25" fillId="28" borderId="0" xfId="0" applyFont="1" applyFill="1" applyBorder="1" applyAlignment="1" applyProtection="1">
      <alignment horizontal="left" vertical="top" wrapText="1"/>
    </xf>
    <xf numFmtId="0" fontId="25" fillId="0" borderId="185" xfId="0" applyFont="1" applyFill="1" applyBorder="1" applyAlignment="1" applyProtection="1">
      <alignment horizontal="left" vertical="center" wrapText="1"/>
    </xf>
    <xf numFmtId="0" fontId="25" fillId="0" borderId="187" xfId="0" applyFont="1" applyFill="1" applyBorder="1" applyAlignment="1" applyProtection="1">
      <alignment horizontal="left" vertical="center" wrapText="1"/>
    </xf>
    <xf numFmtId="0" fontId="26" fillId="0" borderId="201" xfId="0" applyFont="1" applyFill="1" applyBorder="1" applyAlignment="1" applyProtection="1">
      <alignment horizontal="left" vertical="center" wrapText="1" shrinkToFit="1"/>
      <protection locked="0"/>
    </xf>
    <xf numFmtId="0" fontId="26" fillId="0" borderId="208" xfId="0" applyFont="1" applyFill="1" applyBorder="1" applyAlignment="1" applyProtection="1">
      <alignment horizontal="right" vertical="center" shrinkToFit="1"/>
      <protection locked="0"/>
    </xf>
    <xf numFmtId="0" fontId="25" fillId="28" borderId="51" xfId="0" applyFont="1" applyFill="1" applyBorder="1" applyAlignment="1" applyProtection="1">
      <alignment horizontal="left" vertical="top" wrapText="1"/>
    </xf>
    <xf numFmtId="0" fontId="25" fillId="28" borderId="49" xfId="0" applyFont="1" applyFill="1" applyBorder="1" applyAlignment="1" applyProtection="1">
      <alignment horizontal="center" vertical="top" wrapText="1"/>
    </xf>
    <xf numFmtId="0" fontId="56" fillId="27" borderId="62" xfId="0" applyFont="1" applyFill="1" applyBorder="1" applyAlignment="1" applyProtection="1">
      <alignment horizontal="center" vertical="center"/>
    </xf>
    <xf numFmtId="0" fontId="56" fillId="27" borderId="63" xfId="0" applyFont="1" applyFill="1" applyBorder="1" applyAlignment="1" applyProtection="1">
      <alignment horizontal="center" vertical="center"/>
    </xf>
    <xf numFmtId="0" fontId="56" fillId="27" borderId="88" xfId="0" applyFont="1" applyFill="1" applyBorder="1" applyAlignment="1" applyProtection="1">
      <alignment horizontal="center" vertical="center"/>
    </xf>
    <xf numFmtId="0" fontId="56" fillId="27" borderId="64" xfId="0" applyFont="1" applyFill="1" applyBorder="1" applyAlignment="1" applyProtection="1">
      <alignment horizontal="center" vertical="center"/>
    </xf>
    <xf numFmtId="0" fontId="26" fillId="0" borderId="21" xfId="0" applyFont="1" applyFill="1" applyBorder="1" applyAlignment="1" applyProtection="1">
      <alignment horizontal="left" shrinkToFit="1"/>
    </xf>
    <xf numFmtId="0" fontId="26" fillId="0" borderId="166" xfId="0" applyFont="1" applyFill="1" applyBorder="1" applyAlignment="1" applyProtection="1">
      <alignment vertical="center"/>
      <protection locked="0"/>
    </xf>
    <xf numFmtId="0" fontId="26" fillId="0" borderId="167" xfId="0" applyFont="1" applyFill="1" applyBorder="1" applyAlignment="1" applyProtection="1">
      <alignment vertical="center"/>
      <protection locked="0"/>
    </xf>
    <xf numFmtId="0" fontId="26" fillId="0" borderId="168" xfId="0" applyFont="1" applyFill="1" applyBorder="1" applyAlignment="1" applyProtection="1">
      <alignment vertical="center"/>
      <protection locked="0"/>
    </xf>
    <xf numFmtId="0" fontId="26" fillId="27" borderId="208" xfId="0" applyFont="1" applyFill="1" applyBorder="1" applyAlignment="1" applyProtection="1">
      <alignment horizontal="center" vertical="center" shrinkToFit="1"/>
    </xf>
    <xf numFmtId="0" fontId="26" fillId="0" borderId="202" xfId="0" applyFont="1" applyFill="1" applyBorder="1" applyAlignment="1" applyProtection="1">
      <alignment horizontal="left" vertical="center" wrapText="1" shrinkToFit="1"/>
      <protection locked="0"/>
    </xf>
    <xf numFmtId="0" fontId="26" fillId="0" borderId="208" xfId="0" applyFont="1" applyFill="1" applyBorder="1" applyAlignment="1" applyProtection="1">
      <alignment horizontal="left" vertical="center" wrapText="1" shrinkToFit="1"/>
      <protection locked="0"/>
    </xf>
    <xf numFmtId="0" fontId="26" fillId="0" borderId="203" xfId="0" applyFont="1" applyFill="1" applyBorder="1" applyAlignment="1" applyProtection="1">
      <alignment horizontal="left" vertical="center" wrapText="1" shrinkToFit="1"/>
      <protection locked="0"/>
    </xf>
    <xf numFmtId="0" fontId="26" fillId="0" borderId="0" xfId="0" applyFont="1" applyFill="1" applyBorder="1" applyAlignment="1" applyProtection="1">
      <alignment horizontal="left" shrinkToFit="1"/>
    </xf>
    <xf numFmtId="0" fontId="26" fillId="0" borderId="16" xfId="0" applyFont="1" applyFill="1" applyBorder="1" applyAlignment="1" applyProtection="1">
      <alignment horizontal="left" shrinkToFit="1"/>
    </xf>
    <xf numFmtId="0" fontId="26" fillId="0" borderId="20" xfId="0" applyFont="1" applyFill="1" applyBorder="1" applyAlignment="1" applyProtection="1">
      <alignment horizontal="right" vertical="center"/>
      <protection locked="0"/>
    </xf>
    <xf numFmtId="0" fontId="26" fillId="0" borderId="20" xfId="0" applyFont="1" applyBorder="1" applyAlignment="1" applyProtection="1">
      <alignment horizontal="left" shrinkToFit="1"/>
    </xf>
    <xf numFmtId="0" fontId="26" fillId="0" borderId="0" xfId="0" applyFont="1" applyBorder="1" applyAlignment="1" applyProtection="1">
      <alignment horizontal="left" vertical="center" wrapText="1"/>
    </xf>
    <xf numFmtId="0" fontId="26" fillId="0" borderId="16" xfId="0" applyFont="1" applyBorder="1" applyAlignment="1" applyProtection="1">
      <alignment horizontal="left" vertical="center" wrapText="1"/>
    </xf>
    <xf numFmtId="0" fontId="26" fillId="0" borderId="24" xfId="0" applyFont="1" applyBorder="1" applyAlignment="1" applyProtection="1">
      <alignment horizontal="right" vertical="center" shrinkToFit="1"/>
      <protection locked="0"/>
    </xf>
    <xf numFmtId="0" fontId="26" fillId="0" borderId="17" xfId="0" applyFont="1" applyBorder="1" applyAlignment="1" applyProtection="1">
      <alignment horizontal="right" vertical="center" shrinkToFit="1"/>
      <protection locked="0"/>
    </xf>
    <xf numFmtId="0" fontId="26" fillId="0" borderId="18" xfId="0" applyFont="1" applyBorder="1" applyAlignment="1" applyProtection="1">
      <alignment horizontal="right" vertical="center" shrinkToFit="1"/>
      <protection locked="0"/>
    </xf>
    <xf numFmtId="0" fontId="25" fillId="0" borderId="0" xfId="0" applyFont="1" applyBorder="1" applyAlignment="1" applyProtection="1">
      <alignment horizontal="left" vertical="center" wrapText="1"/>
    </xf>
    <xf numFmtId="0" fontId="25" fillId="0" borderId="20" xfId="0" applyFont="1" applyBorder="1" applyAlignment="1" applyProtection="1">
      <alignment horizontal="left" vertical="center" wrapText="1"/>
    </xf>
    <xf numFmtId="0" fontId="26" fillId="27" borderId="205" xfId="0" applyFont="1" applyFill="1" applyBorder="1" applyAlignment="1" applyProtection="1">
      <alignment vertical="center" wrapText="1" shrinkToFit="1"/>
    </xf>
    <xf numFmtId="0" fontId="26" fillId="27" borderId="206" xfId="0" applyFont="1" applyFill="1" applyBorder="1" applyAlignment="1" applyProtection="1">
      <alignment vertical="center" wrapText="1" shrinkToFit="1"/>
    </xf>
    <xf numFmtId="0" fontId="26" fillId="27" borderId="207" xfId="0" applyFont="1" applyFill="1" applyBorder="1" applyAlignment="1" applyProtection="1">
      <alignment vertical="center" wrapText="1" shrinkToFit="1"/>
    </xf>
    <xf numFmtId="0" fontId="26" fillId="27" borderId="23" xfId="0" applyFont="1" applyFill="1" applyBorder="1" applyAlignment="1" applyProtection="1">
      <alignment vertical="center" wrapText="1" shrinkToFit="1"/>
    </xf>
    <xf numFmtId="0" fontId="26" fillId="27" borderId="20" xfId="0" applyFont="1" applyFill="1" applyBorder="1" applyAlignment="1" applyProtection="1">
      <alignment vertical="center" wrapText="1" shrinkToFit="1"/>
    </xf>
    <xf numFmtId="0" fontId="26" fillId="27" borderId="21" xfId="0" applyFont="1" applyFill="1" applyBorder="1" applyAlignment="1" applyProtection="1">
      <alignment vertical="center" wrapText="1" shrinkToFit="1"/>
    </xf>
    <xf numFmtId="0" fontId="26" fillId="0" borderId="205" xfId="0" applyFont="1" applyFill="1" applyBorder="1" applyAlignment="1" applyProtection="1">
      <alignment horizontal="center" vertical="center" wrapText="1"/>
      <protection locked="0"/>
    </xf>
    <xf numFmtId="0" fontId="26" fillId="0" borderId="206" xfId="0" applyFont="1" applyFill="1" applyBorder="1" applyAlignment="1" applyProtection="1">
      <alignment horizontal="center" vertical="center" wrapText="1"/>
      <protection locked="0"/>
    </xf>
    <xf numFmtId="0" fontId="26" fillId="0" borderId="15" xfId="0" applyFont="1" applyFill="1" applyBorder="1" applyAlignment="1" applyProtection="1">
      <alignment horizontal="center" vertical="center" wrapText="1"/>
      <protection locked="0"/>
    </xf>
    <xf numFmtId="0" fontId="26" fillId="0" borderId="0" xfId="0" applyFont="1" applyFill="1" applyBorder="1" applyAlignment="1" applyProtection="1">
      <alignment horizontal="center" vertical="center" wrapText="1"/>
      <protection locked="0"/>
    </xf>
    <xf numFmtId="0" fontId="26" fillId="27" borderId="207" xfId="0" applyFont="1" applyFill="1" applyBorder="1" applyAlignment="1" applyProtection="1">
      <alignment wrapText="1"/>
    </xf>
    <xf numFmtId="0" fontId="26" fillId="27" borderId="16" xfId="0" applyFont="1" applyFill="1" applyBorder="1" applyAlignment="1" applyProtection="1">
      <alignment wrapText="1"/>
    </xf>
    <xf numFmtId="0" fontId="26" fillId="27" borderId="201" xfId="0" applyFont="1" applyFill="1" applyBorder="1" applyAlignment="1" applyProtection="1">
      <alignment vertical="center" wrapText="1"/>
    </xf>
    <xf numFmtId="0" fontId="26" fillId="27" borderId="211" xfId="0" applyFont="1" applyFill="1" applyBorder="1" applyAlignment="1" applyProtection="1">
      <alignment horizontal="left" vertical="center" wrapText="1"/>
    </xf>
    <xf numFmtId="0" fontId="26" fillId="27" borderId="209" xfId="0" applyFont="1" applyFill="1" applyBorder="1" applyAlignment="1" applyProtection="1">
      <alignment horizontal="left" vertical="center" wrapText="1"/>
    </xf>
    <xf numFmtId="0" fontId="26" fillId="27" borderId="210" xfId="0" applyFont="1" applyFill="1" applyBorder="1" applyAlignment="1" applyProtection="1">
      <alignment horizontal="left" vertical="center" wrapText="1"/>
    </xf>
    <xf numFmtId="0" fontId="26" fillId="27" borderId="23" xfId="0" applyFont="1" applyFill="1" applyBorder="1" applyAlignment="1" applyProtection="1">
      <alignment horizontal="left" vertical="center" wrapText="1"/>
    </xf>
    <xf numFmtId="0" fontId="26" fillId="27" borderId="20" xfId="0" applyFont="1" applyFill="1" applyBorder="1" applyAlignment="1" applyProtection="1">
      <alignment horizontal="left" vertical="center" wrapText="1"/>
    </xf>
    <xf numFmtId="0" fontId="26" fillId="27" borderId="21" xfId="0" applyFont="1" applyFill="1" applyBorder="1" applyAlignment="1" applyProtection="1">
      <alignment horizontal="left" vertical="center" wrapText="1"/>
    </xf>
    <xf numFmtId="0" fontId="26" fillId="29" borderId="209" xfId="0" applyFont="1" applyFill="1" applyBorder="1" applyAlignment="1" applyProtection="1">
      <alignment horizontal="center" vertical="center"/>
      <protection locked="0"/>
    </xf>
    <xf numFmtId="0" fontId="26" fillId="27" borderId="201" xfId="0" applyFont="1" applyFill="1" applyBorder="1" applyAlignment="1" applyProtection="1">
      <alignment horizontal="left" vertical="center" wrapText="1"/>
    </xf>
    <xf numFmtId="0" fontId="26" fillId="27" borderId="201" xfId="0" applyFont="1" applyFill="1" applyBorder="1" applyAlignment="1" applyProtection="1">
      <alignment vertical="center" wrapText="1" shrinkToFit="1"/>
    </xf>
    <xf numFmtId="0" fontId="26" fillId="0" borderId="0" xfId="0" applyFont="1" applyBorder="1" applyAlignment="1" applyProtection="1">
      <alignment horizontal="left" vertical="top" wrapText="1" shrinkToFit="1"/>
    </xf>
    <xf numFmtId="0" fontId="26" fillId="0" borderId="12" xfId="0" applyFont="1" applyBorder="1" applyAlignment="1" applyProtection="1">
      <alignment horizontal="left" vertical="top" wrapText="1" shrinkToFit="1"/>
      <protection locked="0"/>
    </xf>
    <xf numFmtId="0" fontId="26" fillId="0" borderId="13" xfId="0" applyFont="1" applyBorder="1" applyAlignment="1" applyProtection="1">
      <alignment horizontal="left" vertical="top" wrapText="1" shrinkToFit="1"/>
      <protection locked="0"/>
    </xf>
    <xf numFmtId="0" fontId="26" fillId="0" borderId="14" xfId="0" applyFont="1" applyBorder="1" applyAlignment="1" applyProtection="1">
      <alignment horizontal="left" vertical="top" wrapText="1" shrinkToFit="1"/>
      <protection locked="0"/>
    </xf>
    <xf numFmtId="0" fontId="26" fillId="0" borderId="15" xfId="0" applyFont="1" applyBorder="1" applyAlignment="1" applyProtection="1">
      <alignment horizontal="left" vertical="top" wrapText="1" shrinkToFit="1"/>
      <protection locked="0"/>
    </xf>
    <xf numFmtId="0" fontId="26" fillId="0" borderId="0" xfId="0" applyFont="1" applyBorder="1" applyAlignment="1" applyProtection="1">
      <alignment horizontal="left" vertical="top" wrapText="1" shrinkToFit="1"/>
      <protection locked="0"/>
    </xf>
    <xf numFmtId="0" fontId="26" fillId="0" borderId="16" xfId="0" applyFont="1" applyBorder="1" applyAlignment="1" applyProtection="1">
      <alignment horizontal="left" vertical="top" wrapText="1" shrinkToFit="1"/>
      <protection locked="0"/>
    </xf>
    <xf numFmtId="0" fontId="26" fillId="0" borderId="23" xfId="0" applyFont="1" applyBorder="1" applyAlignment="1" applyProtection="1">
      <alignment horizontal="left" vertical="top" wrapText="1" shrinkToFit="1"/>
      <protection locked="0"/>
    </xf>
    <xf numFmtId="0" fontId="26" fillId="0" borderId="21" xfId="0" applyFont="1" applyBorder="1" applyAlignment="1" applyProtection="1">
      <alignment horizontal="left" vertical="top" wrapText="1" shrinkToFit="1"/>
      <protection locked="0"/>
    </xf>
    <xf numFmtId="0" fontId="26" fillId="0" borderId="0" xfId="0" applyFont="1" applyBorder="1" applyAlignment="1" applyProtection="1">
      <alignment horizontal="left" shrinkToFit="1"/>
    </xf>
    <xf numFmtId="0" fontId="26" fillId="0" borderId="16" xfId="0" applyFont="1" applyBorder="1" applyAlignment="1" applyProtection="1">
      <alignment horizontal="left" shrinkToFit="1"/>
    </xf>
    <xf numFmtId="0" fontId="25" fillId="0" borderId="205" xfId="0" applyFont="1" applyBorder="1" applyAlignment="1" applyProtection="1">
      <alignment horizontal="left" vertical="top" wrapText="1"/>
      <protection locked="0"/>
    </xf>
    <xf numFmtId="0" fontId="26" fillId="0" borderId="24" xfId="0" applyFont="1" applyBorder="1" applyAlignment="1" applyProtection="1">
      <alignment horizontal="center" vertical="center"/>
      <protection locked="0"/>
    </xf>
    <xf numFmtId="0" fontId="26" fillId="0" borderId="17" xfId="0" applyFont="1" applyBorder="1" applyAlignment="1" applyProtection="1">
      <alignment horizontal="center" vertical="center"/>
      <protection locked="0"/>
    </xf>
    <xf numFmtId="0" fontId="26" fillId="0" borderId="20" xfId="0" applyFont="1" applyBorder="1" applyAlignment="1" applyProtection="1">
      <alignment horizontal="left"/>
    </xf>
    <xf numFmtId="0" fontId="26" fillId="28" borderId="20" xfId="0" applyFont="1" applyFill="1" applyBorder="1" applyAlignment="1" applyProtection="1">
      <alignment horizontal="left" vertical="center"/>
    </xf>
    <xf numFmtId="0" fontId="26" fillId="0" borderId="0" xfId="0" applyFont="1" applyFill="1" applyBorder="1" applyAlignment="1" applyProtection="1">
      <alignment horizontal="left" wrapText="1"/>
    </xf>
    <xf numFmtId="0" fontId="26" fillId="0" borderId="0" xfId="0" applyFont="1" applyFill="1" applyBorder="1" applyAlignment="1" applyProtection="1">
      <alignment horizontal="left"/>
    </xf>
    <xf numFmtId="0" fontId="26" fillId="0" borderId="190" xfId="0" applyFont="1" applyFill="1" applyBorder="1" applyAlignment="1" applyProtection="1">
      <alignment horizontal="left" vertical="top" wrapText="1"/>
      <protection locked="0"/>
    </xf>
    <xf numFmtId="0" fontId="26" fillId="0" borderId="191" xfId="0" applyFont="1" applyFill="1" applyBorder="1" applyAlignment="1" applyProtection="1">
      <alignment horizontal="left" vertical="top" wrapText="1"/>
      <protection locked="0"/>
    </xf>
    <xf numFmtId="0" fontId="26" fillId="0" borderId="192" xfId="0" applyFont="1" applyFill="1" applyBorder="1" applyAlignment="1" applyProtection="1">
      <alignment horizontal="left" vertical="top" wrapText="1"/>
      <protection locked="0"/>
    </xf>
    <xf numFmtId="0" fontId="26" fillId="0" borderId="20" xfId="0" applyFont="1" applyFill="1" applyBorder="1" applyAlignment="1" applyProtection="1">
      <alignment horizontal="left"/>
    </xf>
    <xf numFmtId="0" fontId="26" fillId="0" borderId="21" xfId="0" applyFont="1" applyFill="1" applyBorder="1" applyAlignment="1" applyProtection="1">
      <alignment horizontal="left"/>
    </xf>
    <xf numFmtId="0" fontId="26" fillId="28" borderId="12" xfId="0" applyFont="1" applyFill="1" applyBorder="1" applyAlignment="1" applyProtection="1">
      <alignment horizontal="left" vertical="top" wrapText="1"/>
      <protection locked="0"/>
    </xf>
    <xf numFmtId="0" fontId="26" fillId="28" borderId="13" xfId="0" applyFont="1" applyFill="1" applyBorder="1" applyAlignment="1" applyProtection="1">
      <alignment horizontal="left" vertical="top" wrapText="1"/>
      <protection locked="0"/>
    </xf>
    <xf numFmtId="0" fontId="26" fillId="28" borderId="14" xfId="0" applyFont="1" applyFill="1" applyBorder="1" applyAlignment="1" applyProtection="1">
      <alignment horizontal="left" vertical="top" wrapText="1"/>
      <protection locked="0"/>
    </xf>
    <xf numFmtId="0" fontId="26" fillId="27" borderId="169" xfId="0" applyFont="1" applyFill="1" applyBorder="1" applyAlignment="1" applyProtection="1">
      <alignment vertical="center" wrapText="1" shrinkToFit="1"/>
    </xf>
    <xf numFmtId="0" fontId="26" fillId="27" borderId="170" xfId="0" applyFont="1" applyFill="1" applyBorder="1" applyAlignment="1" applyProtection="1">
      <alignment vertical="center" wrapText="1" shrinkToFit="1"/>
    </xf>
    <xf numFmtId="0" fontId="26" fillId="27" borderId="171" xfId="0" applyFont="1" applyFill="1" applyBorder="1" applyAlignment="1" applyProtection="1">
      <alignment vertical="center" wrapText="1" shrinkToFit="1"/>
    </xf>
    <xf numFmtId="0" fontId="26" fillId="28" borderId="0" xfId="0" applyFont="1" applyFill="1" applyBorder="1" applyAlignment="1" applyProtection="1">
      <alignment horizontal="left"/>
    </xf>
    <xf numFmtId="0" fontId="49" fillId="28" borderId="0" xfId="0" applyFont="1" applyFill="1" applyBorder="1" applyAlignment="1" applyProtection="1">
      <alignment vertical="center" wrapText="1"/>
    </xf>
    <xf numFmtId="0" fontId="26" fillId="0" borderId="12" xfId="0" applyFont="1" applyBorder="1" applyAlignment="1" applyProtection="1">
      <alignment horizontal="left" vertical="top" wrapText="1"/>
      <protection locked="0"/>
    </xf>
    <xf numFmtId="0" fontId="26" fillId="0" borderId="92" xfId="0" applyFont="1" applyBorder="1" applyAlignment="1" applyProtection="1">
      <alignment horizontal="left" vertical="top" wrapText="1"/>
      <protection locked="0"/>
    </xf>
    <xf numFmtId="0" fontId="26" fillId="0" borderId="93" xfId="0" applyFont="1" applyBorder="1" applyAlignment="1" applyProtection="1">
      <alignment horizontal="left" vertical="top" wrapText="1"/>
      <protection locked="0"/>
    </xf>
    <xf numFmtId="0" fontId="26" fillId="0" borderId="15" xfId="0" applyFont="1" applyBorder="1" applyAlignment="1" applyProtection="1">
      <alignment horizontal="left" vertical="top" wrapText="1"/>
      <protection locked="0"/>
    </xf>
    <xf numFmtId="0" fontId="26" fillId="0" borderId="0" xfId="0" applyFont="1" applyBorder="1" applyAlignment="1" applyProtection="1">
      <alignment horizontal="left" vertical="top" wrapText="1"/>
      <protection locked="0"/>
    </xf>
    <xf numFmtId="0" fontId="26" fillId="0" borderId="16" xfId="0" applyFont="1" applyBorder="1" applyAlignment="1" applyProtection="1">
      <alignment horizontal="left" vertical="top" wrapText="1"/>
      <protection locked="0"/>
    </xf>
    <xf numFmtId="0" fontId="26" fillId="27" borderId="190" xfId="0" applyFont="1" applyFill="1" applyBorder="1" applyAlignment="1" applyProtection="1">
      <alignment horizontal="center" vertical="center"/>
    </xf>
    <xf numFmtId="0" fontId="26" fillId="27" borderId="191" xfId="0" applyFont="1" applyFill="1" applyBorder="1" applyAlignment="1" applyProtection="1">
      <alignment horizontal="center" vertical="center"/>
    </xf>
    <xf numFmtId="0" fontId="26" fillId="27" borderId="192" xfId="0" applyFont="1" applyFill="1" applyBorder="1" applyAlignment="1" applyProtection="1">
      <alignment horizontal="center" vertical="center"/>
    </xf>
    <xf numFmtId="0" fontId="26" fillId="27" borderId="15" xfId="0" applyFont="1" applyFill="1" applyBorder="1" applyAlignment="1" applyProtection="1">
      <alignment horizontal="center" vertical="center"/>
    </xf>
    <xf numFmtId="0" fontId="26" fillId="27" borderId="0" xfId="0" applyFont="1" applyFill="1" applyBorder="1" applyAlignment="1" applyProtection="1">
      <alignment horizontal="center" vertical="center"/>
    </xf>
    <xf numFmtId="0" fontId="26" fillId="27" borderId="16" xfId="0" applyFont="1" applyFill="1" applyBorder="1" applyAlignment="1" applyProtection="1">
      <alignment horizontal="center" vertical="center"/>
    </xf>
    <xf numFmtId="0" fontId="26" fillId="0" borderId="23" xfId="0" applyFont="1" applyBorder="1" applyAlignment="1" applyProtection="1">
      <alignment horizontal="left" vertical="center"/>
    </xf>
    <xf numFmtId="0" fontId="26" fillId="0" borderId="20" xfId="0" applyFont="1" applyBorder="1" applyAlignment="1" applyProtection="1">
      <alignment vertical="center"/>
      <protection locked="0"/>
    </xf>
    <xf numFmtId="0" fontId="26" fillId="0" borderId="139" xfId="0" applyFont="1" applyFill="1" applyBorder="1" applyAlignment="1" applyProtection="1">
      <alignment vertical="center" wrapText="1"/>
    </xf>
    <xf numFmtId="0" fontId="39" fillId="0" borderId="0" xfId="0" applyFont="1" applyBorder="1" applyAlignment="1" applyProtection="1">
      <alignment horizontal="left" vertical="top" wrapText="1"/>
    </xf>
    <xf numFmtId="0" fontId="39" fillId="0" borderId="16" xfId="0" applyFont="1" applyBorder="1" applyAlignment="1" applyProtection="1">
      <alignment horizontal="left" vertical="top" wrapText="1"/>
    </xf>
    <xf numFmtId="0" fontId="0" fillId="0" borderId="0" xfId="0" applyAlignment="1">
      <alignment vertical="center"/>
    </xf>
    <xf numFmtId="0" fontId="0" fillId="0" borderId="16" xfId="0" applyBorder="1" applyAlignment="1">
      <alignment vertical="center"/>
    </xf>
    <xf numFmtId="0" fontId="26" fillId="0" borderId="188" xfId="0" applyFont="1" applyFill="1" applyBorder="1" applyAlignment="1" applyProtection="1">
      <alignment vertical="center" wrapText="1"/>
    </xf>
    <xf numFmtId="0" fontId="26" fillId="29" borderId="169" xfId="0" applyFont="1" applyFill="1" applyBorder="1" applyAlignment="1" applyProtection="1">
      <alignment horizontal="center" vertical="center"/>
      <protection locked="0"/>
    </xf>
    <xf numFmtId="0" fontId="26" fillId="29" borderId="185" xfId="0" applyFont="1" applyFill="1" applyBorder="1" applyAlignment="1" applyProtection="1">
      <alignment horizontal="center" vertical="center"/>
      <protection locked="0"/>
    </xf>
    <xf numFmtId="0" fontId="26" fillId="0" borderId="186" xfId="0" applyFont="1" applyFill="1" applyBorder="1" applyAlignment="1" applyProtection="1">
      <alignment horizontal="left" vertical="center" shrinkToFit="1"/>
    </xf>
    <xf numFmtId="0" fontId="26" fillId="0" borderId="185" xfId="0" applyFont="1" applyFill="1" applyBorder="1" applyAlignment="1" applyProtection="1">
      <alignment horizontal="left" vertical="center" shrinkToFit="1"/>
    </xf>
    <xf numFmtId="0" fontId="26" fillId="0" borderId="187" xfId="0" applyFont="1" applyFill="1" applyBorder="1" applyAlignment="1" applyProtection="1">
      <alignment horizontal="left" vertical="center" shrinkToFit="1"/>
    </xf>
    <xf numFmtId="0" fontId="26" fillId="0" borderId="20" xfId="0" applyFont="1" applyFill="1" applyBorder="1" applyAlignment="1" applyProtection="1">
      <alignment horizontal="center" vertical="center" shrinkToFit="1"/>
      <protection locked="0"/>
    </xf>
    <xf numFmtId="0" fontId="26" fillId="0" borderId="23" xfId="0" applyFont="1" applyFill="1" applyBorder="1" applyAlignment="1" applyProtection="1">
      <alignment horizontal="center" vertical="center" wrapText="1"/>
      <protection locked="0"/>
    </xf>
    <xf numFmtId="0" fontId="26" fillId="0" borderId="20" xfId="0" applyFont="1" applyFill="1" applyBorder="1" applyAlignment="1" applyProtection="1">
      <alignment horizontal="center" vertical="center" wrapText="1"/>
      <protection locked="0"/>
    </xf>
    <xf numFmtId="0" fontId="26" fillId="27" borderId="21" xfId="0" applyFont="1" applyFill="1" applyBorder="1" applyAlignment="1" applyProtection="1">
      <alignment wrapText="1"/>
    </xf>
    <xf numFmtId="0" fontId="0" fillId="0" borderId="0" xfId="0" applyBorder="1" applyAlignment="1">
      <alignment horizontal="center" vertical="top" wrapText="1" shrinkToFit="1"/>
    </xf>
    <xf numFmtId="0" fontId="26" fillId="27" borderId="202" xfId="0" applyFont="1" applyFill="1" applyBorder="1" applyAlignment="1" applyProtection="1">
      <alignment horizontal="left" vertical="center"/>
    </xf>
    <xf numFmtId="0" fontId="0" fillId="0" borderId="208" xfId="0" applyBorder="1" applyAlignment="1">
      <alignment horizontal="left" vertical="center"/>
    </xf>
    <xf numFmtId="0" fontId="0" fillId="0" borderId="203" xfId="0" applyBorder="1" applyAlignment="1">
      <alignment horizontal="left" vertical="center"/>
    </xf>
    <xf numFmtId="0" fontId="26" fillId="0" borderId="16" xfId="0" applyFont="1" applyFill="1" applyBorder="1" applyAlignment="1" applyProtection="1">
      <alignment horizontal="left" vertical="center" shrinkToFit="1"/>
    </xf>
    <xf numFmtId="0" fontId="26" fillId="0" borderId="170" xfId="0" applyFont="1" applyFill="1" applyBorder="1" applyAlignment="1" applyProtection="1">
      <alignment horizontal="left" vertical="top" wrapText="1"/>
    </xf>
    <xf numFmtId="0" fontId="26" fillId="0" borderId="20" xfId="0" applyFont="1" applyFill="1" applyBorder="1" applyAlignment="1" applyProtection="1">
      <alignment horizontal="left" vertical="top" wrapText="1"/>
    </xf>
    <xf numFmtId="0" fontId="25" fillId="0" borderId="211" xfId="0" applyFont="1" applyFill="1" applyBorder="1" applyAlignment="1" applyProtection="1">
      <alignment horizontal="left" vertical="top" wrapText="1"/>
      <protection locked="0"/>
    </xf>
    <xf numFmtId="0" fontId="25" fillId="0" borderId="209" xfId="0" applyFont="1" applyFill="1" applyBorder="1" applyAlignment="1" applyProtection="1">
      <alignment horizontal="left" vertical="top" wrapText="1"/>
      <protection locked="0"/>
    </xf>
    <xf numFmtId="0" fontId="25" fillId="0" borderId="210" xfId="0" applyFont="1" applyFill="1" applyBorder="1" applyAlignment="1" applyProtection="1">
      <alignment horizontal="left" vertical="top" wrapText="1"/>
      <protection locked="0"/>
    </xf>
    <xf numFmtId="0" fontId="26" fillId="29" borderId="186" xfId="0" applyFont="1" applyFill="1" applyBorder="1" applyAlignment="1" applyProtection="1">
      <alignment horizontal="center" vertical="center" wrapText="1"/>
      <protection locked="0"/>
    </xf>
    <xf numFmtId="0" fontId="26" fillId="29" borderId="185" xfId="0" applyFont="1" applyFill="1" applyBorder="1" applyAlignment="1" applyProtection="1">
      <alignment horizontal="center" vertical="center" wrapText="1"/>
      <protection locked="0"/>
    </xf>
    <xf numFmtId="0" fontId="26" fillId="29" borderId="187" xfId="0" applyFont="1" applyFill="1" applyBorder="1" applyAlignment="1" applyProtection="1">
      <alignment horizontal="center" vertical="center" wrapText="1"/>
      <protection locked="0"/>
    </xf>
    <xf numFmtId="0" fontId="26" fillId="0" borderId="186" xfId="0" applyFont="1" applyFill="1" applyBorder="1" applyAlignment="1" applyProtection="1">
      <alignment horizontal="left" vertical="top" wrapText="1"/>
      <protection locked="0"/>
    </xf>
    <xf numFmtId="0" fontId="26" fillId="0" borderId="185" xfId="0" applyFont="1" applyFill="1" applyBorder="1" applyAlignment="1" applyProtection="1">
      <alignment horizontal="left" vertical="top" wrapText="1"/>
      <protection locked="0"/>
    </xf>
    <xf numFmtId="0" fontId="26" fillId="0" borderId="187" xfId="0" applyFont="1" applyFill="1" applyBorder="1" applyAlignment="1" applyProtection="1">
      <alignment horizontal="left" vertical="top" wrapText="1"/>
      <protection locked="0"/>
    </xf>
    <xf numFmtId="0" fontId="26" fillId="0" borderId="0" xfId="0" applyFont="1" applyBorder="1" applyAlignment="1" applyProtection="1">
      <alignment horizontal="left" vertical="top" shrinkToFit="1"/>
    </xf>
    <xf numFmtId="0" fontId="26" fillId="0" borderId="16" xfId="0" applyFont="1" applyBorder="1" applyAlignment="1" applyProtection="1">
      <alignment horizontal="left" vertical="top" shrinkToFit="1"/>
    </xf>
    <xf numFmtId="0" fontId="25" fillId="0" borderId="0" xfId="0" applyFont="1" applyBorder="1" applyAlignment="1" applyProtection="1">
      <alignment vertical="top" wrapText="1"/>
    </xf>
    <xf numFmtId="0" fontId="25" fillId="0" borderId="49" xfId="0" applyFont="1" applyBorder="1" applyAlignment="1" applyProtection="1">
      <alignment horizontal="center" vertical="top" wrapText="1"/>
    </xf>
    <xf numFmtId="0" fontId="26" fillId="0" borderId="0" xfId="0" applyFont="1" applyFill="1" applyBorder="1" applyAlignment="1" applyProtection="1">
      <alignment horizontal="center" vertical="center"/>
      <protection locked="0"/>
    </xf>
    <xf numFmtId="0" fontId="26" fillId="0" borderId="20" xfId="0" applyFont="1" applyFill="1" applyBorder="1" applyAlignment="1" applyProtection="1">
      <alignment vertical="center" wrapText="1"/>
    </xf>
    <xf numFmtId="0" fontId="26" fillId="28" borderId="20" xfId="0" applyFont="1" applyFill="1" applyBorder="1" applyAlignment="1" applyProtection="1">
      <alignment horizontal="left" shrinkToFit="1"/>
    </xf>
    <xf numFmtId="0" fontId="26" fillId="31" borderId="139" xfId="0" applyFont="1" applyFill="1" applyBorder="1" applyAlignment="1" applyProtection="1">
      <alignment horizontal="center" vertical="center"/>
    </xf>
    <xf numFmtId="0" fontId="25" fillId="0" borderId="19" xfId="0" applyFont="1" applyBorder="1" applyAlignment="1">
      <alignment horizontal="left" vertical="top" wrapText="1"/>
    </xf>
    <xf numFmtId="0" fontId="26" fillId="0" borderId="204" xfId="0" applyFont="1" applyFill="1" applyBorder="1" applyAlignment="1" applyProtection="1">
      <alignment horizontal="right" vertical="center"/>
      <protection locked="0"/>
    </xf>
    <xf numFmtId="0" fontId="26" fillId="0" borderId="204" xfId="0" applyFont="1" applyFill="1" applyBorder="1" applyAlignment="1" applyProtection="1">
      <alignment horizontal="center" vertical="center"/>
    </xf>
    <xf numFmtId="0" fontId="26" fillId="0" borderId="203" xfId="0" applyFont="1" applyFill="1" applyBorder="1" applyAlignment="1" applyProtection="1">
      <alignment horizontal="center" vertical="center"/>
    </xf>
    <xf numFmtId="0" fontId="26" fillId="0" borderId="212" xfId="0" applyFont="1" applyFill="1" applyBorder="1" applyAlignment="1">
      <alignment horizontal="center" vertical="center"/>
    </xf>
    <xf numFmtId="0" fontId="26" fillId="0" borderId="213" xfId="0" applyFont="1" applyFill="1" applyBorder="1" applyAlignment="1">
      <alignment horizontal="center" vertical="center"/>
    </xf>
    <xf numFmtId="0" fontId="26" fillId="0" borderId="214" xfId="0" applyFont="1" applyFill="1" applyBorder="1" applyAlignment="1">
      <alignment horizontal="center" vertical="center"/>
    </xf>
    <xf numFmtId="0" fontId="26" fillId="0" borderId="215" xfId="0" applyFont="1" applyFill="1" applyBorder="1" applyAlignment="1">
      <alignment horizontal="center" vertical="center"/>
    </xf>
    <xf numFmtId="0" fontId="26" fillId="0" borderId="216" xfId="0" applyFont="1" applyFill="1" applyBorder="1" applyAlignment="1">
      <alignment horizontal="center" vertical="center"/>
    </xf>
    <xf numFmtId="0" fontId="26" fillId="0" borderId="217" xfId="0" applyFont="1" applyFill="1" applyBorder="1" applyAlignment="1">
      <alignment horizontal="center" vertical="center"/>
    </xf>
    <xf numFmtId="0" fontId="26" fillId="0" borderId="122" xfId="0" applyFont="1" applyFill="1" applyBorder="1" applyAlignment="1">
      <alignment horizontal="center" vertical="center"/>
    </xf>
    <xf numFmtId="0" fontId="26" fillId="0" borderId="123" xfId="0" applyFont="1" applyFill="1" applyBorder="1" applyAlignment="1">
      <alignment horizontal="center" vertical="center"/>
    </xf>
    <xf numFmtId="0" fontId="26" fillId="0" borderId="124" xfId="0" applyFont="1" applyFill="1" applyBorder="1" applyAlignment="1">
      <alignment horizontal="center" vertical="center"/>
    </xf>
    <xf numFmtId="0" fontId="26" fillId="0" borderId="33" xfId="0" applyFont="1" applyFill="1" applyBorder="1" applyAlignment="1">
      <alignment horizontal="center" vertical="center"/>
    </xf>
    <xf numFmtId="0" fontId="26" fillId="0" borderId="34" xfId="0" applyFont="1" applyFill="1" applyBorder="1" applyAlignment="1">
      <alignment horizontal="center" vertical="center"/>
    </xf>
    <xf numFmtId="0" fontId="26" fillId="0" borderId="35" xfId="0" applyFont="1" applyFill="1" applyBorder="1" applyAlignment="1">
      <alignment horizontal="center" vertical="center"/>
    </xf>
    <xf numFmtId="0" fontId="25" fillId="0" borderId="15" xfId="0" applyFont="1" applyFill="1" applyBorder="1" applyAlignment="1" applyProtection="1">
      <alignment horizontal="center" vertical="center"/>
    </xf>
    <xf numFmtId="0" fontId="25" fillId="0" borderId="0" xfId="0" applyFont="1" applyFill="1" applyBorder="1" applyAlignment="1" applyProtection="1">
      <alignment horizontal="center" vertical="center"/>
    </xf>
    <xf numFmtId="0" fontId="25" fillId="0" borderId="16" xfId="0" applyFont="1" applyFill="1" applyBorder="1" applyAlignment="1" applyProtection="1">
      <alignment horizontal="center" vertical="center"/>
    </xf>
    <xf numFmtId="0" fontId="26" fillId="0" borderId="205" xfId="0" applyFont="1" applyFill="1" applyBorder="1" applyAlignment="1">
      <alignment horizontal="center" vertical="center"/>
    </xf>
    <xf numFmtId="0" fontId="26" fillId="0" borderId="206" xfId="0" applyFont="1" applyFill="1" applyBorder="1" applyAlignment="1">
      <alignment horizontal="center" vertical="center"/>
    </xf>
    <xf numFmtId="0" fontId="26" fillId="0" borderId="207" xfId="0" applyFont="1" applyFill="1" applyBorder="1" applyAlignment="1">
      <alignment horizontal="center" vertical="center"/>
    </xf>
    <xf numFmtId="0" fontId="31" fillId="0" borderId="23" xfId="0" applyFont="1" applyFill="1" applyBorder="1" applyAlignment="1">
      <alignment horizontal="center" vertical="center"/>
    </xf>
    <xf numFmtId="0" fontId="31" fillId="0" borderId="20" xfId="0" applyFont="1" applyFill="1" applyBorder="1" applyAlignment="1">
      <alignment horizontal="center" vertical="center"/>
    </xf>
    <xf numFmtId="0" fontId="31" fillId="0" borderId="21" xfId="0" applyFont="1" applyFill="1" applyBorder="1" applyAlignment="1">
      <alignment horizontal="center" vertical="center"/>
    </xf>
    <xf numFmtId="0" fontId="25" fillId="33" borderId="15" xfId="0" applyFont="1" applyFill="1" applyBorder="1" applyAlignment="1" applyProtection="1">
      <alignment horizontal="center" vertical="top" wrapText="1" shrinkToFit="1"/>
    </xf>
    <xf numFmtId="0" fontId="25" fillId="33" borderId="0" xfId="0" applyFont="1" applyFill="1" applyBorder="1" applyAlignment="1" applyProtection="1">
      <alignment horizontal="center" vertical="top" wrapText="1" shrinkToFit="1"/>
    </xf>
    <xf numFmtId="0" fontId="25" fillId="33" borderId="16" xfId="0" applyFont="1" applyFill="1" applyBorder="1" applyAlignment="1" applyProtection="1">
      <alignment horizontal="center" vertical="top" wrapText="1" shrinkToFit="1"/>
    </xf>
    <xf numFmtId="0" fontId="26" fillId="28" borderId="175" xfId="0" applyFont="1" applyFill="1" applyBorder="1" applyAlignment="1">
      <alignment horizontal="center" vertical="center"/>
    </xf>
    <xf numFmtId="0" fontId="25" fillId="0" borderId="20" xfId="0" applyFont="1" applyFill="1" applyBorder="1" applyAlignment="1" applyProtection="1">
      <alignment vertical="top" wrapText="1"/>
    </xf>
    <xf numFmtId="0" fontId="26" fillId="0" borderId="139" xfId="0" applyFont="1" applyFill="1" applyBorder="1" applyAlignment="1">
      <alignment horizontal="center" vertical="center" shrinkToFit="1"/>
    </xf>
    <xf numFmtId="0" fontId="26" fillId="28" borderId="139" xfId="0" applyFont="1" applyFill="1" applyBorder="1" applyAlignment="1">
      <alignment horizontal="center" vertical="center"/>
    </xf>
    <xf numFmtId="0" fontId="26" fillId="28" borderId="172" xfId="0" applyFont="1" applyFill="1" applyBorder="1" applyAlignment="1">
      <alignment horizontal="center" vertical="center"/>
    </xf>
    <xf numFmtId="0" fontId="26" fillId="28" borderId="189" xfId="0" applyFont="1" applyFill="1" applyBorder="1" applyAlignment="1">
      <alignment horizontal="center" vertical="center"/>
    </xf>
    <xf numFmtId="0" fontId="26" fillId="28" borderId="183" xfId="0" applyFont="1" applyFill="1" applyBorder="1" applyAlignment="1">
      <alignment horizontal="center" vertical="center"/>
    </xf>
    <xf numFmtId="0" fontId="25" fillId="0" borderId="15"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28" borderId="19" xfId="0" applyFont="1" applyFill="1" applyBorder="1" applyAlignment="1">
      <alignment horizontal="left" vertical="top" wrapText="1"/>
    </xf>
    <xf numFmtId="0" fontId="25" fillId="28" borderId="19" xfId="0" applyFont="1" applyFill="1" applyBorder="1" applyAlignment="1">
      <alignment horizontal="center" vertical="top" wrapText="1"/>
    </xf>
    <xf numFmtId="0" fontId="25" fillId="28" borderId="16" xfId="0" applyFont="1" applyFill="1" applyBorder="1" applyAlignment="1" applyProtection="1">
      <alignment horizontal="left" vertical="top" wrapText="1"/>
    </xf>
    <xf numFmtId="0" fontId="25" fillId="28" borderId="15" xfId="0" applyFont="1" applyFill="1" applyBorder="1" applyAlignment="1" applyProtection="1">
      <alignment horizontal="right" vertical="top" wrapText="1"/>
    </xf>
    <xf numFmtId="0" fontId="26" fillId="30" borderId="172" xfId="0" applyFont="1" applyFill="1" applyBorder="1" applyAlignment="1" applyProtection="1">
      <alignment horizontal="right" vertical="center" shrinkToFit="1"/>
    </xf>
    <xf numFmtId="0" fontId="26" fillId="30" borderId="183" xfId="0" applyFont="1" applyFill="1" applyBorder="1" applyAlignment="1" applyProtection="1">
      <alignment horizontal="right" vertical="center" shrinkToFit="1"/>
    </xf>
    <xf numFmtId="0" fontId="29" fillId="0" borderId="10" xfId="0" applyFont="1" applyFill="1" applyBorder="1" applyAlignment="1" applyProtection="1">
      <alignment horizontal="left" vertical="top" wrapText="1"/>
    </xf>
    <xf numFmtId="0" fontId="29" fillId="0" borderId="11" xfId="0" applyFont="1" applyFill="1" applyBorder="1" applyAlignment="1" applyProtection="1">
      <alignment horizontal="left" vertical="top" wrapText="1"/>
    </xf>
    <xf numFmtId="0" fontId="25" fillId="27" borderId="172" xfId="0" applyFont="1" applyFill="1" applyBorder="1" applyAlignment="1" applyProtection="1">
      <alignment horizontal="center" vertical="center"/>
    </xf>
    <xf numFmtId="0" fontId="25" fillId="27" borderId="189" xfId="0" applyFont="1" applyFill="1" applyBorder="1" applyAlignment="1" applyProtection="1">
      <alignment horizontal="center" vertical="center"/>
    </xf>
    <xf numFmtId="0" fontId="25" fillId="27" borderId="183" xfId="0" applyFont="1" applyFill="1" applyBorder="1" applyAlignment="1" applyProtection="1">
      <alignment horizontal="center" vertical="center"/>
    </xf>
    <xf numFmtId="0" fontId="26" fillId="30" borderId="140" xfId="0" applyNumberFormat="1" applyFont="1" applyFill="1" applyBorder="1" applyAlignment="1" applyProtection="1">
      <alignment horizontal="center" vertical="center"/>
    </xf>
    <xf numFmtId="0" fontId="26" fillId="30" borderId="143" xfId="0" applyNumberFormat="1" applyFont="1" applyFill="1" applyBorder="1" applyAlignment="1" applyProtection="1">
      <alignment horizontal="center" vertical="center"/>
    </xf>
    <xf numFmtId="0" fontId="25" fillId="27" borderId="193" xfId="0" applyFont="1" applyFill="1" applyBorder="1" applyAlignment="1" applyProtection="1">
      <alignment horizontal="center" vertical="center"/>
    </xf>
    <xf numFmtId="0" fontId="25" fillId="27" borderId="194" xfId="0" applyFont="1" applyFill="1" applyBorder="1" applyAlignment="1" applyProtection="1">
      <alignment horizontal="center" vertical="center"/>
    </xf>
    <xf numFmtId="0" fontId="25" fillId="27" borderId="195" xfId="0" applyFont="1" applyFill="1" applyBorder="1" applyAlignment="1" applyProtection="1">
      <alignment horizontal="center" vertical="center"/>
    </xf>
    <xf numFmtId="0" fontId="26" fillId="0" borderId="10" xfId="0" applyFont="1" applyFill="1" applyBorder="1" applyAlignment="1" applyProtection="1">
      <alignment horizontal="center" vertical="center" shrinkToFit="1"/>
    </xf>
    <xf numFmtId="0" fontId="26" fillId="30" borderId="10" xfId="0" applyFont="1" applyFill="1" applyBorder="1" applyAlignment="1" applyProtection="1">
      <alignment horizontal="right" vertical="center" shrinkToFit="1"/>
    </xf>
    <xf numFmtId="0" fontId="25" fillId="27" borderId="12" xfId="0" applyFont="1" applyFill="1" applyBorder="1" applyAlignment="1" applyProtection="1">
      <alignment horizontal="center" vertical="center" shrinkToFit="1"/>
    </xf>
    <xf numFmtId="0" fontId="25" fillId="27" borderId="93" xfId="0" applyFont="1" applyFill="1" applyBorder="1" applyAlignment="1" applyProtection="1">
      <alignment horizontal="center" vertical="center" shrinkToFit="1"/>
    </xf>
    <xf numFmtId="0" fontId="25" fillId="27" borderId="11" xfId="0" applyFont="1" applyFill="1" applyBorder="1" applyAlignment="1" applyProtection="1">
      <alignment horizontal="center" vertical="center" shrinkToFit="1"/>
    </xf>
    <xf numFmtId="0" fontId="26" fillId="0" borderId="36" xfId="0" applyNumberFormat="1" applyFont="1" applyFill="1" applyBorder="1" applyAlignment="1" applyProtection="1">
      <alignment horizontal="center" vertical="center" shrinkToFit="1"/>
      <protection locked="0"/>
    </xf>
    <xf numFmtId="0" fontId="26" fillId="0" borderId="61" xfId="0" applyNumberFormat="1" applyFont="1" applyFill="1" applyBorder="1" applyAlignment="1" applyProtection="1">
      <alignment horizontal="center" vertical="center" shrinkToFit="1"/>
      <protection locked="0"/>
    </xf>
    <xf numFmtId="0" fontId="26" fillId="0" borderId="37" xfId="0" applyNumberFormat="1" applyFont="1" applyFill="1" applyBorder="1" applyAlignment="1" applyProtection="1">
      <alignment horizontal="center" vertical="center" shrinkToFit="1"/>
      <protection locked="0"/>
    </xf>
    <xf numFmtId="0" fontId="26" fillId="0" borderId="20" xfId="0" applyFont="1" applyFill="1" applyBorder="1" applyAlignment="1">
      <alignment vertical="center" shrinkToFit="1"/>
    </xf>
    <xf numFmtId="0" fontId="26" fillId="0" borderId="90" xfId="0" applyFont="1" applyFill="1" applyBorder="1" applyAlignment="1">
      <alignment vertical="center" shrinkToFit="1"/>
    </xf>
    <xf numFmtId="176" fontId="26" fillId="24" borderId="190" xfId="0" applyNumberFormat="1" applyFont="1" applyFill="1" applyBorder="1" applyAlignment="1" applyProtection="1">
      <alignment vertical="center" shrinkToFit="1"/>
    </xf>
    <xf numFmtId="176" fontId="26" fillId="24" borderId="192" xfId="0" applyNumberFormat="1" applyFont="1" applyFill="1" applyBorder="1" applyAlignment="1" applyProtection="1">
      <alignment vertical="center" shrinkToFit="1"/>
    </xf>
    <xf numFmtId="176" fontId="26" fillId="24" borderId="122" xfId="0" applyNumberFormat="1" applyFont="1" applyFill="1" applyBorder="1" applyAlignment="1" applyProtection="1">
      <alignment vertical="center" shrinkToFit="1"/>
    </xf>
    <xf numFmtId="176" fontId="26" fillId="24" borderId="124" xfId="0" applyNumberFormat="1" applyFont="1" applyFill="1" applyBorder="1" applyAlignment="1" applyProtection="1">
      <alignment vertical="center" shrinkToFit="1"/>
    </xf>
    <xf numFmtId="176" fontId="26" fillId="24" borderId="172" xfId="0" applyNumberFormat="1" applyFont="1" applyFill="1" applyBorder="1" applyAlignment="1" applyProtection="1">
      <alignment vertical="center" shrinkToFit="1"/>
    </xf>
    <xf numFmtId="176" fontId="26" fillId="24" borderId="183" xfId="0" applyNumberFormat="1" applyFont="1" applyFill="1" applyBorder="1" applyAlignment="1" applyProtection="1">
      <alignment vertical="center" shrinkToFit="1"/>
    </xf>
    <xf numFmtId="0" fontId="26" fillId="29" borderId="189" xfId="0" applyFont="1" applyFill="1" applyBorder="1" applyAlignment="1" applyProtection="1">
      <alignment horizontal="center" vertical="center"/>
      <protection locked="0"/>
    </xf>
    <xf numFmtId="0" fontId="25" fillId="27" borderId="190" xfId="0" applyFont="1" applyFill="1" applyBorder="1" applyAlignment="1" applyProtection="1">
      <alignment horizontal="center" vertical="center" shrinkToFit="1"/>
    </xf>
    <xf numFmtId="0" fontId="25" fillId="27" borderId="192" xfId="0" applyFont="1" applyFill="1" applyBorder="1" applyAlignment="1" applyProtection="1">
      <alignment horizontal="center" vertical="center" shrinkToFit="1"/>
    </xf>
    <xf numFmtId="0" fontId="25" fillId="27" borderId="191" xfId="0" applyFont="1" applyFill="1" applyBorder="1" applyAlignment="1" applyProtection="1">
      <alignment horizontal="center" vertical="center" shrinkToFit="1"/>
    </xf>
    <xf numFmtId="0" fontId="26" fillId="0" borderId="38" xfId="0" applyFont="1" applyFill="1" applyBorder="1" applyAlignment="1" applyProtection="1">
      <alignment horizontal="center" vertical="center" shrinkToFit="1"/>
    </xf>
    <xf numFmtId="0" fontId="26" fillId="0" borderId="39" xfId="0" applyFont="1" applyFill="1" applyBorder="1" applyAlignment="1" applyProtection="1">
      <alignment horizontal="center" vertical="center" shrinkToFit="1"/>
    </xf>
    <xf numFmtId="0" fontId="26" fillId="0" borderId="62" xfId="0" applyFont="1" applyFill="1" applyBorder="1" applyAlignment="1" applyProtection="1">
      <alignment horizontal="center" vertical="center" shrinkToFit="1"/>
    </xf>
    <xf numFmtId="0" fontId="26" fillId="0" borderId="64" xfId="0" applyFont="1" applyFill="1" applyBorder="1" applyAlignment="1" applyProtection="1">
      <alignment horizontal="center" vertical="center" shrinkToFit="1"/>
    </xf>
    <xf numFmtId="0" fontId="26" fillId="30" borderId="62" xfId="0" applyFont="1" applyFill="1" applyBorder="1" applyAlignment="1" applyProtection="1">
      <alignment horizontal="right" vertical="center" shrinkToFit="1"/>
    </xf>
    <xf numFmtId="0" fontId="26" fillId="30" borderId="64" xfId="0" applyFont="1" applyFill="1" applyBorder="1" applyAlignment="1" applyProtection="1">
      <alignment horizontal="right" vertical="center" shrinkToFit="1"/>
    </xf>
    <xf numFmtId="0" fontId="26" fillId="0" borderId="11" xfId="0" applyFont="1" applyFill="1" applyBorder="1" applyAlignment="1" applyProtection="1">
      <alignment horizontal="center" vertical="center" shrinkToFit="1"/>
    </xf>
    <xf numFmtId="0" fontId="26" fillId="0" borderId="10" xfId="0" applyFont="1" applyBorder="1" applyAlignment="1" applyProtection="1">
      <alignment horizontal="left" vertical="center" wrapText="1"/>
    </xf>
    <xf numFmtId="0" fontId="36" fillId="0" borderId="10" xfId="0" applyFont="1" applyFill="1" applyBorder="1" applyAlignment="1" applyProtection="1">
      <alignment horizontal="center" vertical="center" shrinkToFit="1"/>
    </xf>
    <xf numFmtId="38" fontId="25" fillId="29" borderId="10" xfId="43" applyFont="1" applyFill="1" applyBorder="1" applyAlignment="1" applyProtection="1">
      <alignment horizontal="center" vertical="center"/>
      <protection locked="0"/>
    </xf>
    <xf numFmtId="0" fontId="25" fillId="27" borderId="62" xfId="0" applyFont="1" applyFill="1" applyBorder="1" applyAlignment="1" applyProtection="1">
      <alignment horizontal="left" vertical="center"/>
    </xf>
    <xf numFmtId="0" fontId="25" fillId="27" borderId="63" xfId="0" applyFont="1" applyFill="1" applyBorder="1" applyAlignment="1" applyProtection="1">
      <alignment horizontal="left" vertical="center"/>
    </xf>
    <xf numFmtId="0" fontId="25" fillId="27" borderId="64" xfId="0" applyFont="1" applyFill="1" applyBorder="1" applyAlignment="1" applyProtection="1">
      <alignment horizontal="left" vertical="center"/>
    </xf>
    <xf numFmtId="0" fontId="25" fillId="0" borderId="62" xfId="0" applyFont="1" applyFill="1" applyBorder="1" applyAlignment="1" applyProtection="1">
      <alignment horizontal="center" vertical="center"/>
    </xf>
    <xf numFmtId="0" fontId="25" fillId="0" borderId="63" xfId="0" applyFont="1" applyFill="1" applyBorder="1" applyAlignment="1" applyProtection="1">
      <alignment horizontal="center" vertical="center"/>
    </xf>
    <xf numFmtId="0" fontId="25" fillId="0" borderId="64" xfId="0" applyFont="1" applyFill="1" applyBorder="1" applyAlignment="1" applyProtection="1">
      <alignment horizontal="center" vertical="center"/>
    </xf>
    <xf numFmtId="0" fontId="25" fillId="30" borderId="36" xfId="0" applyFont="1" applyFill="1" applyBorder="1" applyAlignment="1" applyProtection="1">
      <alignment horizontal="center" vertical="center"/>
    </xf>
    <xf numFmtId="0" fontId="25" fillId="30" borderId="61" xfId="0" applyFont="1" applyFill="1" applyBorder="1" applyAlignment="1" applyProtection="1">
      <alignment horizontal="center" vertical="center"/>
    </xf>
    <xf numFmtId="0" fontId="25" fillId="30" borderId="37" xfId="0" applyFont="1" applyFill="1" applyBorder="1" applyAlignment="1" applyProtection="1">
      <alignment horizontal="center" vertical="center"/>
    </xf>
    <xf numFmtId="0" fontId="25" fillId="27" borderId="10" xfId="0" applyFont="1" applyFill="1" applyBorder="1" applyAlignment="1" applyProtection="1">
      <alignment horizontal="center" vertical="center" shrinkToFit="1"/>
    </xf>
    <xf numFmtId="0" fontId="25" fillId="27" borderId="62" xfId="0" applyFont="1" applyFill="1" applyBorder="1" applyAlignment="1" applyProtection="1">
      <alignment horizontal="center" vertical="center" shrinkToFit="1"/>
    </xf>
    <xf numFmtId="0" fontId="25" fillId="0" borderId="36" xfId="0" applyFont="1" applyFill="1" applyBorder="1" applyAlignment="1" applyProtection="1">
      <alignment horizontal="center" vertical="center"/>
      <protection locked="0"/>
    </xf>
    <xf numFmtId="0" fontId="25" fillId="0" borderId="37" xfId="0" applyFont="1" applyFill="1" applyBorder="1" applyAlignment="1" applyProtection="1">
      <alignment horizontal="center" vertical="center"/>
      <protection locked="0"/>
    </xf>
    <xf numFmtId="0" fontId="25" fillId="0" borderId="61" xfId="0" applyFont="1" applyFill="1" applyBorder="1" applyAlignment="1" applyProtection="1">
      <alignment horizontal="center" vertical="center"/>
      <protection locked="0"/>
    </xf>
    <xf numFmtId="0" fontId="25" fillId="0" borderId="0" xfId="0" applyFont="1" applyFill="1" applyBorder="1" applyAlignment="1" applyProtection="1">
      <alignment horizontal="center" vertical="center" wrapText="1"/>
    </xf>
    <xf numFmtId="0" fontId="26" fillId="0" borderId="62" xfId="0" applyFont="1" applyBorder="1" applyAlignment="1" applyProtection="1">
      <alignment horizontal="left" vertical="center" wrapText="1"/>
    </xf>
    <xf numFmtId="0" fontId="26" fillId="0" borderId="63" xfId="0" applyFont="1" applyBorder="1" applyAlignment="1" applyProtection="1">
      <alignment horizontal="left" vertical="center" wrapText="1"/>
    </xf>
    <xf numFmtId="0" fontId="26" fillId="0" borderId="64" xfId="0" applyFont="1" applyBorder="1" applyAlignment="1" applyProtection="1">
      <alignment horizontal="left" vertical="center" wrapText="1"/>
    </xf>
    <xf numFmtId="0" fontId="25" fillId="27" borderId="20" xfId="0" applyFont="1" applyFill="1" applyBorder="1" applyAlignment="1" applyProtection="1">
      <alignment horizontal="center" vertical="center" shrinkToFit="1"/>
    </xf>
    <xf numFmtId="0" fontId="31" fillId="0" borderId="12" xfId="0" applyFont="1" applyBorder="1" applyAlignment="1" applyProtection="1">
      <alignment horizontal="center" vertical="center" wrapText="1"/>
    </xf>
    <xf numFmtId="0" fontId="31" fillId="0" borderId="92" xfId="0" applyFont="1" applyBorder="1" applyAlignment="1" applyProtection="1">
      <alignment horizontal="center" vertical="center" wrapText="1"/>
    </xf>
    <xf numFmtId="0" fontId="31" fillId="0" borderId="93" xfId="0" applyFont="1" applyBorder="1" applyAlignment="1" applyProtection="1">
      <alignment horizontal="center" vertical="center" wrapText="1"/>
    </xf>
    <xf numFmtId="0" fontId="31" fillId="0" borderId="23" xfId="0" applyFont="1" applyBorder="1" applyAlignment="1" applyProtection="1">
      <alignment horizontal="center" vertical="center" wrapText="1"/>
    </xf>
    <xf numFmtId="0" fontId="31" fillId="0" borderId="20" xfId="0" applyFont="1" applyBorder="1" applyAlignment="1" applyProtection="1">
      <alignment horizontal="center" vertical="center" wrapText="1"/>
    </xf>
    <xf numFmtId="0" fontId="31" fillId="0" borderId="21" xfId="0" applyFont="1" applyBorder="1" applyAlignment="1" applyProtection="1">
      <alignment horizontal="center" vertical="center" wrapText="1"/>
    </xf>
    <xf numFmtId="0" fontId="26" fillId="30" borderId="193" xfId="0" applyNumberFormat="1" applyFont="1" applyFill="1" applyBorder="1" applyAlignment="1" applyProtection="1">
      <alignment horizontal="center" vertical="center"/>
    </xf>
    <xf numFmtId="0" fontId="26" fillId="30" borderId="194" xfId="0" applyNumberFormat="1" applyFont="1" applyFill="1" applyBorder="1" applyAlignment="1" applyProtection="1">
      <alignment horizontal="center" vertical="center"/>
    </xf>
    <xf numFmtId="0" fontId="25" fillId="27" borderId="62" xfId="0" applyFont="1" applyFill="1" applyBorder="1" applyAlignment="1" applyProtection="1">
      <alignment horizontal="left" vertical="center" shrinkToFit="1"/>
    </xf>
    <xf numFmtId="0" fontId="25" fillId="27" borderId="63" xfId="0" applyFont="1" applyFill="1" applyBorder="1" applyAlignment="1" applyProtection="1">
      <alignment horizontal="left" vertical="center" shrinkToFit="1"/>
    </xf>
    <xf numFmtId="0" fontId="25" fillId="27" borderId="64" xfId="0" applyFont="1" applyFill="1" applyBorder="1" applyAlignment="1" applyProtection="1">
      <alignment horizontal="left" vertical="center" shrinkToFit="1"/>
    </xf>
    <xf numFmtId="0" fontId="25" fillId="0" borderId="16" xfId="0" applyFont="1" applyFill="1" applyBorder="1" applyAlignment="1" applyProtection="1">
      <alignment horizontal="center" vertical="top" wrapText="1"/>
    </xf>
    <xf numFmtId="0" fontId="25" fillId="28" borderId="19" xfId="0" applyFont="1" applyFill="1" applyBorder="1" applyAlignment="1" applyProtection="1">
      <alignment horizontal="center" vertical="top" wrapText="1"/>
    </xf>
    <xf numFmtId="0" fontId="79" fillId="28" borderId="19" xfId="0" applyFont="1" applyFill="1" applyBorder="1" applyAlignment="1" applyProtection="1">
      <alignment horizontal="left" vertical="top" wrapText="1"/>
    </xf>
    <xf numFmtId="0" fontId="78" fillId="0" borderId="0" xfId="0" applyFont="1" applyFill="1" applyBorder="1" applyAlignment="1" applyProtection="1">
      <alignment horizontal="left" vertical="center" wrapText="1"/>
    </xf>
    <xf numFmtId="0" fontId="78" fillId="0" borderId="20" xfId="0" applyFont="1" applyFill="1" applyBorder="1" applyAlignment="1" applyProtection="1">
      <alignment horizontal="left" vertical="center" wrapText="1"/>
    </xf>
    <xf numFmtId="0" fontId="79" fillId="0" borderId="19" xfId="0" applyFont="1" applyFill="1" applyBorder="1" applyAlignment="1" applyProtection="1">
      <alignment horizontal="left" vertical="top" wrapText="1"/>
    </xf>
    <xf numFmtId="0" fontId="79" fillId="0" borderId="22" xfId="0" applyFont="1" applyFill="1" applyBorder="1" applyAlignment="1" applyProtection="1">
      <alignment horizontal="left" vertical="top" wrapText="1"/>
    </xf>
    <xf numFmtId="0" fontId="25" fillId="27" borderId="190" xfId="0" applyFont="1" applyFill="1" applyBorder="1" applyAlignment="1" applyProtection="1">
      <alignment vertical="center" wrapText="1"/>
    </xf>
    <xf numFmtId="0" fontId="25" fillId="27" borderId="191" xfId="0" applyFont="1" applyFill="1" applyBorder="1" applyAlignment="1" applyProtection="1">
      <alignment vertical="center" wrapText="1"/>
    </xf>
    <xf numFmtId="0" fontId="25" fillId="27" borderId="192" xfId="0" applyFont="1" applyFill="1" applyBorder="1" applyAlignment="1" applyProtection="1">
      <alignment vertical="center" wrapText="1"/>
    </xf>
    <xf numFmtId="0" fontId="25" fillId="27" borderId="206" xfId="0" applyFont="1" applyFill="1" applyBorder="1" applyAlignment="1" applyProtection="1">
      <alignment horizontal="center" vertical="center" shrinkToFit="1"/>
    </xf>
    <xf numFmtId="0" fontId="25" fillId="0" borderId="12" xfId="0" applyFont="1" applyFill="1" applyBorder="1" applyAlignment="1" applyProtection="1">
      <alignment horizontal="center" vertical="center"/>
    </xf>
    <xf numFmtId="0" fontId="25" fillId="0" borderId="92" xfId="0" applyFont="1" applyFill="1" applyBorder="1" applyAlignment="1" applyProtection="1">
      <alignment horizontal="center" vertical="center"/>
    </xf>
    <xf numFmtId="0" fontId="25" fillId="0" borderId="93" xfId="0" applyFont="1" applyFill="1" applyBorder="1" applyAlignment="1" applyProtection="1">
      <alignment horizontal="center" vertical="center"/>
    </xf>
    <xf numFmtId="0" fontId="25" fillId="0" borderId="23" xfId="0" applyFont="1" applyFill="1" applyBorder="1" applyAlignment="1" applyProtection="1">
      <alignment horizontal="center" vertical="center"/>
    </xf>
    <xf numFmtId="0" fontId="25" fillId="0" borderId="20" xfId="0" applyFont="1" applyFill="1" applyBorder="1" applyAlignment="1" applyProtection="1">
      <alignment horizontal="center" vertical="center"/>
    </xf>
    <xf numFmtId="0" fontId="25" fillId="0" borderId="21" xfId="0" applyFont="1" applyFill="1" applyBorder="1" applyAlignment="1" applyProtection="1">
      <alignment horizontal="center" vertical="center"/>
    </xf>
    <xf numFmtId="0" fontId="25" fillId="0" borderId="91" xfId="0" applyFont="1" applyFill="1" applyBorder="1" applyAlignment="1" applyProtection="1">
      <alignment horizontal="center" vertical="center"/>
    </xf>
    <xf numFmtId="0" fontId="25" fillId="0" borderId="90" xfId="0" applyFont="1" applyFill="1" applyBorder="1" applyAlignment="1" applyProtection="1">
      <alignment horizontal="center" vertical="center"/>
    </xf>
    <xf numFmtId="0" fontId="25" fillId="30" borderId="110" xfId="0" applyFont="1" applyFill="1" applyBorder="1" applyAlignment="1" applyProtection="1">
      <alignment horizontal="center" vertical="center"/>
    </xf>
    <xf numFmtId="0" fontId="25" fillId="30" borderId="111" xfId="0" applyFont="1" applyFill="1" applyBorder="1" applyAlignment="1" applyProtection="1">
      <alignment horizontal="center" vertical="center"/>
    </xf>
    <xf numFmtId="0" fontId="25" fillId="30" borderId="112" xfId="0" applyFont="1" applyFill="1" applyBorder="1" applyAlignment="1" applyProtection="1">
      <alignment horizontal="center" vertical="center"/>
    </xf>
    <xf numFmtId="0" fontId="25" fillId="30" borderId="114" xfId="0" applyFont="1" applyFill="1" applyBorder="1" applyAlignment="1" applyProtection="1">
      <alignment horizontal="center" vertical="center"/>
    </xf>
    <xf numFmtId="0" fontId="25" fillId="30" borderId="115" xfId="0" applyFont="1" applyFill="1" applyBorder="1" applyAlignment="1" applyProtection="1">
      <alignment horizontal="center" vertical="center"/>
    </xf>
    <xf numFmtId="0" fontId="25" fillId="30" borderId="116" xfId="0" applyFont="1" applyFill="1" applyBorder="1" applyAlignment="1" applyProtection="1">
      <alignment horizontal="center" vertical="center"/>
    </xf>
    <xf numFmtId="0" fontId="25" fillId="27" borderId="190" xfId="0" applyFont="1" applyFill="1" applyBorder="1" applyAlignment="1" applyProtection="1">
      <alignment horizontal="left" vertical="center" wrapText="1"/>
    </xf>
    <xf numFmtId="0" fontId="25" fillId="27" borderId="191" xfId="0" applyFont="1" applyFill="1" applyBorder="1" applyAlignment="1" applyProtection="1">
      <alignment horizontal="left" vertical="center" wrapText="1"/>
    </xf>
    <xf numFmtId="0" fontId="25" fillId="27" borderId="192" xfId="0" applyFont="1" applyFill="1" applyBorder="1" applyAlignment="1" applyProtection="1">
      <alignment horizontal="left" vertical="center" wrapText="1"/>
    </xf>
    <xf numFmtId="0" fontId="25" fillId="0" borderId="121" xfId="0" applyFont="1" applyFill="1" applyBorder="1" applyAlignment="1" applyProtection="1">
      <alignment horizontal="center" vertical="center"/>
    </xf>
    <xf numFmtId="0" fontId="25" fillId="29" borderId="205" xfId="0" applyFont="1" applyFill="1" applyBorder="1" applyAlignment="1" applyProtection="1">
      <alignment horizontal="center" vertical="center"/>
      <protection locked="0"/>
    </xf>
    <xf numFmtId="0" fontId="25" fillId="29" borderId="207" xfId="0" applyFont="1" applyFill="1" applyBorder="1" applyAlignment="1" applyProtection="1">
      <alignment horizontal="center" vertical="center"/>
      <protection locked="0"/>
    </xf>
    <xf numFmtId="0" fontId="25" fillId="29" borderId="15" xfId="0" applyFont="1" applyFill="1" applyBorder="1" applyAlignment="1" applyProtection="1">
      <alignment horizontal="center" vertical="center"/>
      <protection locked="0"/>
    </xf>
    <xf numFmtId="0" fontId="25" fillId="29" borderId="16" xfId="0" applyFont="1" applyFill="1" applyBorder="1" applyAlignment="1" applyProtection="1">
      <alignment horizontal="center" vertical="center"/>
      <protection locked="0"/>
    </xf>
    <xf numFmtId="0" fontId="25" fillId="29" borderId="23" xfId="0" applyFont="1" applyFill="1" applyBorder="1" applyAlignment="1" applyProtection="1">
      <alignment horizontal="center" vertical="center"/>
      <protection locked="0"/>
    </xf>
    <xf numFmtId="0" fontId="25" fillId="29" borderId="21" xfId="0" applyFont="1" applyFill="1" applyBorder="1" applyAlignment="1" applyProtection="1">
      <alignment horizontal="center" vertical="center"/>
      <protection locked="0"/>
    </xf>
    <xf numFmtId="0" fontId="40" fillId="0" borderId="0" xfId="0" applyFont="1" applyFill="1" applyBorder="1" applyAlignment="1" applyProtection="1">
      <alignment horizontal="left" vertical="center" wrapText="1"/>
    </xf>
    <xf numFmtId="0" fontId="26" fillId="0" borderId="110" xfId="0" applyFont="1" applyFill="1" applyBorder="1" applyAlignment="1" applyProtection="1">
      <alignment horizontal="center" vertical="center"/>
      <protection locked="0"/>
    </xf>
    <xf numFmtId="0" fontId="26" fillId="0" borderId="112" xfId="0" applyFont="1" applyFill="1" applyBorder="1" applyAlignment="1" applyProtection="1">
      <alignment horizontal="center" vertical="center"/>
      <protection locked="0"/>
    </xf>
    <xf numFmtId="0" fontId="26" fillId="0" borderId="114" xfId="0" applyFont="1" applyFill="1" applyBorder="1" applyAlignment="1" applyProtection="1">
      <alignment horizontal="center" vertical="center"/>
      <protection locked="0"/>
    </xf>
    <xf numFmtId="0" fontId="26" fillId="0" borderId="116" xfId="0" applyFont="1" applyFill="1" applyBorder="1" applyAlignment="1" applyProtection="1">
      <alignment horizontal="center" vertical="center"/>
      <protection locked="0"/>
    </xf>
    <xf numFmtId="0" fontId="26" fillId="0" borderId="90" xfId="0" applyFont="1" applyFill="1" applyBorder="1" applyAlignment="1" applyProtection="1">
      <alignment vertical="center" shrinkToFit="1"/>
    </xf>
    <xf numFmtId="38" fontId="25" fillId="29" borderId="23" xfId="43" applyFont="1" applyFill="1" applyBorder="1" applyAlignment="1" applyProtection="1">
      <alignment horizontal="center" vertical="center"/>
      <protection locked="0"/>
    </xf>
    <xf numFmtId="38" fontId="25" fillId="29" borderId="21" xfId="43" applyFont="1" applyFill="1" applyBorder="1" applyAlignment="1" applyProtection="1">
      <alignment horizontal="center" vertical="center"/>
      <protection locked="0"/>
    </xf>
    <xf numFmtId="0" fontId="25" fillId="29" borderId="172" xfId="0" applyFont="1" applyFill="1" applyBorder="1" applyAlignment="1" applyProtection="1">
      <alignment horizontal="center" vertical="center"/>
      <protection locked="0"/>
    </xf>
    <xf numFmtId="0" fontId="25" fillId="29" borderId="174" xfId="0" applyFont="1" applyFill="1" applyBorder="1" applyAlignment="1" applyProtection="1">
      <alignment horizontal="center" vertical="center"/>
      <protection locked="0"/>
    </xf>
    <xf numFmtId="0" fontId="25" fillId="27" borderId="15" xfId="0" applyFont="1" applyFill="1" applyBorder="1" applyAlignment="1" applyProtection="1">
      <alignment vertical="center" wrapText="1"/>
    </xf>
    <xf numFmtId="0" fontId="25" fillId="27" borderId="0" xfId="0" applyFont="1" applyFill="1" applyBorder="1" applyAlignment="1" applyProtection="1">
      <alignment vertical="center" wrapText="1"/>
    </xf>
    <xf numFmtId="0" fontId="25" fillId="27" borderId="16" xfId="0" applyFont="1" applyFill="1" applyBorder="1" applyAlignment="1" applyProtection="1">
      <alignment vertical="center" wrapText="1"/>
    </xf>
    <xf numFmtId="0" fontId="25" fillId="0" borderId="172" xfId="0" applyFont="1" applyFill="1" applyBorder="1" applyAlignment="1" applyProtection="1">
      <alignment horizontal="left" vertical="center" shrinkToFit="1"/>
    </xf>
    <xf numFmtId="0" fontId="25" fillId="0" borderId="189" xfId="0" applyFont="1" applyFill="1" applyBorder="1" applyAlignment="1" applyProtection="1">
      <alignment horizontal="left" vertical="center" shrinkToFit="1"/>
    </xf>
    <xf numFmtId="0" fontId="25" fillId="0" borderId="183" xfId="0" applyFont="1" applyFill="1" applyBorder="1" applyAlignment="1" applyProtection="1">
      <alignment horizontal="left" vertical="center" shrinkToFit="1"/>
    </xf>
    <xf numFmtId="0" fontId="25" fillId="0" borderId="172" xfId="0" applyFont="1" applyFill="1" applyBorder="1" applyAlignment="1" applyProtection="1">
      <alignment horizontal="left" vertical="center"/>
    </xf>
    <xf numFmtId="0" fontId="25" fillId="0" borderId="189" xfId="0" applyFont="1" applyFill="1" applyBorder="1" applyAlignment="1" applyProtection="1">
      <alignment horizontal="left" vertical="center"/>
    </xf>
    <xf numFmtId="0" fontId="25" fillId="0" borderId="183" xfId="0" applyFont="1" applyFill="1" applyBorder="1" applyAlignment="1" applyProtection="1">
      <alignment horizontal="left" vertical="center"/>
    </xf>
    <xf numFmtId="0" fontId="25" fillId="28" borderId="23" xfId="0" applyFont="1" applyFill="1" applyBorder="1" applyAlignment="1" applyProtection="1">
      <alignment horizontal="right" vertical="top" wrapText="1"/>
    </xf>
    <xf numFmtId="0" fontId="25" fillId="28" borderId="21" xfId="0" applyFont="1" applyFill="1" applyBorder="1" applyAlignment="1" applyProtection="1">
      <alignment horizontal="left" vertical="top" wrapText="1"/>
    </xf>
    <xf numFmtId="0" fontId="25" fillId="28" borderId="16" xfId="0" applyFont="1" applyFill="1" applyBorder="1" applyAlignment="1" applyProtection="1">
      <alignment horizontal="center" vertical="top" wrapText="1"/>
    </xf>
    <xf numFmtId="0" fontId="25" fillId="28" borderId="21" xfId="0" applyFont="1" applyFill="1" applyBorder="1" applyAlignment="1" applyProtection="1">
      <alignment horizontal="center" vertical="top" wrapText="1"/>
    </xf>
    <xf numFmtId="0" fontId="25" fillId="34" borderId="15" xfId="0" applyFont="1" applyFill="1" applyBorder="1" applyAlignment="1" applyProtection="1">
      <alignment horizontal="center" vertical="top" wrapText="1" shrinkToFit="1"/>
    </xf>
    <xf numFmtId="0" fontId="25" fillId="34" borderId="0" xfId="0" applyFont="1" applyFill="1" applyBorder="1" applyAlignment="1" applyProtection="1">
      <alignment horizontal="center" vertical="top" wrapText="1" shrinkToFit="1"/>
    </xf>
    <xf numFmtId="0" fontId="25" fillId="34" borderId="16" xfId="0" applyFont="1" applyFill="1" applyBorder="1" applyAlignment="1" applyProtection="1">
      <alignment horizontal="center" vertical="top" wrapText="1" shrinkToFit="1"/>
    </xf>
    <xf numFmtId="0" fontId="25" fillId="34" borderId="23" xfId="0" applyFont="1" applyFill="1" applyBorder="1" applyAlignment="1" applyProtection="1">
      <alignment horizontal="center" vertical="top" wrapText="1" shrinkToFit="1"/>
    </xf>
    <xf numFmtId="0" fontId="25" fillId="34" borderId="20" xfId="0" applyFont="1" applyFill="1" applyBorder="1" applyAlignment="1" applyProtection="1">
      <alignment horizontal="center" vertical="top" wrapText="1" shrinkToFit="1"/>
    </xf>
    <xf numFmtId="0" fontId="25" fillId="34" borderId="21" xfId="0" applyFont="1" applyFill="1" applyBorder="1" applyAlignment="1" applyProtection="1">
      <alignment horizontal="center" vertical="top" wrapText="1" shrinkToFit="1"/>
    </xf>
    <xf numFmtId="0" fontId="26" fillId="0" borderId="20" xfId="0" applyFont="1" applyFill="1" applyBorder="1" applyAlignment="1">
      <alignment horizontal="right" vertical="center" shrinkToFit="1"/>
    </xf>
    <xf numFmtId="0" fontId="26" fillId="0" borderId="90" xfId="0" applyFont="1" applyFill="1" applyBorder="1" applyAlignment="1">
      <alignment horizontal="right" vertical="center" shrinkToFit="1"/>
    </xf>
    <xf numFmtId="0" fontId="25" fillId="27" borderId="71" xfId="0" applyFont="1" applyFill="1" applyBorder="1" applyAlignment="1" applyProtection="1">
      <alignment horizontal="left" vertical="center" shrinkToFit="1"/>
    </xf>
    <xf numFmtId="0" fontId="26" fillId="29" borderId="190" xfId="0" applyFont="1" applyFill="1" applyBorder="1" applyAlignment="1" applyProtection="1">
      <alignment horizontal="center" vertical="center"/>
      <protection locked="0"/>
    </xf>
    <xf numFmtId="0" fontId="26" fillId="29" borderId="191" xfId="0" applyFont="1" applyFill="1" applyBorder="1" applyAlignment="1" applyProtection="1">
      <alignment horizontal="center" vertical="center"/>
      <protection locked="0"/>
    </xf>
    <xf numFmtId="0" fontId="26" fillId="29" borderId="192" xfId="0" applyFont="1" applyFill="1" applyBorder="1" applyAlignment="1" applyProtection="1">
      <alignment horizontal="center" vertical="center"/>
      <protection locked="0"/>
    </xf>
    <xf numFmtId="0" fontId="25" fillId="27" borderId="63" xfId="0" applyFont="1" applyFill="1" applyBorder="1" applyAlignment="1" applyProtection="1">
      <alignment horizontal="center" vertical="center" shrinkToFit="1"/>
    </xf>
    <xf numFmtId="0" fontId="25" fillId="27" borderId="64" xfId="0" applyFont="1" applyFill="1" applyBorder="1" applyAlignment="1" applyProtection="1">
      <alignment horizontal="center" vertical="center" shrinkToFit="1"/>
    </xf>
    <xf numFmtId="0" fontId="25" fillId="0" borderId="10" xfId="0" applyFont="1" applyFill="1" applyBorder="1" applyAlignment="1" applyProtection="1">
      <alignment horizontal="center" vertical="center" shrinkToFit="1"/>
    </xf>
    <xf numFmtId="0" fontId="25" fillId="0" borderId="62" xfId="0" applyFont="1" applyFill="1" applyBorder="1" applyAlignment="1" applyProtection="1">
      <alignment horizontal="center" vertical="center" shrinkToFit="1"/>
    </xf>
    <xf numFmtId="0" fontId="26" fillId="0" borderId="64" xfId="0" applyFont="1" applyFill="1" applyBorder="1" applyAlignment="1" applyProtection="1">
      <alignment horizontal="center" vertical="center"/>
    </xf>
    <xf numFmtId="38" fontId="25" fillId="29" borderId="15" xfId="43" applyFont="1" applyFill="1" applyBorder="1" applyAlignment="1" applyProtection="1">
      <alignment horizontal="center" vertical="center"/>
      <protection locked="0"/>
    </xf>
    <xf numFmtId="38" fontId="25" fillId="29" borderId="0" xfId="43" applyFont="1" applyFill="1" applyBorder="1" applyAlignment="1" applyProtection="1">
      <alignment horizontal="center" vertical="center"/>
      <protection locked="0"/>
    </xf>
    <xf numFmtId="38" fontId="25" fillId="29" borderId="16" xfId="43" applyFont="1" applyFill="1" applyBorder="1" applyAlignment="1" applyProtection="1">
      <alignment horizontal="center" vertical="center"/>
      <protection locked="0"/>
    </xf>
    <xf numFmtId="0" fontId="37" fillId="0" borderId="0" xfId="0" applyFont="1" applyFill="1" applyBorder="1" applyAlignment="1" applyProtection="1">
      <alignment horizontal="left" vertical="center" wrapText="1"/>
    </xf>
    <xf numFmtId="0" fontId="25" fillId="27" borderId="205" xfId="0" applyFont="1" applyFill="1" applyBorder="1" applyAlignment="1" applyProtection="1">
      <alignment horizontal="left" vertical="center" wrapText="1"/>
    </xf>
    <xf numFmtId="0" fontId="25" fillId="27" borderId="206" xfId="0" applyFont="1" applyFill="1" applyBorder="1" applyAlignment="1" applyProtection="1">
      <alignment horizontal="left" vertical="center" wrapText="1"/>
    </xf>
    <xf numFmtId="0" fontId="25" fillId="27" borderId="207" xfId="0" applyFont="1" applyFill="1" applyBorder="1" applyAlignment="1" applyProtection="1">
      <alignment horizontal="left" vertical="center" wrapText="1"/>
    </xf>
    <xf numFmtId="0" fontId="25" fillId="27" borderId="15" xfId="0" applyFont="1" applyFill="1" applyBorder="1" applyAlignment="1" applyProtection="1">
      <alignment horizontal="left" vertical="center" wrapText="1"/>
    </xf>
    <xf numFmtId="0" fontId="25" fillId="27" borderId="0" xfId="0" applyFont="1" applyFill="1" applyBorder="1" applyAlignment="1" applyProtection="1">
      <alignment horizontal="left" vertical="center" wrapText="1"/>
    </xf>
    <xf numFmtId="0" fontId="25" fillId="27" borderId="16" xfId="0" applyFont="1" applyFill="1" applyBorder="1" applyAlignment="1" applyProtection="1">
      <alignment horizontal="left" vertical="center" wrapText="1"/>
    </xf>
    <xf numFmtId="0" fontId="0" fillId="0" borderId="19" xfId="0" applyBorder="1" applyAlignment="1">
      <alignment horizontal="center" vertical="top" wrapText="1"/>
    </xf>
    <xf numFmtId="38" fontId="25" fillId="29" borderId="190" xfId="43" applyFont="1" applyFill="1" applyBorder="1" applyAlignment="1" applyProtection="1">
      <alignment horizontal="center" vertical="center"/>
      <protection locked="0"/>
    </xf>
    <xf numFmtId="38" fontId="25" fillId="29" borderId="191" xfId="43" applyFont="1" applyFill="1" applyBorder="1" applyAlignment="1" applyProtection="1">
      <alignment horizontal="center" vertical="center"/>
      <protection locked="0"/>
    </xf>
    <xf numFmtId="38" fontId="25" fillId="29" borderId="192" xfId="43" applyFont="1" applyFill="1" applyBorder="1" applyAlignment="1" applyProtection="1">
      <alignment horizontal="center" vertical="center"/>
      <protection locked="0"/>
    </xf>
    <xf numFmtId="38" fontId="25" fillId="29" borderId="62" xfId="43" applyFont="1" applyFill="1" applyBorder="1" applyAlignment="1" applyProtection="1">
      <alignment horizontal="center" vertical="center"/>
      <protection locked="0"/>
    </xf>
    <xf numFmtId="38" fontId="25" fillId="29" borderId="64" xfId="43" applyFont="1" applyFill="1" applyBorder="1" applyAlignment="1" applyProtection="1">
      <alignment horizontal="center" vertical="center"/>
      <protection locked="0"/>
    </xf>
    <xf numFmtId="0" fontId="25" fillId="27" borderId="62" xfId="0" applyFont="1" applyFill="1" applyBorder="1" applyAlignment="1" applyProtection="1">
      <alignment vertical="center"/>
    </xf>
    <xf numFmtId="0" fontId="25" fillId="27" borderId="63" xfId="0" applyFont="1" applyFill="1" applyBorder="1" applyAlignment="1" applyProtection="1">
      <alignment vertical="center"/>
    </xf>
    <xf numFmtId="0" fontId="25" fillId="27" borderId="64" xfId="0" applyFont="1" applyFill="1" applyBorder="1" applyAlignment="1" applyProtection="1">
      <alignment vertical="center"/>
    </xf>
    <xf numFmtId="0" fontId="25" fillId="0" borderId="120" xfId="0" applyFont="1" applyFill="1" applyBorder="1" applyAlignment="1" applyProtection="1">
      <alignment vertical="center"/>
    </xf>
    <xf numFmtId="0" fontId="25" fillId="0" borderId="20" xfId="0" applyFont="1" applyFill="1" applyBorder="1" applyAlignment="1" applyProtection="1">
      <alignment vertical="center"/>
    </xf>
    <xf numFmtId="0" fontId="26" fillId="0" borderId="21" xfId="0" applyFont="1" applyFill="1" applyBorder="1" applyAlignment="1" applyProtection="1">
      <alignment horizontal="left" vertical="center" shrinkToFit="1"/>
    </xf>
    <xf numFmtId="0" fontId="26" fillId="0" borderId="36" xfId="0" applyFont="1" applyFill="1" applyBorder="1" applyAlignment="1" applyProtection="1">
      <alignment horizontal="center" vertical="center" shrinkToFit="1"/>
      <protection locked="0"/>
    </xf>
    <xf numFmtId="0" fontId="26" fillId="0" borderId="61" xfId="0" applyFont="1" applyFill="1" applyBorder="1" applyAlignment="1" applyProtection="1">
      <alignment horizontal="center" vertical="center" shrinkToFit="1"/>
      <protection locked="0"/>
    </xf>
    <xf numFmtId="0" fontId="26" fillId="0" borderId="37" xfId="0" applyFont="1" applyFill="1" applyBorder="1" applyAlignment="1" applyProtection="1">
      <alignment horizontal="center" vertical="center" shrinkToFit="1"/>
      <protection locked="0"/>
    </xf>
    <xf numFmtId="0" fontId="25" fillId="27" borderId="172" xfId="0" applyFont="1" applyFill="1" applyBorder="1" applyAlignment="1" applyProtection="1">
      <alignment horizontal="left" vertical="center"/>
    </xf>
    <xf numFmtId="0" fontId="25" fillId="27" borderId="189" xfId="0" applyFont="1" applyFill="1" applyBorder="1" applyAlignment="1" applyProtection="1">
      <alignment horizontal="left" vertical="center"/>
    </xf>
    <xf numFmtId="0" fontId="25" fillId="27" borderId="183" xfId="0" applyFont="1" applyFill="1" applyBorder="1" applyAlignment="1" applyProtection="1">
      <alignment horizontal="left" vertical="center"/>
    </xf>
    <xf numFmtId="38" fontId="25" fillId="29" borderId="12" xfId="43" applyFont="1" applyFill="1" applyBorder="1" applyAlignment="1" applyProtection="1">
      <alignment horizontal="center" vertical="center"/>
      <protection locked="0"/>
    </xf>
    <xf numFmtId="38" fontId="25" fillId="29" borderId="93" xfId="43" applyFont="1" applyFill="1" applyBorder="1" applyAlignment="1" applyProtection="1">
      <alignment horizontal="center" vertical="center"/>
      <protection locked="0"/>
    </xf>
    <xf numFmtId="0" fontId="25" fillId="27" borderId="12" xfId="0" applyFont="1" applyFill="1" applyBorder="1" applyAlignment="1" applyProtection="1">
      <alignment horizontal="center" vertical="center"/>
    </xf>
    <xf numFmtId="0" fontId="25" fillId="27" borderId="92" xfId="0" applyFont="1" applyFill="1" applyBorder="1" applyAlignment="1" applyProtection="1">
      <alignment horizontal="center" vertical="center"/>
    </xf>
    <xf numFmtId="0" fontId="25" fillId="27" borderId="15" xfId="0" applyFont="1" applyFill="1" applyBorder="1" applyAlignment="1" applyProtection="1">
      <alignment horizontal="center" vertical="center"/>
    </xf>
    <xf numFmtId="0" fontId="25" fillId="27" borderId="0" xfId="0" applyFont="1" applyFill="1" applyBorder="1" applyAlignment="1" applyProtection="1">
      <alignment horizontal="center" vertical="center"/>
    </xf>
    <xf numFmtId="0" fontId="25" fillId="27" borderId="23" xfId="0" applyFont="1" applyFill="1" applyBorder="1" applyAlignment="1" applyProtection="1">
      <alignment horizontal="center" vertical="center"/>
    </xf>
    <xf numFmtId="0" fontId="25" fillId="27" borderId="20" xfId="0" applyFont="1" applyFill="1" applyBorder="1" applyAlignment="1" applyProtection="1">
      <alignment horizontal="center" vertical="center"/>
    </xf>
    <xf numFmtId="0" fontId="25" fillId="27" borderId="93" xfId="0" applyFont="1" applyFill="1" applyBorder="1" applyAlignment="1" applyProtection="1">
      <alignment horizontal="center" vertical="center"/>
    </xf>
    <xf numFmtId="0" fontId="25" fillId="27" borderId="16" xfId="0" applyFont="1" applyFill="1" applyBorder="1" applyAlignment="1" applyProtection="1">
      <alignment horizontal="center" vertical="center"/>
    </xf>
    <xf numFmtId="0" fontId="25" fillId="27" borderId="21" xfId="0" applyFont="1" applyFill="1" applyBorder="1" applyAlignment="1" applyProtection="1">
      <alignment horizontal="center" vertical="center"/>
    </xf>
    <xf numFmtId="0" fontId="25" fillId="0" borderId="16" xfId="0" applyFont="1" applyFill="1" applyBorder="1" applyAlignment="1" applyProtection="1">
      <alignment vertical="top" wrapText="1"/>
    </xf>
    <xf numFmtId="0" fontId="25" fillId="0" borderId="191" xfId="0" applyFont="1" applyFill="1" applyBorder="1" applyAlignment="1" applyProtection="1">
      <alignment horizontal="left" vertical="center" wrapText="1"/>
      <protection locked="0"/>
    </xf>
    <xf numFmtId="0" fontId="25" fillId="0" borderId="0" xfId="0" applyFont="1" applyFill="1" applyBorder="1" applyAlignment="1" applyProtection="1">
      <alignment horizontal="left" vertical="center" wrapText="1"/>
      <protection locked="0"/>
    </xf>
    <xf numFmtId="0" fontId="25" fillId="0" borderId="20" xfId="0" applyFont="1" applyFill="1" applyBorder="1" applyAlignment="1" applyProtection="1">
      <alignment horizontal="left" vertical="center" wrapText="1"/>
      <protection locked="0"/>
    </xf>
    <xf numFmtId="0" fontId="26" fillId="0" borderId="90" xfId="0" applyFont="1" applyFill="1" applyBorder="1" applyAlignment="1" applyProtection="1">
      <alignment horizontal="left" vertical="center" shrinkToFit="1"/>
    </xf>
    <xf numFmtId="0" fontId="26" fillId="30" borderId="36" xfId="0" applyFont="1" applyFill="1" applyBorder="1" applyAlignment="1" applyProtection="1">
      <alignment horizontal="center" vertical="center"/>
    </xf>
    <xf numFmtId="0" fontId="26" fillId="30" borderId="37" xfId="0" applyFont="1" applyFill="1" applyBorder="1" applyAlignment="1" applyProtection="1">
      <alignment horizontal="center" vertical="center"/>
    </xf>
    <xf numFmtId="0" fontId="25" fillId="0" borderId="113" xfId="0" applyFont="1" applyFill="1" applyBorder="1" applyAlignment="1" applyProtection="1">
      <alignment horizontal="center" vertical="center"/>
    </xf>
    <xf numFmtId="0" fontId="25" fillId="0" borderId="80" xfId="0" applyFont="1" applyFill="1" applyBorder="1" applyAlignment="1" applyProtection="1">
      <alignment horizontal="center" vertical="center"/>
    </xf>
    <xf numFmtId="0" fontId="36" fillId="0" borderId="62" xfId="0" applyFont="1" applyFill="1" applyBorder="1" applyAlignment="1" applyProtection="1">
      <alignment horizontal="center" vertical="center" shrinkToFit="1"/>
    </xf>
    <xf numFmtId="0" fontId="36" fillId="0" borderId="64" xfId="0" applyFont="1" applyFill="1" applyBorder="1" applyAlignment="1" applyProtection="1">
      <alignment horizontal="center" vertical="center" shrinkToFit="1"/>
    </xf>
    <xf numFmtId="0" fontId="29" fillId="0" borderId="12" xfId="0" applyFont="1" applyFill="1" applyBorder="1" applyAlignment="1" applyProtection="1">
      <alignment horizontal="left" vertical="top" wrapText="1"/>
    </xf>
    <xf numFmtId="0" fontId="29" fillId="0" borderId="92" xfId="0" applyFont="1" applyFill="1" applyBorder="1" applyAlignment="1" applyProtection="1">
      <alignment horizontal="left" vertical="top" wrapText="1"/>
    </xf>
    <xf numFmtId="0" fontId="29" fillId="0" borderId="93" xfId="0" applyFont="1" applyFill="1" applyBorder="1" applyAlignment="1" applyProtection="1">
      <alignment horizontal="left" vertical="top" wrapText="1"/>
    </xf>
    <xf numFmtId="0" fontId="29" fillId="0" borderId="23" xfId="0" applyFont="1" applyFill="1" applyBorder="1" applyAlignment="1" applyProtection="1">
      <alignment horizontal="left" vertical="top" wrapText="1"/>
    </xf>
    <xf numFmtId="0" fontId="29" fillId="0" borderId="20" xfId="0" applyFont="1" applyFill="1" applyBorder="1" applyAlignment="1" applyProtection="1">
      <alignment horizontal="left" vertical="top" wrapText="1"/>
    </xf>
    <xf numFmtId="0" fontId="29" fillId="0" borderId="21" xfId="0" applyFont="1" applyFill="1" applyBorder="1" applyAlignment="1" applyProtection="1">
      <alignment horizontal="left" vertical="top" wrapText="1"/>
    </xf>
    <xf numFmtId="0" fontId="29" fillId="0" borderId="122" xfId="0" applyFont="1" applyFill="1" applyBorder="1" applyAlignment="1" applyProtection="1">
      <alignment horizontal="left" vertical="top" wrapText="1"/>
    </xf>
    <xf numFmtId="0" fontId="29" fillId="0" borderId="123" xfId="0" applyFont="1" applyFill="1" applyBorder="1" applyAlignment="1" applyProtection="1">
      <alignment horizontal="left" vertical="top" wrapText="1"/>
    </xf>
    <xf numFmtId="0" fontId="29" fillId="0" borderId="124" xfId="0" applyFont="1" applyFill="1" applyBorder="1" applyAlignment="1" applyProtection="1">
      <alignment horizontal="left" vertical="top" wrapText="1"/>
    </xf>
    <xf numFmtId="0" fontId="26" fillId="0" borderId="140" xfId="0" applyFont="1" applyBorder="1" applyAlignment="1" applyProtection="1">
      <alignment horizontal="left" vertical="center" wrapText="1"/>
    </xf>
    <xf numFmtId="0" fontId="26" fillId="0" borderId="143" xfId="0" applyFont="1" applyBorder="1" applyAlignment="1" applyProtection="1">
      <alignment horizontal="left" vertical="center" wrapText="1"/>
    </xf>
    <xf numFmtId="0" fontId="26" fillId="0" borderId="141" xfId="0" applyFont="1" applyBorder="1" applyAlignment="1" applyProtection="1">
      <alignment horizontal="left" vertical="center" wrapText="1"/>
    </xf>
    <xf numFmtId="0" fontId="26" fillId="0" borderId="140" xfId="0" applyFont="1" applyFill="1" applyBorder="1" applyAlignment="1" applyProtection="1">
      <alignment horizontal="center" vertical="center" shrinkToFit="1"/>
    </xf>
    <xf numFmtId="0" fontId="26" fillId="0" borderId="141" xfId="0" applyFont="1" applyFill="1" applyBorder="1" applyAlignment="1" applyProtection="1">
      <alignment horizontal="center" vertical="center" shrinkToFit="1"/>
    </xf>
    <xf numFmtId="0" fontId="26" fillId="30" borderId="140" xfId="0" applyFont="1" applyFill="1" applyBorder="1" applyAlignment="1" applyProtection="1">
      <alignment horizontal="right" vertical="center" shrinkToFit="1"/>
    </xf>
    <xf numFmtId="0" fontId="26" fillId="30" borderId="141" xfId="0" applyFont="1" applyFill="1" applyBorder="1" applyAlignment="1" applyProtection="1">
      <alignment horizontal="right" vertical="center" shrinkToFit="1"/>
    </xf>
    <xf numFmtId="0" fontId="25" fillId="0" borderId="172" xfId="0" applyFont="1" applyFill="1" applyBorder="1" applyAlignment="1" applyProtection="1">
      <alignment horizontal="center" vertical="center"/>
    </xf>
    <xf numFmtId="0" fontId="25" fillId="0" borderId="189" xfId="0" applyFont="1" applyFill="1" applyBorder="1" applyAlignment="1" applyProtection="1">
      <alignment horizontal="center" vertical="center"/>
    </xf>
    <xf numFmtId="0" fontId="25" fillId="0" borderId="183" xfId="0" applyFont="1" applyFill="1" applyBorder="1" applyAlignment="1" applyProtection="1">
      <alignment horizontal="center" vertical="center"/>
    </xf>
    <xf numFmtId="0" fontId="25" fillId="27" borderId="62" xfId="0" applyFont="1" applyFill="1" applyBorder="1" applyAlignment="1" applyProtection="1">
      <alignment horizontal="center" vertical="center"/>
    </xf>
    <xf numFmtId="0" fontId="25" fillId="27" borderId="63" xfId="0" applyFont="1" applyFill="1" applyBorder="1" applyAlignment="1" applyProtection="1">
      <alignment horizontal="center" vertical="center"/>
    </xf>
    <xf numFmtId="0" fontId="25" fillId="27" borderId="64" xfId="0" applyFont="1" applyFill="1" applyBorder="1" applyAlignment="1" applyProtection="1">
      <alignment horizontal="center" vertical="center"/>
    </xf>
    <xf numFmtId="0" fontId="25" fillId="0" borderId="36" xfId="0" applyFont="1" applyFill="1" applyBorder="1" applyAlignment="1" applyProtection="1">
      <alignment horizontal="center" vertical="center" shrinkToFit="1"/>
      <protection locked="0"/>
    </xf>
    <xf numFmtId="0" fontId="25" fillId="0" borderId="61" xfId="0" applyFont="1" applyFill="1" applyBorder="1" applyAlignment="1" applyProtection="1">
      <alignment horizontal="center" vertical="center" shrinkToFit="1"/>
      <protection locked="0"/>
    </xf>
    <xf numFmtId="0" fontId="25" fillId="0" borderId="37" xfId="0" applyFont="1" applyFill="1" applyBorder="1" applyAlignment="1" applyProtection="1">
      <alignment horizontal="center" vertical="center" shrinkToFit="1"/>
      <protection locked="0"/>
    </xf>
    <xf numFmtId="0" fontId="25" fillId="0" borderId="36" xfId="0" applyFont="1" applyFill="1" applyBorder="1" applyAlignment="1" applyProtection="1">
      <alignment horizontal="left" vertical="center"/>
      <protection locked="0"/>
    </xf>
    <xf numFmtId="0" fontId="25" fillId="0" borderId="61" xfId="0" applyFont="1" applyFill="1" applyBorder="1" applyAlignment="1" applyProtection="1">
      <alignment horizontal="left" vertical="center"/>
      <protection locked="0"/>
    </xf>
    <xf numFmtId="0" fontId="25" fillId="0" borderId="37" xfId="0" applyFont="1" applyFill="1" applyBorder="1" applyAlignment="1" applyProtection="1">
      <alignment horizontal="left" vertical="center"/>
      <protection locked="0"/>
    </xf>
    <xf numFmtId="0" fontId="25" fillId="27" borderId="190" xfId="0" applyFont="1" applyFill="1" applyBorder="1" applyAlignment="1" applyProtection="1">
      <alignment horizontal="center" vertical="center"/>
    </xf>
    <xf numFmtId="0" fontId="25" fillId="27" borderId="191" xfId="0" applyFont="1" applyFill="1" applyBorder="1" applyAlignment="1" applyProtection="1">
      <alignment horizontal="center" vertical="center"/>
    </xf>
    <xf numFmtId="0" fontId="25" fillId="27" borderId="192" xfId="0" applyFont="1" applyFill="1" applyBorder="1" applyAlignment="1" applyProtection="1">
      <alignment horizontal="center" vertical="center"/>
    </xf>
    <xf numFmtId="0" fontId="25" fillId="27" borderId="172" xfId="0" applyFont="1" applyFill="1" applyBorder="1" applyAlignment="1" applyProtection="1">
      <alignment horizontal="center" vertical="center" shrinkToFit="1"/>
    </xf>
    <xf numFmtId="0" fontId="25" fillId="27" borderId="189" xfId="0" applyFont="1" applyFill="1" applyBorder="1" applyAlignment="1" applyProtection="1">
      <alignment horizontal="center" vertical="center" shrinkToFit="1"/>
    </xf>
    <xf numFmtId="0" fontId="25" fillId="27" borderId="183" xfId="0" applyFont="1" applyFill="1" applyBorder="1" applyAlignment="1" applyProtection="1">
      <alignment horizontal="center" vertical="center" shrinkToFit="1"/>
    </xf>
    <xf numFmtId="0" fontId="26" fillId="30" borderId="140" xfId="0" applyNumberFormat="1" applyFont="1" applyFill="1" applyBorder="1" applyAlignment="1" applyProtection="1">
      <alignment vertical="center"/>
    </xf>
    <xf numFmtId="0" fontId="26" fillId="30" borderId="143" xfId="0" applyNumberFormat="1" applyFont="1" applyFill="1" applyBorder="1" applyAlignment="1" applyProtection="1">
      <alignment vertical="center"/>
    </xf>
    <xf numFmtId="0" fontId="26" fillId="27" borderId="73" xfId="0" applyFont="1" applyFill="1" applyBorder="1" applyAlignment="1" applyProtection="1">
      <alignment horizontal="center" vertical="center"/>
    </xf>
    <xf numFmtId="0" fontId="26" fillId="27" borderId="74" xfId="0" applyFont="1" applyFill="1" applyBorder="1" applyAlignment="1" applyProtection="1">
      <alignment horizontal="center" vertical="center"/>
    </xf>
    <xf numFmtId="0" fontId="26" fillId="27" borderId="75" xfId="0" applyFont="1" applyFill="1" applyBorder="1" applyAlignment="1" applyProtection="1">
      <alignment horizontal="center" vertical="center"/>
    </xf>
    <xf numFmtId="0" fontId="25" fillId="0" borderId="114" xfId="0" applyFont="1" applyFill="1" applyBorder="1" applyAlignment="1" applyProtection="1">
      <alignment horizontal="center" vertical="center"/>
      <protection locked="0"/>
    </xf>
    <xf numFmtId="0" fontId="25" fillId="0" borderId="116" xfId="0" applyFont="1" applyFill="1" applyBorder="1" applyAlignment="1" applyProtection="1">
      <alignment horizontal="center" vertical="center"/>
      <protection locked="0"/>
    </xf>
    <xf numFmtId="0" fontId="25" fillId="0" borderId="0" xfId="0" applyFont="1" applyFill="1" applyBorder="1" applyAlignment="1" applyProtection="1">
      <alignment horizontal="left" vertical="center"/>
    </xf>
    <xf numFmtId="0" fontId="25" fillId="0" borderId="138" xfId="0" applyFont="1" applyFill="1" applyBorder="1" applyAlignment="1" applyProtection="1">
      <alignment horizontal="left" vertical="center"/>
    </xf>
    <xf numFmtId="0" fontId="40" fillId="0" borderId="0" xfId="0" applyFont="1" applyFill="1" applyBorder="1" applyAlignment="1" applyProtection="1">
      <alignment vertical="top" wrapText="1"/>
    </xf>
    <xf numFmtId="0" fontId="40" fillId="0" borderId="16" xfId="0" applyFont="1" applyFill="1" applyBorder="1" applyAlignment="1" applyProtection="1">
      <alignment vertical="top" wrapText="1"/>
    </xf>
    <xf numFmtId="0" fontId="29" fillId="0" borderId="0" xfId="0" applyFont="1" applyFill="1" applyBorder="1" applyAlignment="1" applyProtection="1">
      <alignment horizontal="center" vertical="center" wrapText="1"/>
    </xf>
    <xf numFmtId="0" fontId="25" fillId="27" borderId="71" xfId="0" applyFont="1" applyFill="1" applyBorder="1" applyAlignment="1" applyProtection="1">
      <alignment horizontal="center" vertical="center"/>
    </xf>
    <xf numFmtId="0" fontId="25" fillId="27" borderId="23" xfId="0" applyFont="1" applyFill="1" applyBorder="1" applyAlignment="1" applyProtection="1">
      <alignment horizontal="left" vertical="center"/>
    </xf>
    <xf numFmtId="0" fontId="25" fillId="27" borderId="20" xfId="0" applyFont="1" applyFill="1" applyBorder="1" applyAlignment="1" applyProtection="1">
      <alignment horizontal="left" vertical="center"/>
    </xf>
    <xf numFmtId="0" fontId="26" fillId="0" borderId="0" xfId="0" applyFont="1" applyFill="1" applyBorder="1" applyAlignment="1" applyProtection="1">
      <alignment horizontal="center" vertical="center"/>
    </xf>
    <xf numFmtId="0" fontId="26" fillId="0" borderId="138" xfId="0" applyFont="1" applyFill="1" applyBorder="1" applyAlignment="1" applyProtection="1">
      <alignment horizontal="center" vertical="center"/>
    </xf>
    <xf numFmtId="0" fontId="25" fillId="27" borderId="23" xfId="0" applyFont="1" applyFill="1" applyBorder="1" applyAlignment="1" applyProtection="1">
      <alignment horizontal="right" vertical="center" shrinkToFit="1"/>
    </xf>
    <xf numFmtId="0" fontId="25" fillId="27" borderId="21" xfId="0" applyFont="1" applyFill="1" applyBorder="1" applyAlignment="1" applyProtection="1">
      <alignment horizontal="right" vertical="center" shrinkToFit="1"/>
    </xf>
    <xf numFmtId="0" fontId="25" fillId="27" borderId="205" xfId="0" applyFont="1" applyFill="1" applyBorder="1" applyAlignment="1" applyProtection="1">
      <alignment horizontal="right" vertical="center" shrinkToFit="1"/>
    </xf>
    <xf numFmtId="0" fontId="25" fillId="27" borderId="207" xfId="0" applyFont="1" applyFill="1" applyBorder="1" applyAlignment="1" applyProtection="1">
      <alignment horizontal="right" vertical="center" shrinkToFit="1"/>
    </xf>
    <xf numFmtId="0" fontId="26" fillId="29" borderId="190" xfId="0" applyFont="1" applyFill="1" applyBorder="1" applyAlignment="1" applyProtection="1">
      <alignment horizontal="left" vertical="center" shrinkToFit="1"/>
      <protection locked="0"/>
    </xf>
    <xf numFmtId="0" fontId="26" fillId="29" borderId="191" xfId="0" applyFont="1" applyFill="1" applyBorder="1" applyAlignment="1" applyProtection="1">
      <alignment horizontal="left" vertical="center" shrinkToFit="1"/>
      <protection locked="0"/>
    </xf>
    <xf numFmtId="0" fontId="26" fillId="29" borderId="192" xfId="0" applyFont="1" applyFill="1" applyBorder="1" applyAlignment="1" applyProtection="1">
      <alignment horizontal="left" vertical="center" shrinkToFit="1"/>
      <protection locked="0"/>
    </xf>
    <xf numFmtId="0" fontId="26" fillId="29" borderId="23" xfId="0" applyFont="1" applyFill="1" applyBorder="1" applyAlignment="1" applyProtection="1">
      <alignment horizontal="left" vertical="center" shrinkToFit="1"/>
      <protection locked="0"/>
    </xf>
    <xf numFmtId="0" fontId="26" fillId="29" borderId="20" xfId="0" applyFont="1" applyFill="1" applyBorder="1" applyAlignment="1" applyProtection="1">
      <alignment horizontal="left" vertical="center" shrinkToFit="1"/>
      <protection locked="0"/>
    </xf>
    <xf numFmtId="0" fontId="26" fillId="29" borderId="21" xfId="0" applyFont="1" applyFill="1" applyBorder="1" applyAlignment="1" applyProtection="1">
      <alignment horizontal="left" vertical="center" shrinkToFit="1"/>
      <protection locked="0"/>
    </xf>
    <xf numFmtId="0" fontId="25" fillId="29" borderId="190" xfId="0" applyFont="1" applyFill="1" applyBorder="1" applyAlignment="1" applyProtection="1">
      <alignment horizontal="center" vertical="center"/>
      <protection locked="0"/>
    </xf>
    <xf numFmtId="0" fontId="25" fillId="29" borderId="191" xfId="0" applyFont="1" applyFill="1" applyBorder="1" applyAlignment="1" applyProtection="1">
      <alignment horizontal="center" vertical="center"/>
      <protection locked="0"/>
    </xf>
    <xf numFmtId="0" fontId="25" fillId="29" borderId="192" xfId="0" applyFont="1" applyFill="1" applyBorder="1" applyAlignment="1" applyProtection="1">
      <alignment horizontal="center" vertical="center"/>
      <protection locked="0"/>
    </xf>
    <xf numFmtId="0" fontId="25" fillId="29" borderId="20" xfId="0" applyFont="1" applyFill="1" applyBorder="1" applyAlignment="1" applyProtection="1">
      <alignment horizontal="center" vertical="center"/>
      <protection locked="0"/>
    </xf>
    <xf numFmtId="0" fontId="29" fillId="0" borderId="13" xfId="0" applyFont="1" applyFill="1" applyBorder="1" applyAlignment="1" applyProtection="1">
      <alignment horizontal="left" vertical="top" wrapText="1"/>
    </xf>
    <xf numFmtId="0" fontId="29" fillId="0" borderId="13" xfId="0" applyFont="1" applyFill="1" applyBorder="1" applyAlignment="1" applyProtection="1">
      <alignment horizontal="left" vertical="top"/>
    </xf>
    <xf numFmtId="0" fontId="29" fillId="0" borderId="14" xfId="0" applyFont="1" applyFill="1" applyBorder="1" applyAlignment="1" applyProtection="1">
      <alignment horizontal="left" vertical="top"/>
    </xf>
    <xf numFmtId="0" fontId="29" fillId="0" borderId="0" xfId="0" applyFont="1" applyFill="1" applyBorder="1" applyAlignment="1" applyProtection="1">
      <alignment horizontal="left" vertical="top" wrapText="1"/>
    </xf>
    <xf numFmtId="0" fontId="29" fillId="0" borderId="0" xfId="0" applyFont="1" applyFill="1" applyBorder="1" applyAlignment="1" applyProtection="1">
      <alignment horizontal="left" vertical="top"/>
    </xf>
    <xf numFmtId="0" fontId="29" fillId="0" borderId="16" xfId="0" applyFont="1" applyFill="1" applyBorder="1" applyAlignment="1" applyProtection="1">
      <alignment horizontal="left" vertical="top"/>
    </xf>
    <xf numFmtId="38" fontId="25" fillId="0" borderId="143" xfId="43" applyFont="1" applyFill="1" applyBorder="1" applyAlignment="1" applyProtection="1">
      <alignment vertical="center" shrinkToFit="1"/>
      <protection locked="0"/>
    </xf>
    <xf numFmtId="0" fontId="25" fillId="29" borderId="172" xfId="0" applyFont="1" applyFill="1" applyBorder="1" applyAlignment="1" applyProtection="1">
      <alignment horizontal="center" vertical="center" shrinkToFit="1"/>
      <protection locked="0"/>
    </xf>
    <xf numFmtId="0" fontId="25" fillId="29" borderId="189" xfId="0" applyFont="1" applyFill="1" applyBorder="1" applyAlignment="1" applyProtection="1">
      <alignment horizontal="center" vertical="center" shrinkToFit="1"/>
      <protection locked="0"/>
    </xf>
    <xf numFmtId="0" fontId="25" fillId="29" borderId="183" xfId="0" applyFont="1" applyFill="1" applyBorder="1" applyAlignment="1" applyProtection="1">
      <alignment horizontal="center" vertical="center" shrinkToFit="1"/>
      <protection locked="0"/>
    </xf>
    <xf numFmtId="49" fontId="25" fillId="29" borderId="140" xfId="0" applyNumberFormat="1" applyFont="1" applyFill="1" applyBorder="1" applyAlignment="1" applyProtection="1">
      <alignment horizontal="center" vertical="center" shrinkToFit="1"/>
      <protection locked="0"/>
    </xf>
    <xf numFmtId="49" fontId="25" fillId="29" borderId="143" xfId="0" applyNumberFormat="1" applyFont="1" applyFill="1" applyBorder="1" applyAlignment="1" applyProtection="1">
      <alignment horizontal="center" vertical="center" shrinkToFit="1"/>
      <protection locked="0"/>
    </xf>
    <xf numFmtId="49" fontId="25" fillId="29" borderId="141" xfId="0" applyNumberFormat="1" applyFont="1" applyFill="1" applyBorder="1" applyAlignment="1" applyProtection="1">
      <alignment horizontal="center" vertical="center" shrinkToFit="1"/>
      <protection locked="0"/>
    </xf>
    <xf numFmtId="49" fontId="25" fillId="0" borderId="172" xfId="0" applyNumberFormat="1" applyFont="1" applyFill="1" applyBorder="1" applyAlignment="1" applyProtection="1">
      <alignment horizontal="center" vertical="center" shrinkToFit="1"/>
      <protection locked="0"/>
    </xf>
    <xf numFmtId="49" fontId="25" fillId="0" borderId="189" xfId="0" applyNumberFormat="1" applyFont="1" applyFill="1" applyBorder="1" applyAlignment="1" applyProtection="1">
      <alignment horizontal="center" vertical="center" shrinkToFit="1"/>
      <protection locked="0"/>
    </xf>
    <xf numFmtId="49" fontId="25" fillId="0" borderId="183" xfId="0" applyNumberFormat="1" applyFont="1" applyFill="1" applyBorder="1" applyAlignment="1" applyProtection="1">
      <alignment horizontal="center" vertical="center" shrinkToFit="1"/>
      <protection locked="0"/>
    </xf>
    <xf numFmtId="0" fontId="25" fillId="0" borderId="20" xfId="0" applyFont="1" applyFill="1" applyBorder="1" applyAlignment="1" applyProtection="1">
      <alignment vertical="center" wrapText="1"/>
    </xf>
    <xf numFmtId="0" fontId="25" fillId="27" borderId="140" xfId="0" applyFont="1" applyFill="1" applyBorder="1" applyAlignment="1" applyProtection="1">
      <alignment horizontal="center" vertical="center" wrapText="1"/>
    </xf>
    <xf numFmtId="0" fontId="25" fillId="27" borderId="143" xfId="0" applyFont="1" applyFill="1" applyBorder="1" applyAlignment="1" applyProtection="1">
      <alignment horizontal="center" vertical="center" wrapText="1"/>
    </xf>
    <xf numFmtId="0" fontId="25" fillId="27" borderId="141" xfId="0" applyFont="1" applyFill="1" applyBorder="1" applyAlignment="1" applyProtection="1">
      <alignment horizontal="center" vertical="center" wrapText="1"/>
    </xf>
    <xf numFmtId="0" fontId="25" fillId="27" borderId="172" xfId="0" applyFont="1" applyFill="1" applyBorder="1" applyAlignment="1" applyProtection="1">
      <alignment horizontal="center" vertical="center" wrapText="1"/>
    </xf>
    <xf numFmtId="0" fontId="25" fillId="27" borderId="189" xfId="0" applyFont="1" applyFill="1" applyBorder="1" applyAlignment="1" applyProtection="1">
      <alignment horizontal="center" vertical="center" wrapText="1"/>
    </xf>
    <xf numFmtId="0" fontId="25" fillId="27" borderId="183" xfId="0" applyFont="1" applyFill="1" applyBorder="1" applyAlignment="1" applyProtection="1">
      <alignment horizontal="center" vertical="center" wrapText="1"/>
    </xf>
    <xf numFmtId="0" fontId="25" fillId="29" borderId="12" xfId="0" applyFont="1" applyFill="1" applyBorder="1" applyAlignment="1" applyProtection="1">
      <alignment horizontal="center" vertical="center"/>
      <protection locked="0"/>
    </xf>
    <xf numFmtId="0" fontId="25" fillId="29" borderId="13" xfId="0" applyFont="1" applyFill="1" applyBorder="1" applyAlignment="1" applyProtection="1">
      <alignment horizontal="center" vertical="center"/>
      <protection locked="0"/>
    </xf>
    <xf numFmtId="0" fontId="25" fillId="29" borderId="14" xfId="0" applyFont="1" applyFill="1" applyBorder="1" applyAlignment="1" applyProtection="1">
      <alignment horizontal="center" vertical="center"/>
      <protection locked="0"/>
    </xf>
    <xf numFmtId="0" fontId="25" fillId="29" borderId="0" xfId="0" applyFont="1" applyFill="1" applyBorder="1" applyAlignment="1" applyProtection="1">
      <alignment horizontal="center" vertical="center"/>
      <protection locked="0"/>
    </xf>
    <xf numFmtId="0" fontId="25" fillId="0" borderId="12" xfId="0" applyFont="1" applyBorder="1" applyAlignment="1" applyProtection="1">
      <alignment horizontal="center" vertical="top"/>
    </xf>
    <xf numFmtId="0" fontId="25" fillId="0" borderId="15" xfId="0" applyFont="1" applyBorder="1" applyAlignment="1" applyProtection="1">
      <alignment horizontal="center" vertical="top"/>
    </xf>
    <xf numFmtId="0" fontId="25" fillId="0" borderId="23" xfId="0" applyFont="1" applyBorder="1" applyAlignment="1" applyProtection="1">
      <alignment horizontal="center" vertical="top"/>
    </xf>
    <xf numFmtId="0" fontId="29" fillId="0" borderId="14" xfId="0" applyFont="1" applyFill="1" applyBorder="1" applyAlignment="1" applyProtection="1">
      <alignment horizontal="left" vertical="top" wrapText="1"/>
    </xf>
    <xf numFmtId="0" fontId="29" fillId="0" borderId="16" xfId="0" applyFont="1" applyFill="1" applyBorder="1" applyAlignment="1" applyProtection="1">
      <alignment horizontal="left" vertical="top" wrapText="1"/>
    </xf>
    <xf numFmtId="0" fontId="26" fillId="0" borderId="172" xfId="0" applyFont="1" applyFill="1" applyBorder="1" applyAlignment="1" applyProtection="1">
      <alignment horizontal="left" vertical="center" shrinkToFit="1"/>
    </xf>
    <xf numFmtId="0" fontId="26" fillId="0" borderId="189" xfId="0" applyFont="1" applyFill="1" applyBorder="1" applyAlignment="1" applyProtection="1">
      <alignment horizontal="left" vertical="center" shrinkToFit="1"/>
    </xf>
    <xf numFmtId="0" fontId="26" fillId="0" borderId="183" xfId="0" applyFont="1" applyFill="1" applyBorder="1" applyAlignment="1" applyProtection="1">
      <alignment horizontal="left" vertical="center" shrinkToFit="1"/>
    </xf>
    <xf numFmtId="0" fontId="25" fillId="0" borderId="190" xfId="0" applyFont="1" applyFill="1" applyBorder="1" applyAlignment="1" applyProtection="1">
      <alignment horizontal="left" vertical="center" wrapText="1"/>
    </xf>
    <xf numFmtId="0" fontId="25" fillId="0" borderId="191" xfId="0" applyFont="1" applyFill="1" applyBorder="1" applyAlignment="1" applyProtection="1">
      <alignment horizontal="left" vertical="center" wrapText="1"/>
    </xf>
    <xf numFmtId="0" fontId="25" fillId="0" borderId="192" xfId="0" applyFont="1" applyFill="1" applyBorder="1" applyAlignment="1" applyProtection="1">
      <alignment horizontal="left" vertical="center" wrapText="1"/>
    </xf>
    <xf numFmtId="0" fontId="25" fillId="0" borderId="23" xfId="0" applyFont="1" applyFill="1" applyBorder="1" applyAlignment="1" applyProtection="1">
      <alignment horizontal="left" vertical="center" wrapText="1"/>
    </xf>
    <xf numFmtId="0" fontId="25" fillId="0" borderId="20" xfId="0" applyFont="1" applyFill="1" applyBorder="1" applyAlignment="1" applyProtection="1">
      <alignment horizontal="left" vertical="center" wrapText="1"/>
    </xf>
    <xf numFmtId="0" fontId="25" fillId="0" borderId="21" xfId="0" applyFont="1" applyFill="1" applyBorder="1" applyAlignment="1" applyProtection="1">
      <alignment horizontal="left" vertical="center" wrapText="1"/>
    </xf>
    <xf numFmtId="38" fontId="25" fillId="0" borderId="172" xfId="43" applyFont="1" applyFill="1" applyBorder="1" applyAlignment="1" applyProtection="1">
      <alignment horizontal="center" vertical="center" wrapText="1"/>
      <protection locked="0"/>
    </xf>
    <xf numFmtId="38" fontId="25" fillId="0" borderId="189" xfId="43" applyFont="1" applyFill="1" applyBorder="1" applyAlignment="1" applyProtection="1">
      <alignment horizontal="center" vertical="center" wrapText="1"/>
      <protection locked="0"/>
    </xf>
    <xf numFmtId="0" fontId="36" fillId="0" borderId="20" xfId="0" applyFont="1" applyBorder="1" applyAlignment="1" applyProtection="1">
      <alignment horizontal="left" vertical="center"/>
    </xf>
    <xf numFmtId="0" fontId="26" fillId="0" borderId="190" xfId="0" applyFont="1" applyBorder="1" applyAlignment="1" applyProtection="1">
      <alignment horizontal="left" vertical="top" wrapText="1"/>
      <protection locked="0"/>
    </xf>
    <xf numFmtId="0" fontId="26" fillId="0" borderId="191" xfId="0" applyFont="1" applyBorder="1" applyAlignment="1" applyProtection="1">
      <alignment horizontal="left" vertical="top" wrapText="1"/>
      <protection locked="0"/>
    </xf>
    <xf numFmtId="0" fontId="26" fillId="0" borderId="192" xfId="0" applyFont="1" applyBorder="1" applyAlignment="1" applyProtection="1">
      <alignment horizontal="left" vertical="top" wrapText="1"/>
      <protection locked="0"/>
    </xf>
    <xf numFmtId="0" fontId="36" fillId="0" borderId="20" xfId="0" applyFont="1" applyBorder="1" applyAlignment="1" applyProtection="1">
      <alignment horizontal="left" vertical="center" shrinkToFit="1"/>
    </xf>
    <xf numFmtId="0" fontId="26" fillId="27" borderId="62" xfId="0" applyFont="1" applyFill="1" applyBorder="1" applyAlignment="1" applyProtection="1">
      <alignment horizontal="center" vertical="center"/>
    </xf>
    <xf numFmtId="0" fontId="26" fillId="27" borderId="63" xfId="0" applyFont="1" applyFill="1" applyBorder="1" applyAlignment="1" applyProtection="1">
      <alignment horizontal="center" vertical="center"/>
    </xf>
    <xf numFmtId="0" fontId="26" fillId="27" borderId="64" xfId="0" applyFont="1" applyFill="1" applyBorder="1" applyAlignment="1" applyProtection="1">
      <alignment horizontal="center" vertical="center"/>
    </xf>
    <xf numFmtId="0" fontId="25" fillId="27" borderId="10" xfId="0" applyFont="1" applyFill="1" applyBorder="1" applyAlignment="1" applyProtection="1">
      <alignment horizontal="center" vertical="center" wrapText="1"/>
    </xf>
    <xf numFmtId="0" fontId="26" fillId="30" borderId="62" xfId="0" applyFont="1" applyFill="1" applyBorder="1" applyAlignment="1" applyProtection="1">
      <alignment horizontal="center" vertical="center"/>
    </xf>
    <xf numFmtId="0" fontId="26" fillId="30" borderId="63" xfId="0" applyFont="1" applyFill="1" applyBorder="1" applyAlignment="1" applyProtection="1">
      <alignment horizontal="center" vertical="center"/>
    </xf>
    <xf numFmtId="0" fontId="25" fillId="0" borderId="62" xfId="0" applyFont="1" applyFill="1" applyBorder="1" applyAlignment="1" applyProtection="1">
      <alignment horizontal="center" vertical="center" wrapText="1"/>
      <protection locked="0"/>
    </xf>
    <xf numFmtId="0" fontId="25" fillId="0" borderId="63" xfId="0" applyFont="1" applyFill="1" applyBorder="1" applyAlignment="1" applyProtection="1">
      <alignment horizontal="center" vertical="center" wrapText="1"/>
      <protection locked="0"/>
    </xf>
    <xf numFmtId="0" fontId="29" fillId="27" borderId="12" xfId="0" applyFont="1" applyFill="1" applyBorder="1" applyAlignment="1" applyProtection="1">
      <alignment horizontal="center" vertical="center" wrapText="1" shrinkToFit="1"/>
    </xf>
    <xf numFmtId="0" fontId="29" fillId="27" borderId="13" xfId="0" applyFont="1" applyFill="1" applyBorder="1" applyAlignment="1" applyProtection="1">
      <alignment horizontal="center" vertical="center" wrapText="1" shrinkToFit="1"/>
    </xf>
    <xf numFmtId="0" fontId="29" fillId="27" borderId="14" xfId="0" applyFont="1" applyFill="1" applyBorder="1" applyAlignment="1" applyProtection="1">
      <alignment horizontal="center" vertical="center" wrapText="1" shrinkToFit="1"/>
    </xf>
    <xf numFmtId="0" fontId="29" fillId="27" borderId="23" xfId="0" applyFont="1" applyFill="1" applyBorder="1" applyAlignment="1" applyProtection="1">
      <alignment horizontal="center" vertical="center" wrapText="1" shrinkToFit="1"/>
    </xf>
    <xf numFmtId="0" fontId="29" fillId="27" borderId="20" xfId="0" applyFont="1" applyFill="1" applyBorder="1" applyAlignment="1" applyProtection="1">
      <alignment horizontal="center" vertical="center" wrapText="1" shrinkToFit="1"/>
    </xf>
    <xf numFmtId="0" fontId="29" fillId="27" borderId="21" xfId="0" applyFont="1" applyFill="1" applyBorder="1" applyAlignment="1" applyProtection="1">
      <alignment horizontal="center" vertical="center" wrapText="1" shrinkToFit="1"/>
    </xf>
    <xf numFmtId="0" fontId="26" fillId="27" borderId="12" xfId="0" applyFont="1" applyFill="1" applyBorder="1" applyAlignment="1" applyProtection="1">
      <alignment horizontal="center" vertical="center" wrapText="1"/>
    </xf>
    <xf numFmtId="0" fontId="26" fillId="27" borderId="13" xfId="0" applyFont="1" applyFill="1" applyBorder="1" applyAlignment="1" applyProtection="1">
      <alignment horizontal="center" vertical="center" wrapText="1"/>
    </xf>
    <xf numFmtId="0" fontId="26" fillId="27" borderId="14" xfId="0" applyFont="1" applyFill="1" applyBorder="1" applyAlignment="1" applyProtection="1">
      <alignment horizontal="center" vertical="center" wrapText="1"/>
    </xf>
    <xf numFmtId="0" fontId="26" fillId="27" borderId="23" xfId="0" applyFont="1" applyFill="1" applyBorder="1" applyAlignment="1" applyProtection="1">
      <alignment horizontal="center" vertical="center" wrapText="1"/>
    </xf>
    <xf numFmtId="0" fontId="26" fillId="27" borderId="20" xfId="0" applyFont="1" applyFill="1" applyBorder="1" applyAlignment="1" applyProtection="1">
      <alignment horizontal="center" vertical="center" wrapText="1"/>
    </xf>
    <xf numFmtId="0" fontId="26" fillId="27" borderId="21" xfId="0" applyFont="1" applyFill="1" applyBorder="1" applyAlignment="1" applyProtection="1">
      <alignment horizontal="center" vertical="center" wrapText="1"/>
    </xf>
    <xf numFmtId="0" fontId="26" fillId="0" borderId="12" xfId="0" applyFont="1" applyBorder="1" applyAlignment="1" applyProtection="1">
      <alignment horizontal="right" vertical="center" wrapText="1"/>
      <protection locked="0"/>
    </xf>
    <xf numFmtId="0" fontId="26" fillId="0" borderId="13" xfId="0" applyFont="1" applyBorder="1" applyAlignment="1" applyProtection="1">
      <alignment horizontal="right" vertical="center" wrapText="1"/>
      <protection locked="0"/>
    </xf>
    <xf numFmtId="0" fontId="26" fillId="0" borderId="23" xfId="0" applyFont="1" applyBorder="1" applyAlignment="1" applyProtection="1">
      <alignment horizontal="right" vertical="center" wrapText="1"/>
      <protection locked="0"/>
    </xf>
    <xf numFmtId="0" fontId="26" fillId="0" borderId="20" xfId="0" applyFont="1" applyBorder="1" applyAlignment="1" applyProtection="1">
      <alignment horizontal="right" vertical="center" wrapText="1"/>
      <protection locked="0"/>
    </xf>
    <xf numFmtId="0" fontId="26" fillId="0" borderId="13" xfId="0" applyFont="1" applyFill="1" applyBorder="1" applyAlignment="1" applyProtection="1">
      <alignment horizontal="left" vertical="center" shrinkToFit="1"/>
    </xf>
    <xf numFmtId="0" fontId="26" fillId="0" borderId="14" xfId="0" applyFont="1" applyFill="1" applyBorder="1" applyAlignment="1" applyProtection="1">
      <alignment horizontal="left" vertical="center" shrinkToFit="1"/>
    </xf>
    <xf numFmtId="0" fontId="26" fillId="0" borderId="12" xfId="0" applyFont="1" applyFill="1" applyBorder="1" applyAlignment="1" applyProtection="1">
      <alignment horizontal="center" vertical="center"/>
    </xf>
    <xf numFmtId="0" fontId="26" fillId="0" borderId="23" xfId="0" applyFont="1" applyFill="1" applyBorder="1" applyAlignment="1" applyProtection="1">
      <alignment horizontal="center" vertical="center"/>
    </xf>
    <xf numFmtId="0" fontId="26" fillId="0" borderId="13" xfId="0" applyFont="1" applyFill="1" applyBorder="1" applyAlignment="1" applyProtection="1">
      <alignment horizontal="center" vertical="center"/>
      <protection locked="0"/>
    </xf>
    <xf numFmtId="0" fontId="26" fillId="0" borderId="20" xfId="0" applyFont="1" applyFill="1" applyBorder="1" applyAlignment="1" applyProtection="1">
      <alignment horizontal="center" vertical="center"/>
      <protection locked="0"/>
    </xf>
    <xf numFmtId="0" fontId="26" fillId="0" borderId="14" xfId="0" applyFont="1" applyFill="1" applyBorder="1" applyAlignment="1" applyProtection="1">
      <alignment horizontal="center" vertical="center"/>
    </xf>
    <xf numFmtId="0" fontId="26" fillId="0" borderId="10" xfId="0" applyFont="1" applyFill="1" applyBorder="1" applyAlignment="1" applyProtection="1">
      <alignment horizontal="center" vertical="center"/>
      <protection locked="0"/>
    </xf>
    <xf numFmtId="0" fontId="25" fillId="0" borderId="172" xfId="0" applyFont="1" applyFill="1" applyBorder="1" applyAlignment="1" applyProtection="1">
      <alignment horizontal="center" vertical="center" wrapText="1"/>
      <protection locked="0"/>
    </xf>
    <xf numFmtId="0" fontId="25" fillId="0" borderId="189" xfId="0" applyFont="1" applyFill="1" applyBorder="1" applyAlignment="1" applyProtection="1">
      <alignment horizontal="center" vertical="center" wrapText="1"/>
      <protection locked="0"/>
    </xf>
    <xf numFmtId="0" fontId="25" fillId="0" borderId="183" xfId="0" applyFont="1" applyFill="1" applyBorder="1" applyAlignment="1" applyProtection="1">
      <alignment horizontal="center" vertical="center" wrapText="1"/>
      <protection locked="0"/>
    </xf>
    <xf numFmtId="0" fontId="26" fillId="0" borderId="62" xfId="0" applyFont="1" applyFill="1" applyBorder="1" applyAlignment="1" applyProtection="1">
      <alignment horizontal="left" vertical="center" shrinkToFit="1"/>
    </xf>
    <xf numFmtId="0" fontId="26" fillId="0" borderId="63" xfId="0" applyFont="1" applyFill="1" applyBorder="1" applyAlignment="1" applyProtection="1">
      <alignment horizontal="left" vertical="center" shrinkToFit="1"/>
    </xf>
    <xf numFmtId="0" fontId="26" fillId="0" borderId="63" xfId="0" applyFont="1" applyFill="1" applyBorder="1" applyAlignment="1" applyProtection="1">
      <alignment horizontal="center" vertical="center" shrinkToFit="1"/>
    </xf>
    <xf numFmtId="0" fontId="26" fillId="27" borderId="12" xfId="0" applyFont="1" applyFill="1" applyBorder="1" applyAlignment="1" applyProtection="1">
      <alignment horizontal="center" vertical="center" wrapText="1" shrinkToFit="1"/>
    </xf>
    <xf numFmtId="0" fontId="26" fillId="27" borderId="13" xfId="0" applyFont="1" applyFill="1" applyBorder="1" applyAlignment="1" applyProtection="1">
      <alignment horizontal="center" vertical="center" wrapText="1" shrinkToFit="1"/>
    </xf>
    <xf numFmtId="0" fontId="26" fillId="27" borderId="14" xfId="0" applyFont="1" applyFill="1" applyBorder="1" applyAlignment="1" applyProtection="1">
      <alignment horizontal="center" vertical="center" wrapText="1" shrinkToFit="1"/>
    </xf>
    <xf numFmtId="0" fontId="26" fillId="27" borderId="15" xfId="0" applyFont="1" applyFill="1" applyBorder="1" applyAlignment="1" applyProtection="1">
      <alignment horizontal="center" vertical="center" wrapText="1" shrinkToFit="1"/>
    </xf>
    <xf numFmtId="0" fontId="26" fillId="27" borderId="0" xfId="0" applyFont="1" applyFill="1" applyBorder="1" applyAlignment="1" applyProtection="1">
      <alignment horizontal="center" vertical="center" wrapText="1" shrinkToFit="1"/>
    </xf>
    <xf numFmtId="0" fontId="26" fillId="27" borderId="16" xfId="0" applyFont="1" applyFill="1" applyBorder="1" applyAlignment="1" applyProtection="1">
      <alignment horizontal="center" vertical="center" wrapText="1" shrinkToFit="1"/>
    </xf>
    <xf numFmtId="0" fontId="26" fillId="27" borderId="23" xfId="0" applyFont="1" applyFill="1" applyBorder="1" applyAlignment="1" applyProtection="1">
      <alignment horizontal="center" vertical="center" wrapText="1" shrinkToFit="1"/>
    </xf>
    <xf numFmtId="0" fontId="26" fillId="27" borderId="20" xfId="0" applyFont="1" applyFill="1" applyBorder="1" applyAlignment="1" applyProtection="1">
      <alignment horizontal="center" vertical="center" wrapText="1" shrinkToFit="1"/>
    </xf>
    <xf numFmtId="0" fontId="26" fillId="27" borderId="21" xfId="0" applyFont="1" applyFill="1" applyBorder="1" applyAlignment="1" applyProtection="1">
      <alignment horizontal="center" vertical="center" wrapText="1" shrinkToFit="1"/>
    </xf>
    <xf numFmtId="0" fontId="26" fillId="0" borderId="13" xfId="0" applyFont="1" applyBorder="1" applyAlignment="1" applyProtection="1">
      <alignment horizontal="left" vertical="top"/>
      <protection locked="0"/>
    </xf>
    <xf numFmtId="0" fontId="26" fillId="0" borderId="14" xfId="0" applyFont="1" applyBorder="1" applyAlignment="1" applyProtection="1">
      <alignment horizontal="left" vertical="top"/>
      <protection locked="0"/>
    </xf>
    <xf numFmtId="0" fontId="26" fillId="0" borderId="15" xfId="0" applyFont="1" applyBorder="1" applyAlignment="1" applyProtection="1">
      <alignment horizontal="left" vertical="top"/>
      <protection locked="0"/>
    </xf>
    <xf numFmtId="0" fontId="26" fillId="0" borderId="0" xfId="0" applyFont="1" applyBorder="1" applyAlignment="1" applyProtection="1">
      <alignment horizontal="left" vertical="top"/>
      <protection locked="0"/>
    </xf>
    <xf numFmtId="0" fontId="26" fillId="0" borderId="16" xfId="0" applyFont="1" applyBorder="1" applyAlignment="1" applyProtection="1">
      <alignment horizontal="left" vertical="top"/>
      <protection locked="0"/>
    </xf>
    <xf numFmtId="0" fontId="26" fillId="0" borderId="23" xfId="0" applyFont="1" applyBorder="1" applyAlignment="1" applyProtection="1">
      <alignment horizontal="left" vertical="top"/>
      <protection locked="0"/>
    </xf>
    <xf numFmtId="0" fontId="26" fillId="0" borderId="20" xfId="0" applyFont="1" applyBorder="1" applyAlignment="1" applyProtection="1">
      <alignment horizontal="left" vertical="top"/>
      <protection locked="0"/>
    </xf>
    <xf numFmtId="0" fontId="26" fillId="0" borderId="21" xfId="0" applyFont="1" applyBorder="1" applyAlignment="1" applyProtection="1">
      <alignment horizontal="left" vertical="top"/>
      <protection locked="0"/>
    </xf>
    <xf numFmtId="0" fontId="25" fillId="0" borderId="92" xfId="0" applyFont="1" applyFill="1" applyBorder="1" applyAlignment="1" applyProtection="1">
      <alignment horizontal="left" vertical="top" wrapText="1"/>
      <protection locked="0"/>
    </xf>
    <xf numFmtId="0" fontId="25" fillId="0" borderId="93" xfId="0" applyFont="1" applyFill="1" applyBorder="1" applyAlignment="1" applyProtection="1">
      <alignment horizontal="left" vertical="top" wrapText="1"/>
      <protection locked="0"/>
    </xf>
    <xf numFmtId="0" fontId="26" fillId="0" borderId="10" xfId="0" applyFont="1" applyBorder="1" applyAlignment="1" applyProtection="1">
      <alignment horizontal="center" vertical="center"/>
      <protection locked="0"/>
    </xf>
    <xf numFmtId="0" fontId="26" fillId="0" borderId="10" xfId="0" applyFont="1" applyFill="1" applyBorder="1" applyAlignment="1" applyProtection="1">
      <alignment horizontal="left" vertical="top" wrapText="1"/>
      <protection locked="0"/>
    </xf>
    <xf numFmtId="0" fontId="26" fillId="0" borderId="10" xfId="0" applyFont="1" applyFill="1" applyBorder="1" applyAlignment="1" applyProtection="1">
      <alignment horizontal="left" vertical="top"/>
      <protection locked="0"/>
    </xf>
    <xf numFmtId="0" fontId="26" fillId="0" borderId="10" xfId="0" applyFont="1" applyFill="1" applyBorder="1" applyAlignment="1" applyProtection="1">
      <alignment horizontal="center" vertical="center" shrinkToFit="1"/>
      <protection locked="0"/>
    </xf>
    <xf numFmtId="0" fontId="26" fillId="0" borderId="62" xfId="0" applyFont="1" applyFill="1" applyBorder="1" applyAlignment="1" applyProtection="1">
      <alignment horizontal="center" vertical="center"/>
    </xf>
    <xf numFmtId="0" fontId="25" fillId="0" borderId="0" xfId="0" applyFont="1" applyFill="1" applyBorder="1" applyAlignment="1" applyProtection="1">
      <alignment horizontal="center" vertical="top"/>
    </xf>
    <xf numFmtId="0" fontId="26" fillId="30" borderId="172" xfId="0" applyNumberFormat="1" applyFont="1" applyFill="1" applyBorder="1" applyAlignment="1" applyProtection="1">
      <alignment horizontal="center" vertical="center"/>
    </xf>
    <xf numFmtId="0" fontId="26" fillId="30" borderId="173" xfId="0" applyNumberFormat="1" applyFont="1" applyFill="1" applyBorder="1" applyAlignment="1" applyProtection="1">
      <alignment horizontal="center" vertical="center"/>
    </xf>
    <xf numFmtId="0" fontId="25" fillId="27" borderId="175" xfId="0" applyFont="1" applyFill="1" applyBorder="1" applyAlignment="1">
      <alignment horizontal="center" vertical="center" shrinkToFit="1"/>
    </xf>
    <xf numFmtId="0" fontId="25" fillId="27" borderId="177" xfId="0" applyFont="1" applyFill="1" applyBorder="1" applyAlignment="1">
      <alignment horizontal="center" vertical="center" shrinkToFit="1"/>
    </xf>
    <xf numFmtId="0" fontId="25" fillId="27" borderId="23" xfId="0" applyFont="1" applyFill="1" applyBorder="1" applyAlignment="1">
      <alignment horizontal="center" vertical="center" shrinkToFit="1"/>
    </xf>
    <xf numFmtId="0" fontId="25" fillId="27" borderId="21" xfId="0" applyFont="1" applyFill="1" applyBorder="1" applyAlignment="1">
      <alignment horizontal="center" vertical="center" shrinkToFit="1"/>
    </xf>
    <xf numFmtId="0" fontId="25" fillId="27" borderId="179" xfId="0" applyFont="1" applyFill="1" applyBorder="1" applyAlignment="1">
      <alignment horizontal="center" vertical="center" shrinkToFit="1"/>
    </xf>
    <xf numFmtId="0" fontId="26" fillId="0" borderId="175" xfId="0" applyFont="1" applyFill="1" applyBorder="1" applyAlignment="1">
      <alignment horizontal="center" vertical="center" shrinkToFit="1"/>
    </xf>
    <xf numFmtId="0" fontId="26" fillId="0" borderId="176" xfId="0" applyFont="1" applyFill="1" applyBorder="1" applyAlignment="1">
      <alignment horizontal="center" vertical="center" shrinkToFit="1"/>
    </xf>
    <xf numFmtId="0" fontId="26" fillId="0" borderId="177" xfId="0" applyFont="1" applyFill="1" applyBorder="1" applyAlignment="1">
      <alignment horizontal="center" vertical="center" shrinkToFit="1"/>
    </xf>
    <xf numFmtId="0" fontId="26" fillId="0" borderId="190" xfId="0" applyFont="1" applyFill="1" applyBorder="1" applyAlignment="1">
      <alignment horizontal="center" vertical="center" shrinkToFit="1"/>
    </xf>
    <xf numFmtId="0" fontId="26" fillId="0" borderId="191" xfId="0" applyFont="1" applyFill="1" applyBorder="1" applyAlignment="1">
      <alignment horizontal="center" vertical="center" shrinkToFit="1"/>
    </xf>
    <xf numFmtId="0" fontId="26" fillId="0" borderId="192" xfId="0" applyFont="1" applyFill="1" applyBorder="1" applyAlignment="1">
      <alignment horizontal="center" vertical="center" shrinkToFit="1"/>
    </xf>
    <xf numFmtId="0" fontId="25" fillId="27" borderId="22" xfId="0" applyFont="1" applyFill="1" applyBorder="1" applyAlignment="1">
      <alignment horizontal="center" vertical="center" shrinkToFit="1"/>
    </xf>
    <xf numFmtId="0" fontId="31" fillId="0" borderId="23" xfId="0" applyFont="1" applyFill="1" applyBorder="1" applyAlignment="1">
      <alignment horizontal="center" vertical="center" shrinkToFit="1"/>
    </xf>
    <xf numFmtId="0" fontId="31" fillId="0" borderId="20" xfId="0" applyFont="1" applyFill="1" applyBorder="1" applyAlignment="1">
      <alignment horizontal="center" vertical="center" shrinkToFit="1"/>
    </xf>
    <xf numFmtId="0" fontId="31" fillId="0" borderId="21" xfId="0" applyFont="1" applyFill="1" applyBorder="1" applyAlignment="1">
      <alignment horizontal="center" vertical="center" shrinkToFit="1"/>
    </xf>
    <xf numFmtId="0" fontId="55" fillId="0" borderId="0" xfId="0" applyFont="1" applyFill="1" applyBorder="1" applyAlignment="1" applyProtection="1">
      <alignment horizontal="left" vertical="top" wrapText="1"/>
    </xf>
    <xf numFmtId="0" fontId="55" fillId="0" borderId="0" xfId="0" applyFont="1" applyFill="1" applyBorder="1" applyAlignment="1" applyProtection="1">
      <alignment horizontal="left" vertical="top"/>
    </xf>
    <xf numFmtId="0" fontId="25" fillId="0" borderId="31" xfId="0" applyFont="1" applyFill="1" applyBorder="1" applyAlignment="1" applyProtection="1">
      <alignment horizontal="center" vertical="center" wrapText="1"/>
    </xf>
    <xf numFmtId="0" fontId="25" fillId="0" borderId="63" xfId="0" applyFont="1" applyFill="1" applyBorder="1" applyAlignment="1" applyProtection="1">
      <alignment horizontal="center" vertical="center" wrapText="1"/>
    </xf>
    <xf numFmtId="0" fontId="25" fillId="0" borderId="32" xfId="0" applyFont="1" applyFill="1" applyBorder="1" applyAlignment="1" applyProtection="1">
      <alignment horizontal="center" vertical="center" wrapText="1"/>
    </xf>
    <xf numFmtId="0" fontId="26" fillId="0" borderId="63" xfId="0" applyFont="1" applyFill="1" applyBorder="1" applyAlignment="1" applyProtection="1">
      <alignment horizontal="center" vertical="center"/>
    </xf>
    <xf numFmtId="0" fontId="25" fillId="34" borderId="62" xfId="0" applyFont="1" applyFill="1" applyBorder="1" applyAlignment="1" applyProtection="1">
      <alignment horizontal="center" vertical="center"/>
    </xf>
    <xf numFmtId="0" fontId="25" fillId="34" borderId="63" xfId="0" applyFont="1" applyFill="1" applyBorder="1" applyAlignment="1" applyProtection="1">
      <alignment horizontal="center" vertical="center"/>
    </xf>
    <xf numFmtId="0" fontId="25" fillId="34" borderId="64" xfId="0" applyFont="1" applyFill="1" applyBorder="1" applyAlignment="1" applyProtection="1">
      <alignment horizontal="center" vertical="center"/>
    </xf>
    <xf numFmtId="0" fontId="26" fillId="28" borderId="122" xfId="0" applyFont="1" applyFill="1" applyBorder="1" applyAlignment="1">
      <alignment horizontal="center" vertical="center"/>
    </xf>
    <xf numFmtId="0" fontId="26" fillId="28" borderId="123" xfId="0" applyFont="1" applyFill="1" applyBorder="1" applyAlignment="1">
      <alignment horizontal="center" vertical="center"/>
    </xf>
    <xf numFmtId="0" fontId="26" fillId="28" borderId="124" xfId="0" applyFont="1" applyFill="1" applyBorder="1" applyAlignment="1">
      <alignment horizontal="center" vertical="center"/>
    </xf>
    <xf numFmtId="0" fontId="26" fillId="0" borderId="172" xfId="0" applyFont="1" applyFill="1" applyBorder="1" applyAlignment="1">
      <alignment horizontal="center" vertical="center" shrinkToFit="1"/>
    </xf>
    <xf numFmtId="0" fontId="26" fillId="0" borderId="174" xfId="0" applyFont="1" applyFill="1" applyBorder="1" applyAlignment="1">
      <alignment horizontal="center" vertical="center" shrinkToFit="1"/>
    </xf>
    <xf numFmtId="0" fontId="26" fillId="30" borderId="139" xfId="0" applyFont="1" applyFill="1" applyBorder="1" applyAlignment="1">
      <alignment horizontal="right" vertical="center" shrinkToFit="1"/>
    </xf>
    <xf numFmtId="0" fontId="26" fillId="28" borderId="190" xfId="0" applyFont="1" applyFill="1" applyBorder="1" applyAlignment="1">
      <alignment horizontal="center" vertical="center"/>
    </xf>
    <xf numFmtId="0" fontId="26" fillId="28" borderId="191" xfId="0" applyFont="1" applyFill="1" applyBorder="1" applyAlignment="1">
      <alignment horizontal="center" vertical="center"/>
    </xf>
    <xf numFmtId="0" fontId="26" fillId="28" borderId="192" xfId="0" applyFont="1" applyFill="1" applyBorder="1" applyAlignment="1">
      <alignment horizontal="center" vertical="center"/>
    </xf>
    <xf numFmtId="0" fontId="40" fillId="0" borderId="0" xfId="0" applyFont="1" applyFill="1" applyBorder="1" applyAlignment="1" applyProtection="1">
      <alignment horizontal="left" vertical="center"/>
    </xf>
    <xf numFmtId="0" fontId="26" fillId="0" borderId="191" xfId="0" applyFont="1" applyFill="1" applyBorder="1" applyAlignment="1">
      <alignment horizontal="center" vertical="center"/>
    </xf>
    <xf numFmtId="0" fontId="26" fillId="0" borderId="0" xfId="0" applyNumberFormat="1" applyFont="1" applyFill="1" applyBorder="1" applyAlignment="1">
      <alignment horizontal="center" vertical="center"/>
    </xf>
    <xf numFmtId="0" fontId="26" fillId="0" borderId="0" xfId="0" applyFont="1" applyFill="1" applyBorder="1" applyAlignment="1">
      <alignment horizontal="center" vertical="center" shrinkToFit="1"/>
    </xf>
    <xf numFmtId="0" fontId="25" fillId="0" borderId="139" xfId="0" applyFont="1" applyFill="1" applyBorder="1" applyAlignment="1">
      <alignment horizontal="center" vertical="center"/>
    </xf>
    <xf numFmtId="0" fontId="26" fillId="0" borderId="172" xfId="0" applyNumberFormat="1" applyFont="1" applyFill="1" applyBorder="1" applyAlignment="1" applyProtection="1">
      <alignment horizontal="center" vertical="center"/>
    </xf>
    <xf numFmtId="0" fontId="26" fillId="0" borderId="173" xfId="0" applyNumberFormat="1" applyFont="1" applyFill="1" applyBorder="1" applyAlignment="1" applyProtection="1">
      <alignment horizontal="center" vertical="center"/>
    </xf>
    <xf numFmtId="0" fontId="26" fillId="0" borderId="189" xfId="0" applyFont="1" applyFill="1" applyBorder="1" applyAlignment="1">
      <alignment horizontal="center" vertical="center" shrinkToFit="1"/>
    </xf>
    <xf numFmtId="0" fontId="26" fillId="0" borderId="183" xfId="0" applyFont="1" applyFill="1" applyBorder="1" applyAlignment="1">
      <alignment horizontal="center" vertical="center" shrinkToFit="1"/>
    </xf>
    <xf numFmtId="0" fontId="26" fillId="28" borderId="172" xfId="0" applyFont="1" applyFill="1" applyBorder="1" applyAlignment="1">
      <alignment horizontal="center" vertical="center" shrinkToFit="1"/>
    </xf>
    <xf numFmtId="0" fontId="26" fillId="28" borderId="189" xfId="0" applyFont="1" applyFill="1" applyBorder="1" applyAlignment="1">
      <alignment horizontal="center" vertical="center" shrinkToFit="1"/>
    </xf>
    <xf numFmtId="0" fontId="26" fillId="28" borderId="183" xfId="0" applyFont="1" applyFill="1" applyBorder="1" applyAlignment="1">
      <alignment horizontal="center" vertical="center" shrinkToFit="1"/>
    </xf>
    <xf numFmtId="0" fontId="25" fillId="0" borderId="0" xfId="0" applyFont="1" applyFill="1" applyBorder="1" applyAlignment="1">
      <alignment horizontal="center" vertical="center"/>
    </xf>
    <xf numFmtId="0" fontId="26" fillId="0" borderId="38" xfId="0" applyFont="1" applyFill="1" applyBorder="1" applyAlignment="1">
      <alignment horizontal="center" vertical="center" shrinkToFit="1"/>
    </xf>
    <xf numFmtId="0" fontId="26" fillId="0" borderId="39" xfId="0" applyFont="1" applyFill="1" applyBorder="1" applyAlignment="1">
      <alignment horizontal="center" vertical="center" shrinkToFit="1"/>
    </xf>
    <xf numFmtId="0" fontId="26" fillId="0" borderId="33" xfId="0" applyFont="1" applyFill="1" applyBorder="1" applyAlignment="1">
      <alignment horizontal="center" vertical="center" shrinkToFit="1"/>
    </xf>
    <xf numFmtId="0" fontId="26" fillId="0" borderId="35" xfId="0" applyFont="1" applyFill="1" applyBorder="1" applyAlignment="1">
      <alignment horizontal="center" vertical="center" shrinkToFit="1"/>
    </xf>
    <xf numFmtId="0" fontId="26" fillId="30" borderId="33" xfId="0" applyFont="1" applyFill="1" applyBorder="1" applyAlignment="1">
      <alignment horizontal="right" vertical="center" shrinkToFit="1"/>
    </xf>
    <xf numFmtId="0" fontId="26" fillId="30" borderId="35" xfId="0" applyFont="1" applyFill="1" applyBorder="1" applyAlignment="1">
      <alignment horizontal="right" vertical="center" shrinkToFit="1"/>
    </xf>
    <xf numFmtId="0" fontId="26" fillId="30" borderId="33" xfId="0" applyFont="1" applyFill="1" applyBorder="1" applyAlignment="1">
      <alignment horizontal="center" vertical="center" shrinkToFit="1"/>
    </xf>
    <xf numFmtId="0" fontId="26" fillId="30" borderId="34" xfId="0" applyFont="1" applyFill="1" applyBorder="1" applyAlignment="1">
      <alignment horizontal="center" vertical="center" shrinkToFit="1"/>
    </xf>
    <xf numFmtId="0" fontId="26" fillId="30" borderId="35" xfId="0" applyFont="1" applyFill="1" applyBorder="1" applyAlignment="1">
      <alignment horizontal="center" vertical="center" shrinkToFit="1"/>
    </xf>
    <xf numFmtId="0" fontId="29" fillId="0" borderId="1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6" fillId="0" borderId="13" xfId="0" applyFont="1" applyFill="1" applyBorder="1" applyAlignment="1" applyProtection="1">
      <alignment vertical="center" wrapText="1"/>
    </xf>
    <xf numFmtId="0" fontId="25" fillId="28" borderId="0" xfId="0" applyFont="1" applyFill="1" applyAlignment="1" applyProtection="1">
      <alignment horizontal="left" vertical="center" wrapText="1"/>
    </xf>
    <xf numFmtId="0" fontId="26" fillId="36" borderId="10" xfId="0" applyFont="1" applyFill="1" applyBorder="1" applyAlignment="1" applyProtection="1">
      <alignment horizontal="center" vertical="center" wrapText="1"/>
    </xf>
    <xf numFmtId="0" fontId="26" fillId="0" borderId="10" xfId="0" applyFont="1" applyBorder="1" applyAlignment="1" applyProtection="1">
      <alignment horizontal="left" vertical="center" textRotation="255" wrapText="1"/>
    </xf>
    <xf numFmtId="0" fontId="25" fillId="28" borderId="0" xfId="0" applyFont="1" applyFill="1" applyBorder="1" applyAlignment="1" applyProtection="1">
      <alignment horizontal="left" vertical="center" wrapText="1"/>
    </xf>
    <xf numFmtId="0" fontId="26" fillId="0" borderId="172" xfId="0" applyFont="1" applyBorder="1" applyAlignment="1" applyProtection="1">
      <alignment horizontal="left" vertical="center" wrapText="1"/>
    </xf>
    <xf numFmtId="0" fontId="26" fillId="0" borderId="174" xfId="0" applyFont="1" applyBorder="1" applyAlignment="1" applyProtection="1">
      <alignment horizontal="left" vertical="center" wrapText="1"/>
    </xf>
    <xf numFmtId="0" fontId="26" fillId="0" borderId="172" xfId="0" applyFont="1" applyBorder="1" applyAlignment="1" applyProtection="1">
      <alignment vertical="center" shrinkToFit="1"/>
    </xf>
    <xf numFmtId="0" fontId="26" fillId="0" borderId="173" xfId="0" applyFont="1" applyBorder="1" applyAlignment="1" applyProtection="1">
      <alignment vertical="center" shrinkToFit="1"/>
    </xf>
    <xf numFmtId="0" fontId="26" fillId="0" borderId="176" xfId="0" applyFont="1" applyBorder="1" applyAlignment="1" applyProtection="1">
      <alignment vertical="center" wrapText="1"/>
    </xf>
    <xf numFmtId="0" fontId="26" fillId="0" borderId="0" xfId="0" applyFont="1" applyBorder="1" applyAlignment="1" applyProtection="1">
      <alignment vertical="center" wrapText="1"/>
    </xf>
    <xf numFmtId="0" fontId="24" fillId="0" borderId="0" xfId="0" applyFont="1" applyAlignment="1" applyProtection="1">
      <alignment horizontal="left" vertical="center"/>
    </xf>
    <xf numFmtId="0" fontId="48" fillId="0" borderId="10" xfId="0" applyFont="1" applyFill="1" applyBorder="1" applyAlignment="1" applyProtection="1">
      <alignment horizontal="center" vertical="center" wrapText="1"/>
    </xf>
    <xf numFmtId="0" fontId="26" fillId="0" borderId="0" xfId="0" applyFont="1" applyAlignment="1" applyProtection="1">
      <alignment horizontal="left" vertical="top" wrapText="1"/>
    </xf>
    <xf numFmtId="0" fontId="24" fillId="30" borderId="172" xfId="0" applyFont="1" applyFill="1" applyBorder="1" applyAlignment="1" applyProtection="1">
      <alignment horizontal="center" vertical="center" wrapText="1"/>
    </xf>
    <xf numFmtId="0" fontId="24" fillId="30" borderId="173" xfId="0" applyFont="1" applyFill="1" applyBorder="1" applyAlignment="1" applyProtection="1">
      <alignment horizontal="center" vertical="center" wrapText="1"/>
    </xf>
    <xf numFmtId="0" fontId="24" fillId="30" borderId="174" xfId="0" applyFont="1" applyFill="1" applyBorder="1" applyAlignment="1" applyProtection="1">
      <alignment horizontal="center" vertical="center" wrapText="1"/>
    </xf>
    <xf numFmtId="0" fontId="26" fillId="26" borderId="11" xfId="0" applyFont="1" applyFill="1" applyBorder="1" applyAlignment="1" applyProtection="1">
      <alignment horizontal="center" vertical="center" wrapText="1"/>
      <protection locked="0"/>
    </xf>
    <xf numFmtId="0" fontId="26" fillId="26" borderId="22" xfId="0" applyFont="1" applyFill="1" applyBorder="1" applyAlignment="1" applyProtection="1">
      <alignment horizontal="center" vertical="center" wrapText="1"/>
      <protection locked="0"/>
    </xf>
    <xf numFmtId="0" fontId="26" fillId="0" borderId="175" xfId="0" applyFont="1" applyBorder="1" applyAlignment="1" applyProtection="1">
      <alignment horizontal="left" vertical="center" wrapText="1"/>
    </xf>
    <xf numFmtId="0" fontId="26" fillId="0" borderId="177" xfId="0" applyFont="1" applyBorder="1" applyAlignment="1" applyProtection="1">
      <alignment horizontal="left" vertical="center" wrapText="1"/>
    </xf>
    <xf numFmtId="0" fontId="26" fillId="0" borderId="23" xfId="0" applyFont="1" applyBorder="1" applyAlignment="1" applyProtection="1">
      <alignment horizontal="left" vertical="center" wrapText="1"/>
    </xf>
    <xf numFmtId="0" fontId="26" fillId="0" borderId="21" xfId="0" applyFont="1" applyBorder="1" applyAlignment="1" applyProtection="1">
      <alignment horizontal="left" vertical="center" wrapText="1"/>
    </xf>
    <xf numFmtId="0" fontId="26" fillId="36" borderId="172" xfId="0" applyFont="1" applyFill="1" applyBorder="1" applyAlignment="1">
      <alignment horizontal="center" vertical="center" wrapText="1"/>
    </xf>
    <xf numFmtId="0" fontId="26" fillId="36" borderId="173" xfId="0" applyFont="1" applyFill="1" applyBorder="1" applyAlignment="1">
      <alignment horizontal="center" vertical="center" wrapText="1"/>
    </xf>
    <xf numFmtId="0" fontId="26" fillId="0" borderId="172" xfId="0" applyFont="1" applyBorder="1" applyAlignment="1" applyProtection="1">
      <alignment vertical="center" wrapText="1"/>
    </xf>
    <xf numFmtId="0" fontId="26" fillId="0" borderId="173" xfId="0" applyFont="1" applyBorder="1" applyAlignment="1" applyProtection="1">
      <alignment vertical="center" wrapText="1"/>
    </xf>
    <xf numFmtId="0" fontId="26" fillId="36" borderId="172" xfId="0" applyFont="1" applyFill="1" applyBorder="1" applyAlignment="1" applyProtection="1">
      <alignment horizontal="center" vertical="center" wrapText="1"/>
    </xf>
    <xf numFmtId="0" fontId="26" fillId="36" borderId="173" xfId="0" applyFont="1" applyFill="1" applyBorder="1" applyAlignment="1" applyProtection="1">
      <alignment horizontal="center" vertical="center" wrapText="1"/>
    </xf>
    <xf numFmtId="0" fontId="26" fillId="0" borderId="176" xfId="0" applyFont="1" applyBorder="1" applyAlignment="1" applyProtection="1">
      <alignment horizontal="left" vertical="center" wrapText="1"/>
    </xf>
    <xf numFmtId="0" fontId="57" fillId="0" borderId="11" xfId="0" applyFont="1" applyBorder="1" applyAlignment="1">
      <alignment vertical="center" shrinkToFit="1"/>
    </xf>
    <xf numFmtId="0" fontId="57" fillId="0" borderId="19" xfId="0" applyFont="1" applyBorder="1" applyAlignment="1">
      <alignment vertical="center" shrinkToFit="1"/>
    </xf>
    <xf numFmtId="0" fontId="57" fillId="0" borderId="22" xfId="0" applyFont="1" applyBorder="1" applyAlignment="1">
      <alignment vertical="center" shrinkToFit="1"/>
    </xf>
    <xf numFmtId="0" fontId="57" fillId="0" borderId="99" xfId="0" applyFont="1" applyBorder="1" applyAlignment="1" applyProtection="1">
      <alignment horizontal="center" vertical="center" shrinkToFit="1"/>
      <protection locked="0"/>
    </xf>
    <xf numFmtId="0" fontId="57" fillId="0" borderId="106" xfId="0" applyFont="1" applyBorder="1" applyAlignment="1" applyProtection="1">
      <alignment horizontal="center" vertical="center" shrinkToFit="1"/>
      <protection locked="0"/>
    </xf>
    <xf numFmtId="0" fontId="57" fillId="0" borderId="100" xfId="0" applyFont="1" applyBorder="1" applyAlignment="1" applyProtection="1">
      <alignment horizontal="center" vertical="center" shrinkToFit="1"/>
      <protection locked="0"/>
    </xf>
    <xf numFmtId="0" fontId="57" fillId="0" borderId="101" xfId="0" applyFont="1" applyBorder="1" applyAlignment="1" applyProtection="1">
      <alignment horizontal="center" vertical="center" shrinkToFit="1"/>
      <protection locked="0"/>
    </xf>
    <xf numFmtId="0" fontId="57" fillId="0" borderId="105" xfId="0" applyFont="1" applyBorder="1" applyAlignment="1" applyProtection="1">
      <alignment horizontal="center" vertical="center" shrinkToFit="1"/>
      <protection locked="0"/>
    </xf>
    <xf numFmtId="0" fontId="57" fillId="0" borderId="102" xfId="0" applyFont="1" applyBorder="1" applyAlignment="1" applyProtection="1">
      <alignment horizontal="center" vertical="center" shrinkToFit="1"/>
      <protection locked="0"/>
    </xf>
    <xf numFmtId="0" fontId="57" fillId="0" borderId="48" xfId="0" applyFont="1" applyBorder="1" applyAlignment="1" applyProtection="1">
      <alignment horizontal="center" vertical="center" shrinkToFit="1"/>
      <protection locked="0"/>
    </xf>
    <xf numFmtId="0" fontId="57" fillId="0" borderId="49" xfId="0" applyFont="1" applyBorder="1" applyAlignment="1" applyProtection="1">
      <alignment horizontal="center" vertical="center" shrinkToFit="1"/>
      <protection locked="0"/>
    </xf>
    <xf numFmtId="0" fontId="57" fillId="0" borderId="50" xfId="0" applyFont="1" applyBorder="1" applyAlignment="1" applyProtection="1">
      <alignment horizontal="center" vertical="center" shrinkToFit="1"/>
      <protection locked="0"/>
    </xf>
    <xf numFmtId="38" fontId="57" fillId="0" borderId="12" xfId="43" applyFont="1" applyBorder="1" applyAlignment="1" applyProtection="1">
      <alignment vertical="center" shrinkToFit="1"/>
      <protection locked="0"/>
    </xf>
    <xf numFmtId="38" fontId="57" fillId="0" borderId="15" xfId="43" applyFont="1" applyBorder="1" applyAlignment="1" applyProtection="1">
      <alignment vertical="center" shrinkToFit="1"/>
      <protection locked="0"/>
    </xf>
    <xf numFmtId="38" fontId="57" fillId="0" borderId="23" xfId="43" applyFont="1" applyBorder="1" applyAlignment="1" applyProtection="1">
      <alignment vertical="center" shrinkToFit="1"/>
      <protection locked="0"/>
    </xf>
    <xf numFmtId="0" fontId="57" fillId="0" borderId="93" xfId="0" applyFont="1" applyFill="1" applyBorder="1" applyAlignment="1" applyProtection="1">
      <alignment vertical="center" textRotation="255" shrinkToFit="1"/>
      <protection locked="0"/>
    </xf>
    <xf numFmtId="0" fontId="57" fillId="0" borderId="16" xfId="0" applyFont="1" applyFill="1" applyBorder="1" applyAlignment="1" applyProtection="1">
      <alignment vertical="center" textRotation="255" shrinkToFit="1"/>
      <protection locked="0"/>
    </xf>
    <xf numFmtId="0" fontId="57" fillId="0" borderId="21" xfId="0" applyFont="1" applyFill="1" applyBorder="1" applyAlignment="1" applyProtection="1">
      <alignment vertical="center" textRotation="255" shrinkToFit="1"/>
      <protection locked="0"/>
    </xf>
    <xf numFmtId="0" fontId="57" fillId="0" borderId="11" xfId="0" applyFont="1" applyBorder="1" applyAlignment="1" applyProtection="1">
      <alignment vertical="center"/>
      <protection locked="0"/>
    </xf>
    <xf numFmtId="0" fontId="57" fillId="0" borderId="19" xfId="0" applyFont="1" applyBorder="1" applyAlignment="1" applyProtection="1">
      <alignment vertical="center"/>
      <protection locked="0"/>
    </xf>
    <xf numFmtId="0" fontId="57" fillId="0" borderId="22" xfId="0" applyFont="1" applyBorder="1" applyAlignment="1" applyProtection="1">
      <alignment vertical="center"/>
      <protection locked="0"/>
    </xf>
    <xf numFmtId="0" fontId="57" fillId="0" borderId="11" xfId="0" applyFont="1" applyBorder="1" applyAlignment="1" applyProtection="1">
      <alignment vertical="center" shrinkToFit="1"/>
      <protection locked="0"/>
    </xf>
    <xf numFmtId="0" fontId="57" fillId="0" borderId="19" xfId="0" applyFont="1" applyBorder="1" applyAlignment="1" applyProtection="1">
      <alignment vertical="center" shrinkToFit="1"/>
      <protection locked="0"/>
    </xf>
    <xf numFmtId="0" fontId="57" fillId="0" borderId="22" xfId="0" applyFont="1" applyBorder="1" applyAlignment="1" applyProtection="1">
      <alignment vertical="center" shrinkToFit="1"/>
      <protection locked="0"/>
    </xf>
    <xf numFmtId="57" fontId="57" fillId="0" borderId="11" xfId="0" applyNumberFormat="1" applyFont="1" applyBorder="1" applyAlignment="1" applyProtection="1">
      <alignment horizontal="center" vertical="center" shrinkToFit="1"/>
      <protection locked="0"/>
    </xf>
    <xf numFmtId="57" fontId="57" fillId="0" borderId="19" xfId="0" applyNumberFormat="1" applyFont="1" applyBorder="1" applyAlignment="1" applyProtection="1">
      <alignment horizontal="center" vertical="center" shrinkToFit="1"/>
      <protection locked="0"/>
    </xf>
    <xf numFmtId="57" fontId="57" fillId="0" borderId="22" xfId="0" applyNumberFormat="1" applyFont="1" applyBorder="1" applyAlignment="1" applyProtection="1">
      <alignment horizontal="center" vertical="center" shrinkToFit="1"/>
      <protection locked="0"/>
    </xf>
    <xf numFmtId="0" fontId="57" fillId="0" borderId="101" xfId="0" applyFont="1" applyBorder="1" applyAlignment="1" applyProtection="1">
      <alignment horizontal="center" vertical="center" wrapText="1" shrinkToFit="1"/>
      <protection locked="0"/>
    </xf>
    <xf numFmtId="0" fontId="57" fillId="0" borderId="105" xfId="0" applyFont="1" applyBorder="1" applyAlignment="1" applyProtection="1">
      <alignment horizontal="center" vertical="center" wrapText="1" shrinkToFit="1"/>
      <protection locked="0"/>
    </xf>
    <xf numFmtId="0" fontId="57" fillId="0" borderId="102" xfId="0" applyFont="1" applyBorder="1" applyAlignment="1" applyProtection="1">
      <alignment horizontal="center" vertical="center" wrapText="1" shrinkToFit="1"/>
      <protection locked="0"/>
    </xf>
    <xf numFmtId="0" fontId="57" fillId="0" borderId="40" xfId="0" applyFont="1" applyBorder="1" applyAlignment="1" applyProtection="1">
      <alignment horizontal="center" vertical="center" shrinkToFit="1"/>
      <protection locked="0"/>
    </xf>
    <xf numFmtId="0" fontId="57" fillId="0" borderId="144" xfId="0" applyFont="1" applyBorder="1" applyAlignment="1" applyProtection="1">
      <alignment horizontal="center" vertical="center" shrinkToFit="1"/>
      <protection locked="0"/>
    </xf>
    <xf numFmtId="0" fontId="57" fillId="0" borderId="41" xfId="0" applyFont="1" applyBorder="1" applyAlignment="1" applyProtection="1">
      <alignment horizontal="center" vertical="center" shrinkToFit="1"/>
      <protection locked="0"/>
    </xf>
    <xf numFmtId="0" fontId="57" fillId="0" borderId="153" xfId="0" applyFont="1" applyBorder="1" applyAlignment="1" applyProtection="1">
      <alignment horizontal="center" vertical="center" wrapText="1" shrinkToFit="1"/>
      <protection locked="0"/>
    </xf>
    <xf numFmtId="0" fontId="57" fillId="0" borderId="151" xfId="0" applyFont="1" applyBorder="1" applyAlignment="1" applyProtection="1">
      <alignment horizontal="center" vertical="center" wrapText="1" shrinkToFit="1"/>
      <protection locked="0"/>
    </xf>
    <xf numFmtId="0" fontId="57" fillId="0" borderId="146" xfId="0" applyFont="1" applyBorder="1" applyAlignment="1" applyProtection="1">
      <alignment horizontal="center" vertical="center" wrapText="1" shrinkToFit="1"/>
      <protection locked="0"/>
    </xf>
    <xf numFmtId="0" fontId="57" fillId="0" borderId="11" xfId="0" applyFont="1" applyBorder="1" applyAlignment="1" applyProtection="1">
      <alignment horizontal="center" vertical="center" shrinkToFit="1"/>
      <protection locked="0"/>
    </xf>
    <xf numFmtId="0" fontId="57" fillId="0" borderId="19" xfId="0" applyFont="1" applyBorder="1" applyAlignment="1" applyProtection="1">
      <alignment horizontal="center" vertical="center" shrinkToFit="1"/>
      <protection locked="0"/>
    </xf>
    <xf numFmtId="0" fontId="57" fillId="0" borderId="22" xfId="0" applyFont="1" applyBorder="1" applyAlignment="1" applyProtection="1">
      <alignment horizontal="center" vertical="center" shrinkToFit="1"/>
      <protection locked="0"/>
    </xf>
    <xf numFmtId="0" fontId="57" fillId="0" borderId="150" xfId="0" applyFont="1" applyBorder="1" applyAlignment="1" applyProtection="1">
      <alignment horizontal="center" vertical="center" wrapText="1" shrinkToFit="1"/>
      <protection locked="0"/>
    </xf>
    <xf numFmtId="0" fontId="57" fillId="0" borderId="152" xfId="0" applyFont="1" applyBorder="1" applyAlignment="1" applyProtection="1">
      <alignment horizontal="center" vertical="center" wrapText="1" shrinkToFit="1"/>
      <protection locked="0"/>
    </xf>
    <xf numFmtId="0" fontId="59" fillId="27" borderId="10" xfId="0" applyFont="1" applyFill="1" applyBorder="1" applyAlignment="1">
      <alignment horizontal="center" vertical="center" wrapText="1"/>
    </xf>
    <xf numFmtId="0" fontId="59" fillId="27" borderId="62" xfId="0" applyFont="1" applyFill="1" applyBorder="1" applyAlignment="1">
      <alignment horizontal="center" vertical="center" wrapText="1"/>
    </xf>
    <xf numFmtId="0" fontId="58" fillId="27" borderId="22" xfId="0" applyFont="1" applyFill="1" applyBorder="1" applyAlignment="1">
      <alignment horizontal="center" vertical="center" wrapText="1"/>
    </xf>
    <xf numFmtId="0" fontId="58" fillId="27" borderId="10" xfId="0" applyFont="1" applyFill="1" applyBorder="1" applyAlignment="1">
      <alignment horizontal="center" vertical="center" wrapText="1"/>
    </xf>
    <xf numFmtId="0" fontId="57" fillId="27" borderId="62" xfId="0" applyFont="1" applyFill="1" applyBorder="1" applyAlignment="1">
      <alignment horizontal="center" vertical="center"/>
    </xf>
    <xf numFmtId="0" fontId="57" fillId="27" borderId="64" xfId="0" applyFont="1" applyFill="1" applyBorder="1" applyAlignment="1">
      <alignment horizontal="center" vertical="center"/>
    </xf>
    <xf numFmtId="0" fontId="57" fillId="27" borderId="63" xfId="0" applyFont="1" applyFill="1" applyBorder="1" applyAlignment="1">
      <alignment horizontal="center" vertical="center"/>
    </xf>
    <xf numFmtId="0" fontId="57" fillId="35" borderId="10" xfId="0" applyFont="1" applyFill="1" applyBorder="1" applyAlignment="1">
      <alignment horizontal="center" vertical="center" wrapText="1"/>
    </xf>
    <xf numFmtId="0" fontId="57" fillId="27" borderId="11" xfId="0" applyFont="1" applyFill="1" applyBorder="1" applyAlignment="1">
      <alignment horizontal="center" vertical="center" wrapText="1"/>
    </xf>
    <xf numFmtId="0" fontId="57" fillId="27" borderId="22" xfId="0" applyFont="1" applyFill="1" applyBorder="1" applyAlignment="1">
      <alignment horizontal="center" vertical="center" wrapText="1"/>
    </xf>
    <xf numFmtId="0" fontId="57" fillId="27" borderId="10" xfId="0" applyFont="1" applyFill="1" applyBorder="1" applyAlignment="1">
      <alignment horizontal="center" vertical="center" wrapText="1"/>
    </xf>
    <xf numFmtId="0" fontId="0" fillId="0" borderId="0" xfId="0" applyFont="1" applyFill="1" applyAlignment="1">
      <alignment horizontal="left" vertical="center"/>
    </xf>
    <xf numFmtId="0" fontId="56" fillId="0" borderId="0" xfId="0" applyFont="1" applyFill="1" applyAlignment="1">
      <alignment horizontal="left" vertical="center"/>
    </xf>
    <xf numFmtId="0" fontId="66" fillId="27" borderId="0" xfId="0" applyFont="1" applyFill="1" applyBorder="1" applyAlignment="1" applyProtection="1">
      <alignment vertical="center" wrapText="1"/>
    </xf>
    <xf numFmtId="0" fontId="56" fillId="0" borderId="140" xfId="0" applyFont="1" applyFill="1" applyBorder="1" applyAlignment="1" applyProtection="1">
      <alignment horizontal="center" vertical="center"/>
    </xf>
    <xf numFmtId="0" fontId="56" fillId="0" borderId="141" xfId="0" applyFont="1" applyFill="1" applyBorder="1" applyAlignment="1" applyProtection="1">
      <alignment horizontal="center" vertical="center"/>
    </xf>
    <xf numFmtId="0" fontId="56" fillId="0" borderId="20" xfId="0" applyFont="1" applyBorder="1" applyAlignment="1">
      <alignment horizontal="center" vertical="center"/>
    </xf>
    <xf numFmtId="0" fontId="56" fillId="0" borderId="110" xfId="0" applyFont="1" applyBorder="1" applyAlignment="1" applyProtection="1">
      <alignment horizontal="center" vertical="center"/>
      <protection locked="0"/>
    </xf>
    <xf numFmtId="0" fontId="56" fillId="0" borderId="112" xfId="0" applyFont="1" applyBorder="1" applyAlignment="1" applyProtection="1">
      <alignment horizontal="center" vertical="center"/>
      <protection locked="0"/>
    </xf>
    <xf numFmtId="0" fontId="57" fillId="0" borderId="101" xfId="0" applyFont="1" applyBorder="1" applyAlignment="1" applyProtection="1">
      <alignment vertical="center" shrinkToFit="1"/>
      <protection locked="0"/>
    </xf>
    <xf numFmtId="0" fontId="57" fillId="0" borderId="105" xfId="0" applyFont="1" applyBorder="1" applyAlignment="1" applyProtection="1">
      <alignment vertical="center" shrinkToFit="1"/>
      <protection locked="0"/>
    </xf>
    <xf numFmtId="0" fontId="57" fillId="0" borderId="102" xfId="0" applyFont="1" applyBorder="1" applyAlignment="1" applyProtection="1">
      <alignment vertical="center" shrinkToFit="1"/>
      <protection locked="0"/>
    </xf>
    <xf numFmtId="0" fontId="57" fillId="0" borderId="48" xfId="0" applyFont="1" applyBorder="1" applyAlignment="1" applyProtection="1">
      <alignment vertical="center" shrinkToFit="1"/>
      <protection locked="0"/>
    </xf>
    <xf numFmtId="0" fontId="57" fillId="0" borderId="49" xfId="0" applyFont="1" applyBorder="1" applyAlignment="1" applyProtection="1">
      <alignment vertical="center" shrinkToFit="1"/>
      <protection locked="0"/>
    </xf>
    <xf numFmtId="0" fontId="57" fillId="0" borderId="50" xfId="0" applyFont="1" applyBorder="1" applyAlignment="1" applyProtection="1">
      <alignment vertical="center" shrinkToFit="1"/>
      <protection locked="0"/>
    </xf>
    <xf numFmtId="0" fontId="57" fillId="0" borderId="11" xfId="0" applyFont="1" applyBorder="1" applyAlignment="1">
      <alignment vertical="center"/>
    </xf>
    <xf numFmtId="0" fontId="57" fillId="0" borderId="19" xfId="0" applyFont="1" applyBorder="1" applyAlignment="1">
      <alignment vertical="center"/>
    </xf>
    <xf numFmtId="0" fontId="57" fillId="0" borderId="22" xfId="0" applyFont="1" applyBorder="1" applyAlignment="1">
      <alignment vertical="center"/>
    </xf>
    <xf numFmtId="57" fontId="57" fillId="0" borderId="11" xfId="0" applyNumberFormat="1" applyFont="1" applyBorder="1" applyAlignment="1" applyProtection="1">
      <alignment vertical="center" shrinkToFit="1"/>
      <protection locked="0"/>
    </xf>
    <xf numFmtId="57" fontId="57" fillId="0" borderId="19" xfId="0" applyNumberFormat="1" applyFont="1" applyBorder="1" applyAlignment="1" applyProtection="1">
      <alignment vertical="center" shrinkToFit="1"/>
      <protection locked="0"/>
    </xf>
    <xf numFmtId="57" fontId="57" fillId="0" borderId="22" xfId="0" applyNumberFormat="1" applyFont="1" applyBorder="1" applyAlignment="1" applyProtection="1">
      <alignment vertical="center" shrinkToFit="1"/>
      <protection locked="0"/>
    </xf>
    <xf numFmtId="0" fontId="58" fillId="27" borderId="139" xfId="0" applyFont="1" applyFill="1" applyBorder="1" applyAlignment="1">
      <alignment horizontal="center" vertical="center" wrapText="1"/>
    </xf>
    <xf numFmtId="57" fontId="57" fillId="0" borderId="12" xfId="0" applyNumberFormat="1" applyFont="1" applyBorder="1" applyAlignment="1" applyProtection="1">
      <alignment horizontal="center" vertical="center" shrinkToFit="1"/>
      <protection locked="0"/>
    </xf>
    <xf numFmtId="57" fontId="57" fillId="0" borderId="15" xfId="0" applyNumberFormat="1" applyFont="1" applyBorder="1" applyAlignment="1" applyProtection="1">
      <alignment horizontal="center" vertical="center" shrinkToFit="1"/>
      <protection locked="0"/>
    </xf>
    <xf numFmtId="57" fontId="57" fillId="0" borderId="23" xfId="0" applyNumberFormat="1" applyFont="1" applyBorder="1" applyAlignment="1" applyProtection="1">
      <alignment horizontal="center" vertical="center" shrinkToFit="1"/>
      <protection locked="0"/>
    </xf>
    <xf numFmtId="57" fontId="57" fillId="26" borderId="157" xfId="0" applyNumberFormat="1" applyFont="1" applyFill="1" applyBorder="1" applyAlignment="1" applyProtection="1">
      <alignment horizontal="center" vertical="center" shrinkToFit="1"/>
      <protection locked="0"/>
    </xf>
    <xf numFmtId="57" fontId="57" fillId="26" borderId="161" xfId="0" applyNumberFormat="1" applyFont="1" applyFill="1" applyBorder="1" applyAlignment="1" applyProtection="1">
      <alignment horizontal="center" vertical="center" shrinkToFit="1"/>
      <protection locked="0"/>
    </xf>
    <xf numFmtId="57" fontId="57" fillId="26" borderId="162" xfId="0" applyNumberFormat="1" applyFont="1" applyFill="1" applyBorder="1" applyAlignment="1" applyProtection="1">
      <alignment horizontal="center" vertical="center" shrinkToFit="1"/>
      <protection locked="0"/>
    </xf>
    <xf numFmtId="0" fontId="57" fillId="35" borderId="11" xfId="0" applyFont="1" applyFill="1" applyBorder="1" applyAlignment="1">
      <alignment horizontal="center" vertical="center" wrapText="1" shrinkToFit="1"/>
    </xf>
    <xf numFmtId="0" fontId="57" fillId="35" borderId="11" xfId="0" applyFont="1" applyFill="1" applyBorder="1" applyAlignment="1">
      <alignment horizontal="center" vertical="center" wrapText="1"/>
    </xf>
    <xf numFmtId="0" fontId="57" fillId="27" borderId="12" xfId="0" applyFont="1" applyFill="1" applyBorder="1" applyAlignment="1">
      <alignment horizontal="center" vertical="center" wrapText="1"/>
    </xf>
    <xf numFmtId="0" fontId="57" fillId="27" borderId="142" xfId="0" applyFont="1" applyFill="1" applyBorder="1" applyAlignment="1">
      <alignment horizontal="center" vertical="center" wrapText="1"/>
    </xf>
    <xf numFmtId="0" fontId="57" fillId="27" borderId="93" xfId="0" applyFont="1" applyFill="1" applyBorder="1" applyAlignment="1">
      <alignment horizontal="center" vertical="center" wrapText="1"/>
    </xf>
    <xf numFmtId="0" fontId="56" fillId="0" borderId="62" xfId="0" applyFont="1" applyFill="1" applyBorder="1" applyAlignment="1">
      <alignment horizontal="center" vertical="center"/>
    </xf>
    <xf numFmtId="0" fontId="56" fillId="0" borderId="64" xfId="0" applyFont="1" applyFill="1" applyBorder="1" applyAlignment="1">
      <alignment horizontal="center" vertical="center"/>
    </xf>
    <xf numFmtId="0" fontId="57" fillId="27" borderId="19" xfId="0" applyFont="1" applyFill="1" applyBorder="1" applyAlignment="1">
      <alignment horizontal="center" vertical="center" wrapText="1"/>
    </xf>
    <xf numFmtId="57" fontId="57" fillId="26" borderId="163" xfId="0" applyNumberFormat="1" applyFont="1" applyFill="1" applyBorder="1" applyAlignment="1" applyProtection="1">
      <alignment horizontal="center" vertical="center" shrinkToFit="1"/>
      <protection locked="0"/>
    </xf>
    <xf numFmtId="0" fontId="57" fillId="0" borderId="12" xfId="0" applyFont="1" applyBorder="1" applyAlignment="1" applyProtection="1">
      <alignment horizontal="center" vertical="center" shrinkToFit="1"/>
      <protection locked="0"/>
    </xf>
    <xf numFmtId="0" fontId="57" fillId="0" borderId="15" xfId="0" applyFont="1" applyBorder="1" applyAlignment="1" applyProtection="1">
      <alignment horizontal="center" vertical="center" shrinkToFit="1"/>
      <protection locked="0"/>
    </xf>
    <xf numFmtId="0" fontId="57" fillId="0" borderId="23" xfId="0" applyFont="1" applyBorder="1" applyAlignment="1" applyProtection="1">
      <alignment horizontal="center" vertical="center" shrinkToFit="1"/>
      <protection locked="0"/>
    </xf>
    <xf numFmtId="0" fontId="57" fillId="0" borderId="93" xfId="0" applyFont="1" applyBorder="1" applyAlignment="1" applyProtection="1">
      <alignment horizontal="right" vertical="center" shrinkToFit="1"/>
      <protection locked="0"/>
    </xf>
    <xf numFmtId="0" fontId="57" fillId="0" borderId="16" xfId="0" applyFont="1" applyBorder="1" applyAlignment="1" applyProtection="1">
      <alignment horizontal="right" vertical="center" shrinkToFit="1"/>
      <protection locked="0"/>
    </xf>
    <xf numFmtId="0" fontId="57" fillId="0" borderId="21" xfId="0" applyFont="1" applyBorder="1" applyAlignment="1" applyProtection="1">
      <alignment horizontal="right" vertical="center" shrinkToFit="1"/>
      <protection locked="0"/>
    </xf>
    <xf numFmtId="0" fontId="57" fillId="0" borderId="101" xfId="0" applyFont="1" applyBorder="1" applyAlignment="1" applyProtection="1">
      <alignment vertical="center" wrapText="1"/>
      <protection locked="0"/>
    </xf>
    <xf numFmtId="0" fontId="57" fillId="0" borderId="105" xfId="0" applyFont="1" applyBorder="1" applyAlignment="1" applyProtection="1">
      <alignment vertical="center" wrapText="1"/>
      <protection locked="0"/>
    </xf>
    <xf numFmtId="0" fontId="57" fillId="0" borderId="102" xfId="0" applyFont="1" applyBorder="1" applyAlignment="1" applyProtection="1">
      <alignment vertical="center" wrapText="1"/>
      <protection locked="0"/>
    </xf>
    <xf numFmtId="0" fontId="57" fillId="0" borderId="160" xfId="0" applyFont="1" applyBorder="1" applyAlignment="1" applyProtection="1">
      <alignment horizontal="center" vertical="center" textRotation="255" shrinkToFit="1"/>
      <protection locked="0"/>
    </xf>
    <xf numFmtId="0" fontId="57" fillId="0" borderId="130" xfId="0" applyFont="1" applyBorder="1" applyAlignment="1" applyProtection="1">
      <alignment horizontal="center" vertical="center" textRotation="255" shrinkToFit="1"/>
      <protection locked="0"/>
    </xf>
    <xf numFmtId="0" fontId="57" fillId="0" borderId="132" xfId="0" applyFont="1" applyBorder="1" applyAlignment="1" applyProtection="1">
      <alignment horizontal="center" vertical="center" textRotation="255" shrinkToFit="1"/>
      <protection locked="0"/>
    </xf>
    <xf numFmtId="0" fontId="57" fillId="0" borderId="156" xfId="0" applyFont="1" applyBorder="1" applyAlignment="1" applyProtection="1">
      <alignment horizontal="center" vertical="center" shrinkToFit="1"/>
      <protection locked="0"/>
    </xf>
    <xf numFmtId="0" fontId="57" fillId="0" borderId="51" xfId="0" applyFont="1" applyBorder="1" applyAlignment="1" applyProtection="1">
      <alignment horizontal="center" vertical="center" shrinkToFit="1"/>
      <protection locked="0"/>
    </xf>
    <xf numFmtId="0" fontId="57" fillId="0" borderId="109" xfId="0" applyFont="1" applyBorder="1" applyAlignment="1" applyProtection="1">
      <alignment horizontal="center" vertical="center" shrinkToFit="1"/>
      <protection locked="0"/>
    </xf>
    <xf numFmtId="0" fontId="57" fillId="0" borderId="158" xfId="0" applyFont="1" applyBorder="1" applyAlignment="1" applyProtection="1">
      <alignment horizontal="center" vertical="center" shrinkToFit="1"/>
      <protection locked="0"/>
    </xf>
    <xf numFmtId="0" fontId="57" fillId="0" borderId="159" xfId="0" applyFont="1" applyBorder="1" applyAlignment="1" applyProtection="1">
      <alignment horizontal="right" vertical="center" shrinkToFit="1"/>
      <protection locked="0"/>
    </xf>
    <xf numFmtId="0" fontId="58" fillId="26" borderId="158" xfId="0" applyFont="1" applyFill="1" applyBorder="1" applyAlignment="1" applyProtection="1">
      <alignment horizontal="center" vertical="center" shrinkToFit="1"/>
      <protection locked="0"/>
    </xf>
    <xf numFmtId="0" fontId="58" fillId="26" borderId="159" xfId="0" applyFont="1" applyFill="1" applyBorder="1" applyAlignment="1" applyProtection="1">
      <alignment horizontal="center" vertical="center" shrinkToFit="1"/>
      <protection locked="0"/>
    </xf>
    <xf numFmtId="0" fontId="58" fillId="26" borderId="15" xfId="0" applyFont="1" applyFill="1" applyBorder="1" applyAlignment="1" applyProtection="1">
      <alignment horizontal="center" vertical="center" shrinkToFit="1"/>
      <protection locked="0"/>
    </xf>
    <xf numFmtId="0" fontId="58" fillId="26" borderId="16" xfId="0" applyFont="1" applyFill="1" applyBorder="1" applyAlignment="1" applyProtection="1">
      <alignment horizontal="center" vertical="center" shrinkToFit="1"/>
      <protection locked="0"/>
    </xf>
    <xf numFmtId="0" fontId="58" fillId="26" borderId="23" xfId="0" applyFont="1" applyFill="1" applyBorder="1" applyAlignment="1" applyProtection="1">
      <alignment horizontal="center" vertical="center" shrinkToFit="1"/>
      <protection locked="0"/>
    </xf>
    <xf numFmtId="0" fontId="58" fillId="26" borderId="21" xfId="0" applyFont="1" applyFill="1" applyBorder="1" applyAlignment="1" applyProtection="1">
      <alignment horizontal="center" vertical="center" shrinkToFit="1"/>
      <protection locked="0"/>
    </xf>
    <xf numFmtId="38" fontId="57" fillId="0" borderId="158" xfId="43" applyFont="1" applyBorder="1" applyAlignment="1" applyProtection="1">
      <alignment vertical="center" shrinkToFit="1"/>
      <protection locked="0"/>
    </xf>
    <xf numFmtId="0" fontId="58" fillId="26" borderId="12" xfId="0" applyFont="1" applyFill="1" applyBorder="1" applyAlignment="1" applyProtection="1">
      <alignment horizontal="center" vertical="center" shrinkToFit="1"/>
      <protection locked="0"/>
    </xf>
    <xf numFmtId="0" fontId="58" fillId="26" borderId="93" xfId="0" applyFont="1" applyFill="1" applyBorder="1" applyAlignment="1" applyProtection="1">
      <alignment horizontal="center" vertical="center" shrinkToFit="1"/>
      <protection locked="0"/>
    </xf>
    <xf numFmtId="0" fontId="57" fillId="0" borderId="128" xfId="0" applyFont="1" applyBorder="1" applyAlignment="1" applyProtection="1">
      <alignment horizontal="center" vertical="center" textRotation="255" shrinkToFit="1"/>
      <protection locked="0"/>
    </xf>
    <xf numFmtId="57" fontId="57" fillId="26" borderId="19" xfId="0" applyNumberFormat="1" applyFont="1" applyFill="1" applyBorder="1" applyAlignment="1" applyProtection="1">
      <alignment horizontal="center" vertical="center" shrinkToFit="1"/>
      <protection locked="0"/>
    </xf>
    <xf numFmtId="57" fontId="57" fillId="26" borderId="22" xfId="0" applyNumberFormat="1" applyFont="1" applyFill="1" applyBorder="1" applyAlignment="1" applyProtection="1">
      <alignment horizontal="center" vertical="center" shrinkToFit="1"/>
      <protection locked="0"/>
    </xf>
    <xf numFmtId="0" fontId="57" fillId="0" borderId="134" xfId="0" applyFont="1" applyBorder="1" applyAlignment="1" applyProtection="1">
      <alignment horizontal="right" vertical="center" shrinkToFit="1"/>
      <protection locked="0"/>
    </xf>
    <xf numFmtId="0" fontId="58" fillId="26" borderId="135" xfId="0" applyFont="1" applyFill="1" applyBorder="1" applyAlignment="1" applyProtection="1">
      <alignment horizontal="center" vertical="center" shrinkToFit="1"/>
      <protection locked="0"/>
    </xf>
    <xf numFmtId="0" fontId="58" fillId="26" borderId="134" xfId="0" applyFont="1" applyFill="1" applyBorder="1" applyAlignment="1" applyProtection="1">
      <alignment horizontal="center" vertical="center" shrinkToFit="1"/>
      <protection locked="0"/>
    </xf>
    <xf numFmtId="38" fontId="57" fillId="0" borderId="135" xfId="43" applyFont="1" applyBorder="1" applyAlignment="1" applyProtection="1">
      <alignment vertical="center" shrinkToFit="1"/>
      <protection locked="0"/>
    </xf>
    <xf numFmtId="0" fontId="57" fillId="0" borderId="136" xfId="0" applyFont="1" applyBorder="1" applyAlignment="1" applyProtection="1">
      <alignment horizontal="center" vertical="center" textRotation="255" shrinkToFit="1"/>
      <protection locked="0"/>
    </xf>
    <xf numFmtId="0" fontId="57" fillId="0" borderId="12" xfId="0" applyFont="1" applyBorder="1" applyAlignment="1" applyProtection="1">
      <alignment vertical="center" shrinkToFit="1"/>
      <protection locked="0"/>
    </xf>
    <xf numFmtId="0" fontId="57" fillId="0" borderId="15" xfId="0" applyFont="1" applyBorder="1" applyAlignment="1" applyProtection="1">
      <alignment vertical="center" shrinkToFit="1"/>
      <protection locked="0"/>
    </xf>
    <xf numFmtId="0" fontId="57" fillId="0" borderId="23" xfId="0" applyFont="1" applyBorder="1" applyAlignment="1" applyProtection="1">
      <alignment vertical="center" shrinkToFit="1"/>
      <protection locked="0"/>
    </xf>
    <xf numFmtId="57" fontId="57" fillId="0" borderId="150" xfId="0" applyNumberFormat="1" applyFont="1" applyBorder="1" applyAlignment="1" applyProtection="1">
      <alignment horizontal="center" vertical="center" shrinkToFit="1"/>
      <protection locked="0"/>
    </xf>
    <xf numFmtId="57" fontId="57" fillId="0" borderId="151" xfId="0" applyNumberFormat="1" applyFont="1" applyBorder="1" applyAlignment="1" applyProtection="1">
      <alignment horizontal="center" vertical="center" shrinkToFit="1"/>
      <protection locked="0"/>
    </xf>
    <xf numFmtId="57" fontId="57" fillId="0" borderId="146" xfId="0" applyNumberFormat="1" applyFont="1" applyBorder="1" applyAlignment="1" applyProtection="1">
      <alignment horizontal="center" vertical="center" shrinkToFit="1"/>
      <protection locked="0"/>
    </xf>
    <xf numFmtId="57" fontId="57" fillId="26" borderId="164" xfId="0" applyNumberFormat="1" applyFont="1" applyFill="1" applyBorder="1" applyAlignment="1" applyProtection="1">
      <alignment horizontal="center" vertical="center" shrinkToFit="1"/>
      <protection locked="0"/>
    </xf>
    <xf numFmtId="0" fontId="57" fillId="0" borderId="135" xfId="0" applyFont="1" applyBorder="1" applyAlignment="1" applyProtection="1">
      <alignment horizontal="center" vertical="center" shrinkToFit="1"/>
      <protection locked="0"/>
    </xf>
    <xf numFmtId="0" fontId="57" fillId="0" borderId="16" xfId="0" applyFont="1" applyBorder="1" applyAlignment="1" applyProtection="1">
      <alignment horizontal="center" vertical="center" textRotation="255" shrinkToFit="1"/>
      <protection locked="0"/>
    </xf>
    <xf numFmtId="0" fontId="57" fillId="0" borderId="21" xfId="0" applyFont="1" applyBorder="1" applyAlignment="1" applyProtection="1">
      <alignment horizontal="center" vertical="center" textRotation="255" shrinkToFit="1"/>
      <protection locked="0"/>
    </xf>
    <xf numFmtId="57" fontId="57" fillId="26" borderId="11" xfId="0" applyNumberFormat="1" applyFont="1" applyFill="1" applyBorder="1" applyAlignment="1" applyProtection="1">
      <alignment horizontal="center" vertical="center" shrinkToFit="1"/>
      <protection locked="0"/>
    </xf>
    <xf numFmtId="0" fontId="57" fillId="0" borderId="93" xfId="0" applyFont="1" applyBorder="1" applyAlignment="1" applyProtection="1">
      <alignment horizontal="center" vertical="center" textRotation="255" shrinkToFit="1"/>
      <protection locked="0"/>
    </xf>
    <xf numFmtId="0" fontId="57" fillId="35" borderId="10" xfId="0" applyFont="1" applyFill="1" applyBorder="1" applyAlignment="1">
      <alignment horizontal="center" vertical="center" wrapText="1" shrinkToFit="1"/>
    </xf>
    <xf numFmtId="0" fontId="57" fillId="27" borderId="62" xfId="0" applyFont="1" applyFill="1" applyBorder="1" applyAlignment="1">
      <alignment horizontal="center" vertical="center" wrapText="1"/>
    </xf>
    <xf numFmtId="0" fontId="57" fillId="27" borderId="63" xfId="0" applyFont="1" applyFill="1" applyBorder="1" applyAlignment="1">
      <alignment horizontal="center" vertical="center" wrapText="1"/>
    </xf>
    <xf numFmtId="0" fontId="57" fillId="27" borderId="64" xfId="0" applyFont="1" applyFill="1" applyBorder="1" applyAlignment="1">
      <alignment horizontal="center" vertical="center" wrapText="1"/>
    </xf>
    <xf numFmtId="0" fontId="57" fillId="35" borderId="219" xfId="0" applyFont="1" applyFill="1" applyBorder="1" applyAlignment="1">
      <alignment horizontal="center" vertical="center" wrapText="1"/>
    </xf>
    <xf numFmtId="0" fontId="57" fillId="35" borderId="218" xfId="0" applyFont="1" applyFill="1" applyBorder="1" applyAlignment="1">
      <alignment horizontal="center" vertical="center" wrapText="1"/>
    </xf>
    <xf numFmtId="0" fontId="56" fillId="30" borderId="143" xfId="0" applyFont="1" applyFill="1" applyBorder="1" applyAlignment="1" applyProtection="1">
      <alignment horizontal="center" vertical="center"/>
    </xf>
    <xf numFmtId="0" fontId="57" fillId="35" borderId="162" xfId="0" applyFont="1" applyFill="1" applyBorder="1" applyAlignment="1">
      <alignment horizontal="center" vertical="center" wrapText="1" shrinkToFit="1"/>
    </xf>
    <xf numFmtId="0" fontId="57" fillId="35" borderId="22" xfId="0" applyFont="1" applyFill="1" applyBorder="1" applyAlignment="1">
      <alignment horizontal="center" vertical="center" wrapText="1" shrinkToFit="1"/>
    </xf>
    <xf numFmtId="0" fontId="57" fillId="35" borderId="22" xfId="0" applyFont="1" applyFill="1" applyBorder="1" applyAlignment="1">
      <alignment horizontal="center" vertical="center" wrapText="1"/>
    </xf>
    <xf numFmtId="0" fontId="57" fillId="0" borderId="0" xfId="0" applyFont="1" applyAlignment="1" applyProtection="1">
      <alignment vertical="top" wrapText="1"/>
    </xf>
    <xf numFmtId="0" fontId="57" fillId="35" borderId="23" xfId="0" applyFont="1" applyFill="1" applyBorder="1" applyAlignment="1">
      <alignment horizontal="center" vertical="center" wrapText="1" shrinkToFit="1"/>
    </xf>
    <xf numFmtId="0" fontId="67" fillId="35" borderId="220" xfId="0" applyFont="1" applyFill="1" applyBorder="1" applyAlignment="1">
      <alignment horizontal="center" vertical="center" wrapText="1"/>
    </xf>
    <xf numFmtId="0" fontId="67" fillId="35" borderId="221" xfId="0" applyFont="1" applyFill="1" applyBorder="1" applyAlignment="1">
      <alignment horizontal="center" vertical="center" wrapText="1"/>
    </xf>
    <xf numFmtId="0" fontId="67" fillId="35" borderId="222" xfId="0" applyFont="1" applyFill="1" applyBorder="1" applyAlignment="1">
      <alignment horizontal="center" vertical="center" wrapText="1"/>
    </xf>
    <xf numFmtId="0" fontId="57" fillId="35" borderId="125" xfId="0" applyFont="1" applyFill="1" applyBorder="1" applyAlignment="1">
      <alignment horizontal="center" vertical="center" wrapText="1"/>
    </xf>
    <xf numFmtId="0" fontId="57" fillId="35" borderId="126" xfId="0" applyFont="1" applyFill="1" applyBorder="1" applyAlignment="1">
      <alignment horizontal="center" vertical="center" wrapText="1"/>
    </xf>
    <xf numFmtId="0" fontId="57" fillId="30" borderId="11" xfId="0" applyFont="1" applyFill="1" applyBorder="1" applyAlignment="1">
      <alignment vertical="center" shrinkToFit="1"/>
    </xf>
    <xf numFmtId="0" fontId="57" fillId="30" borderId="19" xfId="0" applyFont="1" applyFill="1" applyBorder="1" applyAlignment="1">
      <alignment vertical="center" shrinkToFit="1"/>
    </xf>
    <xf numFmtId="0" fontId="57" fillId="30" borderId="22" xfId="0" applyFont="1" applyFill="1" applyBorder="1" applyAlignment="1">
      <alignment vertical="center" shrinkToFit="1"/>
    </xf>
    <xf numFmtId="57" fontId="57" fillId="30" borderId="12" xfId="0" applyNumberFormat="1" applyFont="1" applyFill="1" applyBorder="1" applyAlignment="1">
      <alignment vertical="center" shrinkToFit="1"/>
    </xf>
    <xf numFmtId="57" fontId="57" fillId="30" borderId="15" xfId="0" applyNumberFormat="1" applyFont="1" applyFill="1" applyBorder="1" applyAlignment="1">
      <alignment vertical="center" shrinkToFit="1"/>
    </xf>
    <xf numFmtId="57" fontId="57" fillId="30" borderId="23" xfId="0" applyNumberFormat="1" applyFont="1" applyFill="1" applyBorder="1" applyAlignment="1">
      <alignment vertical="center" shrinkToFit="1"/>
    </xf>
    <xf numFmtId="0" fontId="57" fillId="0" borderId="127" xfId="0" applyFont="1" applyBorder="1" applyAlignment="1" applyProtection="1">
      <alignment horizontal="center" vertical="center" shrinkToFit="1"/>
      <protection locked="0"/>
    </xf>
    <xf numFmtId="0" fontId="57" fillId="0" borderId="129" xfId="0" applyFont="1" applyBorder="1" applyAlignment="1" applyProtection="1">
      <alignment horizontal="center" vertical="center" shrinkToFit="1"/>
      <protection locked="0"/>
    </xf>
    <xf numFmtId="0" fontId="57" fillId="0" borderId="131" xfId="0" applyFont="1" applyBorder="1" applyAlignment="1" applyProtection="1">
      <alignment horizontal="center" vertical="center" shrinkToFit="1"/>
      <protection locked="0"/>
    </xf>
    <xf numFmtId="0" fontId="57" fillId="0" borderId="93" xfId="0" applyFont="1" applyBorder="1" applyAlignment="1">
      <alignment horizontal="right" vertical="center" shrinkToFit="1"/>
    </xf>
    <xf numFmtId="0" fontId="57" fillId="0" borderId="16" xfId="0" applyFont="1" applyBorder="1" applyAlignment="1">
      <alignment horizontal="right" vertical="center" shrinkToFit="1"/>
    </xf>
    <xf numFmtId="0" fontId="57" fillId="0" borderId="21" xfId="0" applyFont="1" applyBorder="1" applyAlignment="1">
      <alignment horizontal="right" vertical="center" shrinkToFit="1"/>
    </xf>
    <xf numFmtId="0" fontId="57" fillId="0" borderId="128" xfId="0" applyFont="1" applyBorder="1" applyAlignment="1">
      <alignment horizontal="right" vertical="center" shrinkToFit="1"/>
    </xf>
    <xf numFmtId="0" fontId="57" fillId="0" borderId="130" xfId="0" applyFont="1" applyBorder="1" applyAlignment="1">
      <alignment horizontal="right" vertical="center" shrinkToFit="1"/>
    </xf>
    <xf numFmtId="0" fontId="57" fillId="0" borderId="132" xfId="0" applyFont="1" applyBorder="1" applyAlignment="1">
      <alignment horizontal="right" vertical="center" shrinkToFit="1"/>
    </xf>
    <xf numFmtId="0" fontId="57" fillId="0" borderId="11" xfId="0" applyFont="1" applyFill="1" applyBorder="1" applyAlignment="1">
      <alignment vertical="center" shrinkToFit="1"/>
    </xf>
    <xf numFmtId="0" fontId="57" fillId="0" borderId="19" xfId="0" applyFont="1" applyFill="1" applyBorder="1" applyAlignment="1">
      <alignment vertical="center" shrinkToFit="1"/>
    </xf>
    <xf numFmtId="0" fontId="57" fillId="0" borderId="22" xfId="0" applyFont="1" applyFill="1" applyBorder="1" applyAlignment="1">
      <alignment vertical="center" shrinkToFit="1"/>
    </xf>
    <xf numFmtId="57" fontId="57" fillId="30" borderId="11" xfId="0" applyNumberFormat="1" applyFont="1" applyFill="1" applyBorder="1" applyAlignment="1">
      <alignment vertical="center" shrinkToFit="1"/>
    </xf>
    <xf numFmtId="57" fontId="57" fillId="30" borderId="19" xfId="0" applyNumberFormat="1" applyFont="1" applyFill="1" applyBorder="1" applyAlignment="1">
      <alignment vertical="center" shrinkToFit="1"/>
    </xf>
    <xf numFmtId="57" fontId="57" fillId="30" borderId="22" xfId="0" applyNumberFormat="1" applyFont="1" applyFill="1" applyBorder="1" applyAlignment="1">
      <alignment vertical="center" shrinkToFit="1"/>
    </xf>
    <xf numFmtId="0" fontId="57" fillId="0" borderId="134" xfId="0" applyFont="1" applyBorder="1" applyAlignment="1">
      <alignment horizontal="right" vertical="center" shrinkToFit="1"/>
    </xf>
    <xf numFmtId="0" fontId="57" fillId="0" borderId="136" xfId="0" applyFont="1" applyBorder="1" applyAlignment="1">
      <alignment horizontal="right" vertical="center" shrinkToFit="1"/>
    </xf>
    <xf numFmtId="0" fontId="57" fillId="0" borderId="133" xfId="0" applyFont="1" applyBorder="1" applyAlignment="1" applyProtection="1">
      <alignment horizontal="center" vertical="center" shrinkToFit="1"/>
      <protection locked="0"/>
    </xf>
    <xf numFmtId="57" fontId="57" fillId="30" borderId="188" xfId="0" applyNumberFormat="1" applyFont="1" applyFill="1" applyBorder="1" applyAlignment="1">
      <alignment vertical="center" shrinkToFit="1"/>
    </xf>
    <xf numFmtId="0" fontId="57" fillId="35" borderId="201" xfId="0" applyFont="1" applyFill="1" applyBorder="1" applyAlignment="1">
      <alignment horizontal="center" vertical="center" wrapText="1" shrinkToFit="1"/>
    </xf>
    <xf numFmtId="0" fontId="57" fillId="35" borderId="23" xfId="0" applyFont="1" applyFill="1" applyBorder="1" applyAlignment="1">
      <alignment horizontal="center" vertical="center" wrapText="1"/>
    </xf>
    <xf numFmtId="0" fontId="57" fillId="0" borderId="216" xfId="0" applyFont="1" applyBorder="1" applyAlignment="1" applyProtection="1">
      <alignment horizontal="center" vertical="center" shrinkToFit="1"/>
      <protection locked="0"/>
    </xf>
    <xf numFmtId="0" fontId="57" fillId="0" borderId="0" xfId="0" applyFont="1" applyBorder="1" applyAlignment="1" applyProtection="1">
      <alignment horizontal="center" vertical="center" shrinkToFit="1"/>
      <protection locked="0"/>
    </xf>
    <xf numFmtId="0" fontId="57" fillId="0" borderId="20" xfId="0" applyFont="1" applyBorder="1" applyAlignment="1" applyProtection="1">
      <alignment horizontal="center" vertical="center" shrinkToFit="1"/>
      <protection locked="0"/>
    </xf>
    <xf numFmtId="0" fontId="57" fillId="35" borderId="215" xfId="0" applyFont="1" applyFill="1" applyBorder="1" applyAlignment="1">
      <alignment horizontal="center" vertical="center" wrapText="1"/>
    </xf>
    <xf numFmtId="0" fontId="57" fillId="0" borderId="217" xfId="0" applyFont="1" applyBorder="1" applyAlignment="1">
      <alignment horizontal="right" vertical="center" shrinkToFit="1"/>
    </xf>
    <xf numFmtId="0" fontId="56" fillId="30" borderId="212" xfId="0" applyFont="1" applyFill="1" applyBorder="1" applyAlignment="1" applyProtection="1">
      <alignment horizontal="center" vertical="center"/>
    </xf>
    <xf numFmtId="0" fontId="56" fillId="30" borderId="213" xfId="0" applyFont="1" applyFill="1" applyBorder="1" applyAlignment="1" applyProtection="1">
      <alignment horizontal="center" vertical="center"/>
    </xf>
    <xf numFmtId="0" fontId="57" fillId="0" borderId="215" xfId="0" applyFont="1" applyBorder="1" applyAlignment="1" applyProtection="1">
      <alignment vertical="top" wrapText="1"/>
    </xf>
    <xf numFmtId="0" fontId="57" fillId="0" borderId="216" xfId="0" applyFont="1" applyBorder="1" applyAlignment="1" applyProtection="1">
      <alignment vertical="top" wrapText="1"/>
    </xf>
    <xf numFmtId="0" fontId="57" fillId="0" borderId="215" xfId="0" applyFont="1" applyBorder="1" applyAlignment="1" applyProtection="1">
      <alignment horizontal="center" vertical="center" shrinkToFit="1"/>
      <protection locked="0"/>
    </xf>
    <xf numFmtId="0" fontId="67" fillId="35" borderId="212" xfId="0" applyFont="1" applyFill="1" applyBorder="1" applyAlignment="1">
      <alignment horizontal="center" vertical="center" wrapText="1"/>
    </xf>
    <xf numFmtId="0" fontId="67" fillId="35" borderId="213" xfId="0" applyFont="1" applyFill="1" applyBorder="1" applyAlignment="1">
      <alignment horizontal="center" vertical="center" wrapText="1"/>
    </xf>
    <xf numFmtId="0" fontId="67" fillId="35" borderId="214" xfId="0" applyFont="1" applyFill="1" applyBorder="1" applyAlignment="1">
      <alignment horizontal="center" vertical="center" wrapText="1"/>
    </xf>
    <xf numFmtId="0" fontId="57" fillId="27" borderId="23" xfId="0" applyFont="1" applyFill="1" applyBorder="1" applyAlignment="1">
      <alignment horizontal="center" vertical="center" wrapText="1"/>
    </xf>
    <xf numFmtId="0" fontId="57" fillId="30" borderId="11" xfId="0" applyFont="1" applyFill="1" applyBorder="1" applyAlignment="1">
      <alignment horizontal="center" vertical="center" shrinkToFit="1"/>
    </xf>
    <xf numFmtId="0" fontId="57" fillId="30" borderId="19" xfId="0" applyFont="1" applyFill="1" applyBorder="1" applyAlignment="1">
      <alignment horizontal="center" vertical="center" shrinkToFit="1"/>
    </xf>
    <xf numFmtId="0" fontId="57" fillId="30" borderId="22" xfId="0" applyFont="1" applyFill="1" applyBorder="1" applyAlignment="1">
      <alignment horizontal="center" vertical="center" shrinkToFit="1"/>
    </xf>
    <xf numFmtId="57" fontId="57" fillId="30" borderId="11" xfId="0" applyNumberFormat="1" applyFont="1" applyFill="1" applyBorder="1" applyAlignment="1">
      <alignment horizontal="center" vertical="center" shrinkToFit="1"/>
    </xf>
    <xf numFmtId="57" fontId="57" fillId="30" borderId="19" xfId="0" applyNumberFormat="1" applyFont="1" applyFill="1" applyBorder="1" applyAlignment="1">
      <alignment horizontal="center" vertical="center" shrinkToFit="1"/>
    </xf>
    <xf numFmtId="57" fontId="57" fillId="30" borderId="22" xfId="0" applyNumberFormat="1" applyFont="1" applyFill="1" applyBorder="1" applyAlignment="1">
      <alignment horizontal="center" vertical="center" shrinkToFit="1"/>
    </xf>
    <xf numFmtId="0" fontId="57" fillId="27" borderId="149" xfId="0" applyFont="1" applyFill="1" applyBorder="1" applyAlignment="1">
      <alignment horizontal="center" vertical="center" wrapText="1"/>
    </xf>
    <xf numFmtId="0" fontId="57" fillId="27" borderId="141" xfId="0" applyFont="1" applyFill="1" applyBorder="1" applyAlignment="1">
      <alignment horizontal="center" vertical="center" wrapText="1"/>
    </xf>
    <xf numFmtId="0" fontId="57" fillId="35" borderId="139" xfId="0" applyFont="1" applyFill="1" applyBorder="1" applyAlignment="1">
      <alignment horizontal="center" vertical="center" wrapText="1"/>
    </xf>
    <xf numFmtId="0" fontId="57" fillId="35" borderId="165" xfId="0" applyFont="1" applyFill="1" applyBorder="1" applyAlignment="1">
      <alignment horizontal="center" vertical="center" wrapText="1"/>
    </xf>
    <xf numFmtId="0" fontId="67" fillId="0" borderId="0" xfId="0" applyFont="1" applyAlignment="1" applyProtection="1">
      <alignment vertical="top" wrapText="1"/>
    </xf>
    <xf numFmtId="57" fontId="57" fillId="30" borderId="12" xfId="0" applyNumberFormat="1" applyFont="1" applyFill="1" applyBorder="1" applyAlignment="1">
      <alignment horizontal="center" vertical="center" shrinkToFit="1"/>
    </xf>
    <xf numFmtId="57" fontId="57" fillId="30" borderId="15" xfId="0" applyNumberFormat="1" applyFont="1" applyFill="1" applyBorder="1" applyAlignment="1">
      <alignment horizontal="center" vertical="center" shrinkToFit="1"/>
    </xf>
    <xf numFmtId="57" fontId="57" fillId="30" borderId="23" xfId="0" applyNumberFormat="1" applyFont="1" applyFill="1" applyBorder="1" applyAlignment="1">
      <alignment horizontal="center" vertical="center" shrinkToFit="1"/>
    </xf>
    <xf numFmtId="0" fontId="57" fillId="0" borderId="127" xfId="43" applyNumberFormat="1" applyFont="1" applyBorder="1" applyAlignment="1" applyProtection="1">
      <alignment vertical="center" shrinkToFit="1"/>
      <protection locked="0"/>
    </xf>
    <xf numFmtId="0" fontId="57" fillId="0" borderId="129" xfId="43" applyNumberFormat="1" applyFont="1" applyBorder="1" applyAlignment="1" applyProtection="1">
      <alignment vertical="center" shrinkToFit="1"/>
      <protection locked="0"/>
    </xf>
    <xf numFmtId="0" fontId="57" fillId="0" borderId="131" xfId="43" applyNumberFormat="1" applyFont="1" applyBorder="1" applyAlignment="1" applyProtection="1">
      <alignment vertical="center" shrinkToFit="1"/>
      <protection locked="0"/>
    </xf>
    <xf numFmtId="0" fontId="57" fillId="0" borderId="93" xfId="0" applyFont="1" applyBorder="1" applyAlignment="1">
      <alignment horizontal="center" vertical="center" shrinkToFit="1"/>
    </xf>
    <xf numFmtId="0" fontId="57" fillId="0" borderId="16" xfId="0" applyFont="1" applyBorder="1" applyAlignment="1">
      <alignment horizontal="center" vertical="center" shrinkToFit="1"/>
    </xf>
    <xf numFmtId="0" fontId="57" fillId="0" borderId="21" xfId="0" applyFont="1" applyBorder="1" applyAlignment="1">
      <alignment horizontal="center" vertical="center" shrinkToFit="1"/>
    </xf>
    <xf numFmtId="0" fontId="57" fillId="0" borderId="12" xfId="0" applyNumberFormat="1" applyFont="1" applyBorder="1" applyAlignment="1" applyProtection="1">
      <alignment horizontal="center" vertical="center" shrinkToFit="1"/>
      <protection locked="0"/>
    </xf>
    <xf numFmtId="0" fontId="57" fillId="0" borderId="15" xfId="0" applyNumberFormat="1" applyFont="1" applyBorder="1" applyAlignment="1" applyProtection="1">
      <alignment horizontal="center" vertical="center" shrinkToFit="1"/>
      <protection locked="0"/>
    </xf>
    <xf numFmtId="0" fontId="57" fillId="0" borderId="23" xfId="0" applyNumberFormat="1" applyFont="1" applyBorder="1" applyAlignment="1" applyProtection="1">
      <alignment horizontal="center" vertical="center" shrinkToFit="1"/>
      <protection locked="0"/>
    </xf>
    <xf numFmtId="0" fontId="57" fillId="27" borderId="214" xfId="0" applyFont="1" applyFill="1" applyBorder="1" applyAlignment="1">
      <alignment horizontal="center" vertical="center" wrapText="1"/>
    </xf>
    <xf numFmtId="0" fontId="57" fillId="0" borderId="133" xfId="43" applyNumberFormat="1" applyFont="1" applyBorder="1" applyAlignment="1" applyProtection="1">
      <alignment vertical="center" shrinkToFit="1"/>
      <protection locked="0"/>
    </xf>
    <xf numFmtId="0" fontId="57" fillId="0" borderId="134" xfId="0" applyFont="1" applyBorder="1" applyAlignment="1">
      <alignment horizontal="center" vertical="center" shrinkToFit="1"/>
    </xf>
    <xf numFmtId="0" fontId="57" fillId="0" borderId="135" xfId="0" applyNumberFormat="1" applyFont="1" applyBorder="1" applyAlignment="1" applyProtection="1">
      <alignment horizontal="center" vertical="center" shrinkToFit="1"/>
      <protection locked="0"/>
    </xf>
    <xf numFmtId="0" fontId="57" fillId="0" borderId="12" xfId="43" applyNumberFormat="1" applyFont="1" applyBorder="1" applyAlignment="1" applyProtection="1">
      <alignment vertical="center" shrinkToFit="1"/>
      <protection locked="0"/>
    </xf>
    <xf numFmtId="0" fontId="57" fillId="0" borderId="15" xfId="43" applyNumberFormat="1" applyFont="1" applyBorder="1" applyAlignment="1" applyProtection="1">
      <alignment vertical="center" shrinkToFit="1"/>
      <protection locked="0"/>
    </xf>
    <xf numFmtId="0" fontId="57" fillId="0" borderId="23" xfId="43" applyNumberFormat="1" applyFont="1" applyBorder="1" applyAlignment="1" applyProtection="1">
      <alignment vertical="center" shrinkToFit="1"/>
      <protection locked="0"/>
    </xf>
    <xf numFmtId="0" fontId="57" fillId="35" borderId="137" xfId="0" applyFont="1" applyFill="1" applyBorder="1" applyAlignment="1">
      <alignment horizontal="center" vertical="center" shrinkToFit="1"/>
    </xf>
    <xf numFmtId="0" fontId="57" fillId="35" borderId="147" xfId="0" applyFont="1" applyFill="1" applyBorder="1" applyAlignment="1">
      <alignment horizontal="center" vertical="center" shrinkToFit="1"/>
    </xf>
    <xf numFmtId="0" fontId="57" fillId="35" borderId="148" xfId="0" applyFont="1" applyFill="1" applyBorder="1" applyAlignment="1">
      <alignment horizontal="center" vertical="center" shrinkToFit="1"/>
    </xf>
    <xf numFmtId="0" fontId="57" fillId="0" borderId="217" xfId="0" applyFont="1" applyBorder="1" applyAlignment="1">
      <alignment horizontal="center" vertical="center" shrinkToFit="1"/>
    </xf>
    <xf numFmtId="0" fontId="57" fillId="0" borderId="215" xfId="43" applyNumberFormat="1" applyFont="1" applyBorder="1" applyAlignment="1" applyProtection="1">
      <alignment vertical="center" shrinkToFit="1"/>
      <protection locked="0"/>
    </xf>
    <xf numFmtId="57" fontId="57" fillId="30" borderId="188" xfId="0" applyNumberFormat="1" applyFont="1" applyFill="1" applyBorder="1" applyAlignment="1">
      <alignment horizontal="center" vertical="center" shrinkToFit="1"/>
    </xf>
    <xf numFmtId="0" fontId="57" fillId="0" borderId="215" xfId="0" applyNumberFormat="1" applyFont="1" applyBorder="1" applyAlignment="1" applyProtection="1">
      <alignment horizontal="center" vertical="center" shrinkToFit="1"/>
      <protection locked="0"/>
    </xf>
    <xf numFmtId="0" fontId="57" fillId="0" borderId="216" xfId="43" applyNumberFormat="1" applyFont="1" applyBorder="1" applyAlignment="1" applyProtection="1">
      <alignment vertical="center" shrinkToFit="1"/>
      <protection locked="0"/>
    </xf>
    <xf numFmtId="0" fontId="57" fillId="0" borderId="0" xfId="43" applyNumberFormat="1" applyFont="1" applyBorder="1" applyAlignment="1" applyProtection="1">
      <alignment vertical="center" shrinkToFit="1"/>
      <protection locked="0"/>
    </xf>
    <xf numFmtId="0" fontId="57" fillId="0" borderId="20" xfId="43" applyNumberFormat="1" applyFont="1" applyBorder="1" applyAlignment="1" applyProtection="1">
      <alignment vertical="center" shrinkToFit="1"/>
      <protection locked="0"/>
    </xf>
    <xf numFmtId="0" fontId="57" fillId="27" borderId="188" xfId="0" applyFont="1" applyFill="1" applyBorder="1" applyAlignment="1">
      <alignment horizontal="center" vertical="center" wrapText="1"/>
    </xf>
    <xf numFmtId="0" fontId="57" fillId="35" borderId="213" xfId="0" applyFont="1" applyFill="1" applyBorder="1" applyAlignment="1">
      <alignment horizontal="center" vertical="center" shrinkToFit="1"/>
    </xf>
    <xf numFmtId="0" fontId="57" fillId="35" borderId="214" xfId="0" applyFont="1" applyFill="1" applyBorder="1" applyAlignment="1">
      <alignment horizontal="center" vertical="center" shrinkToFit="1"/>
    </xf>
    <xf numFmtId="0" fontId="57" fillId="27" borderId="213" xfId="0" applyFont="1" applyFill="1" applyBorder="1" applyAlignment="1">
      <alignment horizontal="center" vertical="center" wrapText="1"/>
    </xf>
    <xf numFmtId="0" fontId="57" fillId="35" borderId="201" xfId="0" applyFont="1" applyFill="1" applyBorder="1" applyAlignment="1">
      <alignment horizontal="center" vertical="center" wrapText="1"/>
    </xf>
    <xf numFmtId="0" fontId="57" fillId="35" borderId="212" xfId="0" applyFont="1" applyFill="1" applyBorder="1" applyAlignment="1">
      <alignment horizontal="center" vertical="center" wrapText="1"/>
    </xf>
    <xf numFmtId="0" fontId="57" fillId="35" borderId="214" xfId="0" applyFont="1" applyFill="1" applyBorder="1" applyAlignment="1">
      <alignment horizontal="center" vertical="center" wrapText="1"/>
    </xf>
    <xf numFmtId="0" fontId="93" fillId="0" borderId="19" xfId="0" applyFont="1" applyFill="1" applyBorder="1" applyAlignment="1" applyProtection="1">
      <alignment vertical="top" wrapText="1"/>
    </xf>
    <xf numFmtId="0" fontId="94" fillId="0" borderId="19" xfId="0" applyFont="1" applyBorder="1" applyAlignment="1">
      <alignment horizontal="left" vertical="top" wrapText="1"/>
    </xf>
    <xf numFmtId="0" fontId="26" fillId="0" borderId="0" xfId="0" applyFont="1" applyFill="1" applyBorder="1" applyAlignment="1" applyProtection="1">
      <alignment vertical="top" wrapText="1"/>
    </xf>
    <xf numFmtId="0" fontId="0" fillId="0" borderId="0" xfId="0" applyFont="1" applyAlignment="1">
      <alignment vertical="top" wrapText="1"/>
    </xf>
    <xf numFmtId="0" fontId="48" fillId="0" borderId="0" xfId="0" applyFont="1" applyBorder="1" applyAlignment="1" applyProtection="1">
      <alignment vertical="center"/>
    </xf>
    <xf numFmtId="0" fontId="48" fillId="0" borderId="0" xfId="0" applyFont="1" applyBorder="1" applyAlignment="1" applyProtection="1">
      <alignment vertical="top" wrapText="1"/>
    </xf>
    <xf numFmtId="0" fontId="48" fillId="0" borderId="0" xfId="0" applyFont="1" applyBorder="1" applyAlignment="1" applyProtection="1">
      <alignment horizontal="left" vertical="top" wrapText="1"/>
    </xf>
    <xf numFmtId="0" fontId="0" fillId="0" borderId="51" xfId="0" applyFont="1" applyBorder="1" applyAlignment="1">
      <alignment horizontal="left" vertical="top" wrapText="1"/>
    </xf>
    <xf numFmtId="0" fontId="48" fillId="0" borderId="20" xfId="0" applyFont="1" applyFill="1" applyBorder="1" applyAlignment="1" applyProtection="1">
      <alignment horizontal="left"/>
    </xf>
    <xf numFmtId="0" fontId="48" fillId="0" borderId="0" xfId="0" applyFont="1" applyBorder="1" applyAlignment="1" applyProtection="1">
      <alignment horizontal="left" vertical="center"/>
    </xf>
    <xf numFmtId="0" fontId="48" fillId="0" borderId="0" xfId="0" applyFont="1" applyFill="1" applyBorder="1" applyAlignment="1" applyProtection="1">
      <alignment horizontal="left" vertical="center"/>
    </xf>
    <xf numFmtId="0" fontId="0" fillId="0" borderId="19" xfId="0" applyFont="1" applyBorder="1" applyAlignment="1">
      <alignment horizontal="left" vertical="top" wrapText="1"/>
    </xf>
    <xf numFmtId="0" fontId="0" fillId="0" borderId="23" xfId="0" applyFont="1" applyBorder="1" applyAlignment="1" applyProtection="1">
      <alignment vertical="top"/>
    </xf>
    <xf numFmtId="0" fontId="0" fillId="0" borderId="20" xfId="0" applyFont="1" applyBorder="1" applyAlignment="1" applyProtection="1">
      <alignment horizontal="left" vertical="top"/>
      <protection locked="0"/>
    </xf>
    <xf numFmtId="0" fontId="0" fillId="0" borderId="21" xfId="0" applyFont="1" applyBorder="1" applyAlignment="1" applyProtection="1">
      <alignment vertical="top"/>
    </xf>
    <xf numFmtId="0" fontId="95" fillId="0" borderId="0" xfId="0" applyFont="1" applyBorder="1" applyAlignment="1" applyProtection="1">
      <alignment horizontal="left" vertical="center"/>
    </xf>
    <xf numFmtId="0" fontId="0" fillId="0" borderId="22" xfId="0" applyFont="1" applyBorder="1" applyAlignment="1">
      <alignment horizontal="left" vertical="top" wrapText="1"/>
    </xf>
    <xf numFmtId="0" fontId="0" fillId="0" borderId="206" xfId="0" applyFont="1" applyBorder="1" applyAlignment="1" applyProtection="1">
      <alignment horizontal="left" vertical="top" wrapText="1"/>
      <protection locked="0"/>
    </xf>
    <xf numFmtId="0" fontId="0" fillId="0" borderId="207" xfId="0" applyFont="1" applyBorder="1" applyAlignment="1" applyProtection="1">
      <alignment horizontal="left" vertical="top" wrapText="1"/>
      <protection locked="0"/>
    </xf>
    <xf numFmtId="0" fontId="0" fillId="0" borderId="15" xfId="0" applyFont="1" applyBorder="1" applyAlignment="1" applyProtection="1">
      <alignment horizontal="left" vertical="top" wrapText="1"/>
      <protection locked="0"/>
    </xf>
    <xf numFmtId="0" fontId="0" fillId="0" borderId="0" xfId="0" applyFont="1" applyBorder="1" applyAlignment="1" applyProtection="1">
      <alignment horizontal="left" vertical="top" wrapText="1"/>
      <protection locked="0"/>
    </xf>
    <xf numFmtId="0" fontId="0" fillId="0" borderId="16" xfId="0" applyFont="1" applyBorder="1" applyAlignment="1" applyProtection="1">
      <alignment horizontal="left" vertical="top" wrapText="1"/>
      <protection locked="0"/>
    </xf>
    <xf numFmtId="0" fontId="0" fillId="0" borderId="23" xfId="0" applyFont="1" applyBorder="1" applyAlignment="1" applyProtection="1">
      <alignment horizontal="left" vertical="top" wrapText="1"/>
      <protection locked="0"/>
    </xf>
    <xf numFmtId="0" fontId="0" fillId="0" borderId="20" xfId="0" applyFont="1" applyBorder="1" applyAlignment="1" applyProtection="1">
      <alignment horizontal="left" vertical="top" wrapText="1"/>
      <protection locked="0"/>
    </xf>
    <xf numFmtId="0" fontId="0" fillId="0" borderId="21" xfId="0" applyFont="1" applyBorder="1" applyAlignment="1" applyProtection="1">
      <alignment horizontal="left" vertical="top" wrapText="1"/>
      <protection locked="0"/>
    </xf>
    <xf numFmtId="0" fontId="34" fillId="0" borderId="0" xfId="0" applyFont="1" applyFill="1" applyBorder="1" applyAlignment="1" applyProtection="1">
      <alignment vertical="top" wrapText="1"/>
    </xf>
    <xf numFmtId="0" fontId="0" fillId="0" borderId="23" xfId="0" applyFont="1" applyBorder="1" applyAlignment="1" applyProtection="1">
      <alignment vertical="center"/>
      <protection locked="0"/>
    </xf>
    <xf numFmtId="0" fontId="0" fillId="0" borderId="20" xfId="0" applyFont="1" applyBorder="1" applyAlignment="1" applyProtection="1">
      <alignment vertical="center"/>
      <protection locked="0"/>
    </xf>
    <xf numFmtId="0" fontId="0" fillId="0" borderId="21" xfId="0" applyFont="1" applyBorder="1" applyAlignment="1" applyProtection="1">
      <alignment vertical="center"/>
      <protection locked="0"/>
    </xf>
    <xf numFmtId="0" fontId="34" fillId="28" borderId="206" xfId="0" applyFont="1" applyFill="1" applyBorder="1" applyAlignment="1" applyProtection="1">
      <alignment horizontal="left" vertical="top" wrapText="1"/>
    </xf>
    <xf numFmtId="0" fontId="0" fillId="0" borderId="209" xfId="0" applyFont="1" applyBorder="1" applyAlignment="1">
      <alignment horizontal="left" vertical="top" wrapText="1"/>
    </xf>
    <xf numFmtId="0" fontId="0" fillId="0" borderId="210" xfId="0" applyFont="1" applyBorder="1" applyAlignment="1">
      <alignment horizontal="left" vertical="top" wrapText="1"/>
    </xf>
    <xf numFmtId="0" fontId="0" fillId="0" borderId="15" xfId="0" applyFont="1" applyBorder="1" applyAlignment="1">
      <alignment horizontal="left" vertical="top" wrapText="1"/>
    </xf>
    <xf numFmtId="0" fontId="0" fillId="0" borderId="0" xfId="0" applyFont="1" applyBorder="1" applyAlignment="1">
      <alignment horizontal="left" vertical="top" wrapText="1"/>
    </xf>
    <xf numFmtId="0" fontId="0" fillId="0" borderId="16" xfId="0" applyFont="1" applyBorder="1" applyAlignment="1">
      <alignment horizontal="left" vertical="top" wrapText="1"/>
    </xf>
    <xf numFmtId="0" fontId="0" fillId="0" borderId="23" xfId="0" applyFont="1" applyBorder="1" applyAlignment="1">
      <alignment horizontal="left" vertical="top" wrapText="1"/>
    </xf>
    <xf numFmtId="0" fontId="0" fillId="0" borderId="20" xfId="0" applyFont="1" applyBorder="1" applyAlignment="1">
      <alignment horizontal="left" vertical="top" wrapText="1"/>
    </xf>
    <xf numFmtId="0" fontId="0" fillId="0" borderId="21" xfId="0" applyFont="1" applyBorder="1" applyAlignment="1">
      <alignment horizontal="left" vertical="top" wrapText="1"/>
    </xf>
    <xf numFmtId="0" fontId="0" fillId="0" borderId="227" xfId="0" applyFont="1" applyBorder="1" applyAlignment="1">
      <alignment horizontal="left" vertical="center" wrapText="1"/>
    </xf>
    <xf numFmtId="0" fontId="0" fillId="0" borderId="15" xfId="0" applyFont="1" applyBorder="1" applyAlignment="1">
      <alignment horizontal="left" vertical="center" wrapText="1"/>
    </xf>
    <xf numFmtId="0" fontId="0" fillId="0" borderId="16" xfId="0" applyFont="1" applyBorder="1" applyAlignment="1">
      <alignment horizontal="left" vertical="center" wrapText="1"/>
    </xf>
    <xf numFmtId="0" fontId="0" fillId="0" borderId="23" xfId="0" applyFont="1" applyBorder="1" applyAlignment="1">
      <alignment horizontal="left" vertical="center" wrapText="1"/>
    </xf>
    <xf numFmtId="0" fontId="0" fillId="0" borderId="21" xfId="0" applyFont="1" applyBorder="1" applyAlignment="1">
      <alignment horizontal="left" vertical="center" wrapText="1"/>
    </xf>
    <xf numFmtId="0" fontId="0" fillId="0" borderId="228" xfId="0" applyFont="1" applyBorder="1" applyAlignment="1">
      <alignment vertical="center" wrapText="1"/>
    </xf>
    <xf numFmtId="0" fontId="0" fillId="0" borderId="227" xfId="0" applyFont="1" applyBorder="1" applyAlignment="1">
      <alignment vertical="center" wrapText="1"/>
    </xf>
    <xf numFmtId="0" fontId="0" fillId="0" borderId="23" xfId="0" applyFont="1" applyBorder="1" applyAlignment="1">
      <alignment vertical="center" wrapText="1"/>
    </xf>
    <xf numFmtId="0" fontId="0" fillId="0" borderId="20" xfId="0" applyFont="1" applyBorder="1" applyAlignment="1">
      <alignment vertical="center" wrapText="1"/>
    </xf>
    <xf numFmtId="0" fontId="0" fillId="0" borderId="21" xfId="0" applyFont="1" applyBorder="1" applyAlignment="1">
      <alignment vertical="center" wrapText="1"/>
    </xf>
    <xf numFmtId="0" fontId="96" fillId="0" borderId="0" xfId="0" applyFont="1" applyFill="1" applyBorder="1" applyAlignment="1" applyProtection="1">
      <alignment horizontal="left" vertical="top" wrapText="1"/>
    </xf>
    <xf numFmtId="0" fontId="26" fillId="28" borderId="172" xfId="0" applyFont="1" applyFill="1" applyBorder="1" applyAlignment="1" applyProtection="1">
      <alignment horizontal="left" vertical="top" wrapText="1"/>
      <protection locked="0"/>
    </xf>
    <xf numFmtId="0" fontId="26" fillId="28" borderId="173" xfId="0" applyFont="1" applyFill="1" applyBorder="1" applyAlignment="1" applyProtection="1">
      <alignment horizontal="left" vertical="top" wrapText="1"/>
      <protection locked="0"/>
    </xf>
    <xf numFmtId="0" fontId="26" fillId="28" borderId="174" xfId="0" applyFont="1" applyFill="1" applyBorder="1" applyAlignment="1" applyProtection="1">
      <alignment horizontal="left" vertical="top" wrapText="1"/>
      <protection locked="0"/>
    </xf>
    <xf numFmtId="0" fontId="26" fillId="0" borderId="172" xfId="0" applyFont="1" applyBorder="1" applyAlignment="1" applyProtection="1">
      <alignment vertical="center" wrapText="1"/>
      <protection locked="0"/>
    </xf>
    <xf numFmtId="0" fontId="0" fillId="0" borderId="184" xfId="0" applyBorder="1" applyAlignment="1" applyProtection="1">
      <alignment vertical="center" wrapText="1"/>
      <protection locked="0"/>
    </xf>
    <xf numFmtId="0" fontId="0" fillId="0" borderId="183" xfId="0" applyBorder="1" applyAlignment="1" applyProtection="1">
      <alignment vertical="center" wrapText="1"/>
      <protection locked="0"/>
    </xf>
    <xf numFmtId="0" fontId="26" fillId="0" borderId="94" xfId="0" applyFont="1" applyBorder="1" applyAlignment="1" applyProtection="1">
      <alignment horizontal="center" vertical="center" shrinkToFit="1"/>
      <protection locked="0"/>
    </xf>
    <xf numFmtId="0" fontId="26" fillId="0" borderId="87" xfId="0" applyFont="1" applyBorder="1" applyAlignment="1" applyProtection="1">
      <alignment horizontal="center" vertical="center" shrinkToFit="1"/>
      <protection locked="0"/>
    </xf>
    <xf numFmtId="0" fontId="26" fillId="0" borderId="86" xfId="0" applyFont="1" applyBorder="1" applyAlignment="1" applyProtection="1">
      <alignment horizontal="center" vertical="center" shrinkToFit="1"/>
      <protection locked="0"/>
    </xf>
    <xf numFmtId="0" fontId="26" fillId="0" borderId="95" xfId="0" applyFont="1" applyBorder="1" applyAlignment="1" applyProtection="1">
      <alignment horizontal="center" vertical="center" shrinkToFit="1"/>
      <protection locked="0"/>
    </xf>
    <xf numFmtId="0" fontId="26" fillId="0" borderId="83" xfId="0" applyFont="1" applyBorder="1" applyAlignment="1" applyProtection="1">
      <alignment horizontal="center" vertical="center" shrinkToFit="1"/>
      <protection locked="0"/>
    </xf>
    <xf numFmtId="0" fontId="26" fillId="0" borderId="82" xfId="0" applyFont="1" applyBorder="1" applyAlignment="1" applyProtection="1">
      <alignment horizontal="center" vertical="center" shrinkToFit="1"/>
      <protection locked="0"/>
    </xf>
    <xf numFmtId="0" fontId="26" fillId="0" borderId="81" xfId="0" applyFont="1" applyBorder="1" applyAlignment="1" applyProtection="1">
      <alignment horizontal="center" vertical="center" shrinkToFit="1"/>
      <protection locked="0"/>
    </xf>
    <xf numFmtId="0" fontId="26" fillId="0" borderId="98" xfId="0" applyFont="1" applyBorder="1" applyAlignment="1" applyProtection="1">
      <alignment horizontal="center" vertical="center" shrinkToFit="1"/>
      <protection locked="0"/>
    </xf>
    <xf numFmtId="0" fontId="26" fillId="0" borderId="96" xfId="0" applyFont="1" applyBorder="1" applyAlignment="1" applyProtection="1">
      <alignment horizontal="center" vertical="center" shrinkToFit="1"/>
      <protection locked="0"/>
    </xf>
    <xf numFmtId="0" fontId="26" fillId="0" borderId="85" xfId="0" applyFont="1" applyBorder="1" applyAlignment="1" applyProtection="1">
      <alignment horizontal="center" vertical="center" shrinkToFit="1"/>
      <protection locked="0"/>
    </xf>
    <xf numFmtId="0" fontId="26" fillId="0" borderId="84" xfId="0" applyFont="1" applyBorder="1" applyAlignment="1" applyProtection="1">
      <alignment horizontal="center" vertical="center" shrinkToFit="1"/>
      <protection locked="0"/>
    </xf>
    <xf numFmtId="0" fontId="26" fillId="0" borderId="97" xfId="0" applyFont="1" applyBorder="1" applyAlignment="1" applyProtection="1">
      <alignment horizontal="center" vertical="center" shrinkToFit="1"/>
      <protection locked="0"/>
    </xf>
  </cellXfs>
  <cellStyles count="46">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タイトル 2" xfId="25"/>
    <cellStyle name="チェック セル 2" xfId="26"/>
    <cellStyle name="どちらでもない 2" xfId="27"/>
    <cellStyle name="パーセント" xfId="44" builtinId="5"/>
    <cellStyle name="メモ 2" xfId="28"/>
    <cellStyle name="リンク セル 2" xfId="29"/>
    <cellStyle name="悪い 2" xfId="30"/>
    <cellStyle name="計算 2" xfId="31"/>
    <cellStyle name="警告文 2" xfId="32"/>
    <cellStyle name="桁区切り" xfId="43" builtinId="6"/>
    <cellStyle name="桁区切り 2" xfId="45"/>
    <cellStyle name="見出し 1 2" xfId="33"/>
    <cellStyle name="見出し 2 2" xfId="34"/>
    <cellStyle name="見出し 3 2" xfId="35"/>
    <cellStyle name="見出し 4 2" xfId="36"/>
    <cellStyle name="集計 2" xfId="37"/>
    <cellStyle name="出力 2" xfId="38"/>
    <cellStyle name="説明文 2" xfId="39"/>
    <cellStyle name="入力 2" xfId="40"/>
    <cellStyle name="標準" xfId="0" builtinId="0"/>
    <cellStyle name="標準 2" xfId="41"/>
    <cellStyle name="良い 2" xfId="42"/>
  </cellStyles>
  <dxfs count="21">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3" tint="-0.24994659260841701"/>
        </patternFill>
      </fill>
    </dxf>
    <dxf>
      <fill>
        <patternFill>
          <bgColor theme="3" tint="-0.24994659260841701"/>
        </patternFill>
      </fill>
    </dxf>
    <dxf>
      <fill>
        <patternFill>
          <bgColor theme="3" tint="-0.24994659260841701"/>
        </patternFill>
      </fill>
    </dxf>
    <dxf>
      <fill>
        <patternFill>
          <bgColor theme="3" tint="-0.24994659260841701"/>
        </patternFill>
      </fill>
    </dxf>
    <dxf>
      <fill>
        <patternFill>
          <bgColor theme="3" tint="-0.24994659260841701"/>
        </patternFill>
      </fill>
    </dxf>
    <dxf>
      <fill>
        <patternFill>
          <bgColor theme="3" tint="-0.24994659260841701"/>
        </patternFill>
      </fill>
    </dxf>
    <dxf>
      <fill>
        <patternFill>
          <bgColor theme="3" tint="-0.24994659260841701"/>
        </patternFill>
      </fill>
    </dxf>
    <dxf>
      <fill>
        <patternFill>
          <bgColor theme="3" tint="-0.24994659260841701"/>
        </patternFill>
      </fill>
    </dxf>
    <dxf>
      <fill>
        <patternFill>
          <bgColor theme="3" tint="-0.24994659260841701"/>
        </patternFill>
      </fill>
    </dxf>
    <dxf>
      <fill>
        <patternFill>
          <bgColor theme="3" tint="-0.24994659260841701"/>
        </patternFill>
      </fill>
    </dxf>
    <dxf>
      <fill>
        <patternFill>
          <bgColor theme="3" tint="-0.24994659260841701"/>
        </patternFill>
      </fill>
    </dxf>
    <dxf>
      <fill>
        <patternFill>
          <bgColor theme="3" tint="-0.24994659260841701"/>
        </patternFill>
      </fill>
    </dxf>
    <dxf>
      <fill>
        <patternFill>
          <bgColor theme="3" tint="-0.24994659260841701"/>
        </patternFill>
      </fill>
    </dxf>
    <dxf>
      <fill>
        <patternFill>
          <bgColor theme="3" tint="-0.24994659260841701"/>
        </patternFill>
      </fill>
    </dxf>
    <dxf>
      <fill>
        <patternFill>
          <bgColor theme="3" tint="-0.24994659260841701"/>
        </patternFill>
      </fill>
    </dxf>
    <dxf>
      <fill>
        <patternFill>
          <bgColor theme="3" tint="-0.24994659260841701"/>
        </patternFill>
      </fill>
    </dxf>
    <dxf>
      <fill>
        <patternFill>
          <bgColor theme="3" tint="-0.24994659260841701"/>
        </patternFill>
      </fill>
    </dxf>
  </dxfs>
  <tableStyles count="0" defaultTableStyle="TableStyleMedium2" defaultPivotStyle="PivotStyleLight16"/>
  <colors>
    <mruColors>
      <color rgb="FF0000FF"/>
      <color rgb="FF000000"/>
      <color rgb="FFFF00FF"/>
      <color rgb="FFCCFFFF"/>
      <color rgb="FFFFFF99"/>
      <color rgb="FFFFCCFF"/>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66675</xdr:colOff>
      <xdr:row>780</xdr:row>
      <xdr:rowOff>123825</xdr:rowOff>
    </xdr:from>
    <xdr:to>
      <xdr:col>12</xdr:col>
      <xdr:colOff>19050</xdr:colOff>
      <xdr:row>783</xdr:row>
      <xdr:rowOff>123825</xdr:rowOff>
    </xdr:to>
    <xdr:sp macro="" textlink="">
      <xdr:nvSpPr>
        <xdr:cNvPr id="2" name="右矢印 1"/>
        <xdr:cNvSpPr/>
      </xdr:nvSpPr>
      <xdr:spPr>
        <a:xfrm>
          <a:off x="6467475" y="106603800"/>
          <a:ext cx="990600" cy="5143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t>手計算</a:t>
          </a:r>
        </a:p>
      </xdr:txBody>
    </xdr:sp>
    <xdr:clientData/>
  </xdr:twoCellAnchor>
  <xdr:twoCellAnchor>
    <xdr:from>
      <xdr:col>0</xdr:col>
      <xdr:colOff>33618</xdr:colOff>
      <xdr:row>748</xdr:row>
      <xdr:rowOff>0</xdr:rowOff>
    </xdr:from>
    <xdr:to>
      <xdr:col>4</xdr:col>
      <xdr:colOff>3417794</xdr:colOff>
      <xdr:row>770</xdr:row>
      <xdr:rowOff>11205</xdr:rowOff>
    </xdr:to>
    <xdr:sp macro="" textlink="">
      <xdr:nvSpPr>
        <xdr:cNvPr id="4" name="正方形/長方形 3"/>
        <xdr:cNvSpPr/>
      </xdr:nvSpPr>
      <xdr:spPr>
        <a:xfrm>
          <a:off x="33618" y="128307353"/>
          <a:ext cx="6331323" cy="3473823"/>
        </a:xfrm>
        <a:prstGeom prst="rect">
          <a:avLst/>
        </a:prstGeom>
        <a:no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33618</xdr:colOff>
      <xdr:row>7</xdr:row>
      <xdr:rowOff>44824</xdr:rowOff>
    </xdr:from>
    <xdr:to>
      <xdr:col>24</xdr:col>
      <xdr:colOff>1</xdr:colOff>
      <xdr:row>10</xdr:row>
      <xdr:rowOff>78442</xdr:rowOff>
    </xdr:to>
    <xdr:sp macro="" textlink="">
      <xdr:nvSpPr>
        <xdr:cNvPr id="2" name="線吹き出し 1 (枠付き) 1"/>
        <xdr:cNvSpPr/>
      </xdr:nvSpPr>
      <xdr:spPr>
        <a:xfrm>
          <a:off x="10208559" y="2129118"/>
          <a:ext cx="1983442" cy="504265"/>
        </a:xfrm>
        <a:prstGeom prst="borderCallout1">
          <a:avLst>
            <a:gd name="adj1" fmla="val 40352"/>
            <a:gd name="adj2" fmla="val 100460"/>
            <a:gd name="adj3" fmla="val -8117"/>
            <a:gd name="adj4" fmla="val 12031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b="1">
              <a:solidFill>
                <a:sysClr val="windowText" lastClr="000000"/>
              </a:solidFill>
              <a:effectLst/>
              <a:latin typeface="+mn-lt"/>
              <a:ea typeface="+mn-ea"/>
              <a:cs typeface="+mn-cs"/>
            </a:rPr>
            <a:t>法人内で異動がある場合</a:t>
          </a:r>
          <a:endParaRPr kumimoji="1" lang="ja-JP" altLang="en-US" sz="1100"/>
        </a:p>
      </xdr:txBody>
    </xdr:sp>
    <xdr:clientData/>
  </xdr:twoCellAnchor>
  <xdr:twoCellAnchor>
    <xdr:from>
      <xdr:col>0</xdr:col>
      <xdr:colOff>0</xdr:colOff>
      <xdr:row>0</xdr:row>
      <xdr:rowOff>0</xdr:rowOff>
    </xdr:from>
    <xdr:to>
      <xdr:col>1</xdr:col>
      <xdr:colOff>907117</xdr:colOff>
      <xdr:row>0</xdr:row>
      <xdr:rowOff>356907</xdr:rowOff>
    </xdr:to>
    <xdr:sp macro="" textlink="">
      <xdr:nvSpPr>
        <xdr:cNvPr id="3" name="テキスト ボックス 2"/>
        <xdr:cNvSpPr txBox="1"/>
      </xdr:nvSpPr>
      <xdr:spPr>
        <a:xfrm>
          <a:off x="0" y="0"/>
          <a:ext cx="1153646" cy="356907"/>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記載例</a:t>
          </a:r>
          <a:endParaRPr kumimoji="1" lang="en-US" altLang="ja-JP" sz="1600" b="0">
            <a:solidFill>
              <a:srgbClr val="FF0000"/>
            </a:solidFill>
          </a:endParaRPr>
        </a:p>
      </xdr:txBody>
    </xdr:sp>
    <xdr:clientData/>
  </xdr:twoCellAnchor>
  <xdr:twoCellAnchor>
    <xdr:from>
      <xdr:col>1</xdr:col>
      <xdr:colOff>123265</xdr:colOff>
      <xdr:row>19</xdr:row>
      <xdr:rowOff>112060</xdr:rowOff>
    </xdr:from>
    <xdr:to>
      <xdr:col>13</xdr:col>
      <xdr:colOff>295834</xdr:colOff>
      <xdr:row>26</xdr:row>
      <xdr:rowOff>11207</xdr:rowOff>
    </xdr:to>
    <xdr:sp macro="" textlink="">
      <xdr:nvSpPr>
        <xdr:cNvPr id="4" name="テキスト ボックス 3"/>
        <xdr:cNvSpPr txBox="1"/>
      </xdr:nvSpPr>
      <xdr:spPr>
        <a:xfrm>
          <a:off x="369794" y="4090148"/>
          <a:ext cx="8027893" cy="1075765"/>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指導監査実施月の前々月に在籍している職員すべてについて前々月の実績をご記入ください。</a:t>
          </a:r>
          <a:endParaRPr kumimoji="1" lang="en-US" altLang="ja-JP" sz="1400" b="1">
            <a:solidFill>
              <a:srgbClr val="FF0000"/>
            </a:solidFill>
          </a:endParaRPr>
        </a:p>
        <a:p>
          <a:pPr algn="ctr"/>
          <a:r>
            <a:rPr kumimoji="1" lang="ja-JP" altLang="en-US" sz="1400" b="1">
              <a:solidFill>
                <a:srgbClr val="FF0000"/>
              </a:solidFill>
            </a:rPr>
            <a:t>例）指導監査実施月が</a:t>
          </a:r>
          <a:r>
            <a:rPr kumimoji="1" lang="en-US" altLang="ja-JP" sz="1400" b="1">
              <a:solidFill>
                <a:srgbClr val="FF0000"/>
              </a:solidFill>
            </a:rPr>
            <a:t>9</a:t>
          </a:r>
          <a:r>
            <a:rPr kumimoji="1" lang="ja-JP" altLang="en-US" sz="1400" b="1">
              <a:solidFill>
                <a:srgbClr val="FF0000"/>
              </a:solidFill>
            </a:rPr>
            <a:t>月　⇒　</a:t>
          </a:r>
          <a:r>
            <a:rPr kumimoji="1" lang="en-US" altLang="ja-JP" sz="1400" b="1">
              <a:solidFill>
                <a:srgbClr val="FF0000"/>
              </a:solidFill>
            </a:rPr>
            <a:t>7</a:t>
          </a:r>
          <a:r>
            <a:rPr kumimoji="1" lang="ja-JP" altLang="en-US" sz="1400" b="1">
              <a:solidFill>
                <a:srgbClr val="FF0000"/>
              </a:solidFill>
            </a:rPr>
            <a:t>月中に在籍している職員</a:t>
          </a:r>
          <a:endParaRPr kumimoji="1" lang="en-US" altLang="ja-JP" sz="1400" b="1">
            <a:solidFill>
              <a:srgbClr val="FF0000"/>
            </a:solidFill>
          </a:endParaRPr>
        </a:p>
        <a:p>
          <a:pPr algn="ctr"/>
          <a:r>
            <a:rPr kumimoji="1" lang="en-US" altLang="ja-JP" sz="1400" b="1">
              <a:solidFill>
                <a:srgbClr val="FF0000"/>
              </a:solidFill>
            </a:rPr>
            <a:t>7</a:t>
          </a:r>
          <a:r>
            <a:rPr kumimoji="1" lang="ja-JP" altLang="en-US" sz="1400" b="1">
              <a:solidFill>
                <a:srgbClr val="FF0000"/>
              </a:solidFill>
            </a:rPr>
            <a:t>月の勤務日数、月間勤務時間、手当の支給内容</a:t>
          </a:r>
          <a:endParaRPr kumimoji="1" lang="en-US" altLang="ja-JP" sz="14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156883</xdr:colOff>
      <xdr:row>16</xdr:row>
      <xdr:rowOff>78442</xdr:rowOff>
    </xdr:from>
    <xdr:to>
      <xdr:col>7</xdr:col>
      <xdr:colOff>0</xdr:colOff>
      <xdr:row>19</xdr:row>
      <xdr:rowOff>134471</xdr:rowOff>
    </xdr:to>
    <xdr:sp macro="" textlink="">
      <xdr:nvSpPr>
        <xdr:cNvPr id="2" name="線吹き出し 1 (枠付き) 1"/>
        <xdr:cNvSpPr/>
      </xdr:nvSpPr>
      <xdr:spPr>
        <a:xfrm>
          <a:off x="3193677" y="3316942"/>
          <a:ext cx="2498911" cy="537882"/>
        </a:xfrm>
        <a:prstGeom prst="borderCallout1">
          <a:avLst>
            <a:gd name="adj1" fmla="val 4796"/>
            <a:gd name="adj2" fmla="val 1101"/>
            <a:gd name="adj3" fmla="val -14783"/>
            <a:gd name="adj4" fmla="val -597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b="1">
              <a:solidFill>
                <a:sysClr val="windowText" lastClr="000000"/>
              </a:solidFill>
              <a:effectLst/>
              <a:latin typeface="+mn-lt"/>
              <a:ea typeface="+mn-ea"/>
              <a:cs typeface="+mn-cs"/>
            </a:rPr>
            <a:t>派遣職員の場合、給与の額、手当の状況は空欄でかまいません。</a:t>
          </a:r>
          <a:endParaRPr lang="ja-JP" altLang="ja-JP">
            <a:solidFill>
              <a:sysClr val="windowText" lastClr="000000"/>
            </a:solidFill>
            <a:effectLst/>
          </a:endParaRPr>
        </a:p>
        <a:p>
          <a:pPr algn="l"/>
          <a:endParaRPr kumimoji="1" lang="ja-JP" altLang="en-US" sz="1100"/>
        </a:p>
      </xdr:txBody>
    </xdr:sp>
    <xdr:clientData/>
  </xdr:twoCellAnchor>
  <xdr:twoCellAnchor>
    <xdr:from>
      <xdr:col>16</xdr:col>
      <xdr:colOff>235324</xdr:colOff>
      <xdr:row>15</xdr:row>
      <xdr:rowOff>134470</xdr:rowOff>
    </xdr:from>
    <xdr:to>
      <xdr:col>21</xdr:col>
      <xdr:colOff>168088</xdr:colOff>
      <xdr:row>21</xdr:row>
      <xdr:rowOff>134470</xdr:rowOff>
    </xdr:to>
    <xdr:sp macro="" textlink="">
      <xdr:nvSpPr>
        <xdr:cNvPr id="3" name="線吹き出し 1 (枠付き) 2"/>
        <xdr:cNvSpPr/>
      </xdr:nvSpPr>
      <xdr:spPr>
        <a:xfrm>
          <a:off x="9670677" y="3216088"/>
          <a:ext cx="1669676" cy="974911"/>
        </a:xfrm>
        <a:prstGeom prst="borderCallout1">
          <a:avLst>
            <a:gd name="adj1" fmla="val 4796"/>
            <a:gd name="adj2" fmla="val 1101"/>
            <a:gd name="adj3" fmla="val 773"/>
            <a:gd name="adj4" fmla="val -1506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b="1">
              <a:solidFill>
                <a:sysClr val="windowText" lastClr="000000"/>
              </a:solidFill>
              <a:effectLst/>
              <a:latin typeface="+mn-lt"/>
              <a:ea typeface="+mn-ea"/>
              <a:cs typeface="+mn-cs"/>
            </a:rPr>
            <a:t>契約書の内容に基づく日数、時間、給与を入力してください。</a:t>
          </a:r>
          <a:endParaRPr kumimoji="1" lang="en-US" altLang="ja-JP" sz="1100" b="1">
            <a:solidFill>
              <a:sysClr val="windowText" lastClr="000000"/>
            </a:solidFill>
            <a:effectLst/>
            <a:latin typeface="+mn-lt"/>
            <a:ea typeface="+mn-ea"/>
            <a:cs typeface="+mn-cs"/>
          </a:endParaRPr>
        </a:p>
        <a:p>
          <a:endParaRPr lang="ja-JP" altLang="ja-JP">
            <a:solidFill>
              <a:sysClr val="windowText" lastClr="000000"/>
            </a:solidFill>
            <a:effectLst/>
          </a:endParaRPr>
        </a:p>
        <a:p>
          <a:pPr algn="l"/>
          <a:endParaRPr kumimoji="1" lang="ja-JP" altLang="en-US" sz="1100"/>
        </a:p>
      </xdr:txBody>
    </xdr:sp>
    <xdr:clientData/>
  </xdr:twoCellAnchor>
  <xdr:twoCellAnchor>
    <xdr:from>
      <xdr:col>1</xdr:col>
      <xdr:colOff>246529</xdr:colOff>
      <xdr:row>20</xdr:row>
      <xdr:rowOff>33617</xdr:rowOff>
    </xdr:from>
    <xdr:to>
      <xdr:col>14</xdr:col>
      <xdr:colOff>44822</xdr:colOff>
      <xdr:row>26</xdr:row>
      <xdr:rowOff>63312</xdr:rowOff>
    </xdr:to>
    <xdr:sp macro="" textlink="">
      <xdr:nvSpPr>
        <xdr:cNvPr id="4" name="テキスト ボックス 3"/>
        <xdr:cNvSpPr txBox="1"/>
      </xdr:nvSpPr>
      <xdr:spPr>
        <a:xfrm>
          <a:off x="493058" y="3922058"/>
          <a:ext cx="7844117" cy="1038225"/>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指導監査実施月の前々月に在籍している職員すべてについて前々月の実績をご記入ください。</a:t>
          </a:r>
        </a:p>
        <a:p>
          <a:pPr algn="ctr"/>
          <a:r>
            <a:rPr kumimoji="1" lang="ja-JP" altLang="en-US" sz="1400" b="1">
              <a:solidFill>
                <a:srgbClr val="FF0000"/>
              </a:solidFill>
            </a:rPr>
            <a:t>例）指導監査実施月が</a:t>
          </a:r>
          <a:r>
            <a:rPr kumimoji="1" lang="en-US" altLang="ja-JP" sz="1400" b="1">
              <a:solidFill>
                <a:srgbClr val="FF0000"/>
              </a:solidFill>
            </a:rPr>
            <a:t>9</a:t>
          </a:r>
          <a:r>
            <a:rPr kumimoji="1" lang="ja-JP" altLang="en-US" sz="1400" b="1">
              <a:solidFill>
                <a:srgbClr val="FF0000"/>
              </a:solidFill>
            </a:rPr>
            <a:t>月　⇒　</a:t>
          </a:r>
          <a:r>
            <a:rPr kumimoji="1" lang="en-US" altLang="ja-JP" sz="1400" b="1">
              <a:solidFill>
                <a:srgbClr val="FF0000"/>
              </a:solidFill>
            </a:rPr>
            <a:t>7</a:t>
          </a:r>
          <a:r>
            <a:rPr kumimoji="1" lang="ja-JP" altLang="en-US" sz="1400" b="1">
              <a:solidFill>
                <a:srgbClr val="FF0000"/>
              </a:solidFill>
            </a:rPr>
            <a:t>月中に在籍している職員</a:t>
          </a:r>
          <a:endParaRPr kumimoji="1" lang="en-US" altLang="ja-JP" sz="1400" b="1">
            <a:solidFill>
              <a:srgbClr val="FF0000"/>
            </a:solidFill>
          </a:endParaRPr>
        </a:p>
        <a:p>
          <a:pPr algn="ctr"/>
          <a:r>
            <a:rPr kumimoji="1" lang="en-US" altLang="ja-JP" sz="1400" b="1">
              <a:solidFill>
                <a:srgbClr val="FF0000"/>
              </a:solidFill>
            </a:rPr>
            <a:t>7</a:t>
          </a:r>
          <a:r>
            <a:rPr kumimoji="1" lang="ja-JP" altLang="en-US" sz="1400" b="1">
              <a:solidFill>
                <a:srgbClr val="FF0000"/>
              </a:solidFill>
            </a:rPr>
            <a:t>月の勤務日数、月間勤務時間、手当の支給内容</a:t>
          </a:r>
        </a:p>
      </xdr:txBody>
    </xdr:sp>
    <xdr:clientData/>
  </xdr:twoCellAnchor>
  <xdr:twoCellAnchor>
    <xdr:from>
      <xdr:col>0</xdr:col>
      <xdr:colOff>112058</xdr:colOff>
      <xdr:row>0</xdr:row>
      <xdr:rowOff>33618</xdr:rowOff>
    </xdr:from>
    <xdr:to>
      <xdr:col>1</xdr:col>
      <xdr:colOff>1019175</xdr:colOff>
      <xdr:row>1</xdr:row>
      <xdr:rowOff>166407</xdr:rowOff>
    </xdr:to>
    <xdr:sp macro="" textlink="">
      <xdr:nvSpPr>
        <xdr:cNvPr id="5" name="テキスト ボックス 4"/>
        <xdr:cNvSpPr txBox="1"/>
      </xdr:nvSpPr>
      <xdr:spPr>
        <a:xfrm>
          <a:off x="112058" y="33618"/>
          <a:ext cx="1153646" cy="356907"/>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記載例</a:t>
          </a:r>
          <a:endParaRPr kumimoji="1" lang="en-US" altLang="ja-JP" sz="1600" b="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85726</xdr:colOff>
      <xdr:row>13</xdr:row>
      <xdr:rowOff>66674</xdr:rowOff>
    </xdr:from>
    <xdr:to>
      <xdr:col>18</xdr:col>
      <xdr:colOff>581025</xdr:colOff>
      <xdr:row>32</xdr:row>
      <xdr:rowOff>57979</xdr:rowOff>
    </xdr:to>
    <xdr:sp macro="" textlink="">
      <xdr:nvSpPr>
        <xdr:cNvPr id="2" name="テキスト ボックス 1"/>
        <xdr:cNvSpPr txBox="1"/>
      </xdr:nvSpPr>
      <xdr:spPr>
        <a:xfrm>
          <a:off x="8931552" y="2882761"/>
          <a:ext cx="2557669" cy="2840522"/>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b="0">
              <a:solidFill>
                <a:srgbClr val="FF0000"/>
              </a:solidFill>
            </a:rPr>
            <a:t>「</a:t>
          </a:r>
          <a:r>
            <a:rPr kumimoji="1" lang="en-US" altLang="ja-JP" sz="1100" b="0" i="0" u="none" strike="noStrike" kern="0" cap="none" spc="0" normalizeH="0" baseline="0" noProof="0">
              <a:ln>
                <a:noFill/>
              </a:ln>
              <a:solidFill>
                <a:srgbClr val="FF0000"/>
              </a:solidFill>
              <a:effectLst/>
              <a:uLnTx/>
              <a:uFillTx/>
              <a:latin typeface="+mn-lt"/>
              <a:ea typeface="+mn-ea"/>
              <a:cs typeface="+mn-cs"/>
            </a:rPr>
            <a:t>1</a:t>
          </a:r>
          <a:r>
            <a:rPr kumimoji="1" lang="ja-JP" altLang="en-US" sz="1100" b="0" i="0" u="none" strike="noStrike" kern="0" cap="none" spc="0" normalizeH="0" baseline="0" noProof="0">
              <a:ln>
                <a:noFill/>
              </a:ln>
              <a:solidFill>
                <a:srgbClr val="FF0000"/>
              </a:solidFill>
              <a:effectLst/>
              <a:uLnTx/>
              <a:uFillTx/>
              <a:latin typeface="+mn-lt"/>
              <a:ea typeface="+mn-ea"/>
              <a:cs typeface="+mn-cs"/>
            </a:rPr>
            <a:t>か月の勤務日数</a:t>
          </a:r>
          <a:r>
            <a:rPr kumimoji="1" lang="en-US" altLang="ja-JP" sz="1100" b="0" i="0" u="none" strike="noStrike" kern="0" cap="none" spc="0" normalizeH="0" baseline="0" noProof="0">
              <a:ln>
                <a:noFill/>
              </a:ln>
              <a:solidFill>
                <a:srgbClr val="0070C0"/>
              </a:solidFill>
              <a:effectLst/>
              <a:uLnTx/>
              <a:uFillTx/>
              <a:latin typeface="+mn-lt"/>
              <a:ea typeface="+mn-ea"/>
              <a:cs typeface="+mn-cs"/>
            </a:rPr>
            <a:t>【</a:t>
          </a:r>
          <a:r>
            <a:rPr kumimoji="1" lang="ja-JP" altLang="en-US" sz="1100" b="0" i="0" u="none" strike="noStrike" kern="0" cap="none" spc="0" normalizeH="0" baseline="0" noProof="0">
              <a:ln>
                <a:noFill/>
              </a:ln>
              <a:solidFill>
                <a:srgbClr val="0070C0"/>
              </a:solidFill>
              <a:effectLst/>
              <a:uLnTx/>
              <a:uFillTx/>
              <a:latin typeface="+mn-lt"/>
              <a:ea typeface="+mn-ea"/>
              <a:cs typeface="+mn-cs"/>
            </a:rPr>
            <a:t>予定</a:t>
          </a:r>
          <a:r>
            <a:rPr kumimoji="1" lang="en-US" altLang="ja-JP" sz="1100" b="0" i="0" u="none" strike="noStrike" kern="0" cap="none" spc="0" normalizeH="0" baseline="0" noProof="0">
              <a:ln>
                <a:noFill/>
              </a:ln>
              <a:solidFill>
                <a:srgbClr val="0070C0"/>
              </a:solidFill>
              <a:effectLst/>
              <a:uLnTx/>
              <a:uFillTx/>
              <a:latin typeface="+mn-lt"/>
              <a:ea typeface="+mn-ea"/>
              <a:cs typeface="+mn-cs"/>
            </a:rPr>
            <a:t>】</a:t>
          </a:r>
          <a:r>
            <a:rPr kumimoji="1" lang="ja-JP" altLang="en-US" sz="1100" b="0" i="0" u="none" strike="noStrike" kern="0" cap="none" spc="0" normalizeH="0" baseline="0">
              <a:ln>
                <a:noFill/>
              </a:ln>
              <a:solidFill>
                <a:srgbClr val="FF0000"/>
              </a:solidFill>
              <a:effectLst/>
              <a:uLnTx/>
              <a:uFillTx/>
              <a:latin typeface="+mn-lt"/>
              <a:ea typeface="+mn-ea"/>
              <a:cs typeface="+mn-cs"/>
            </a:rPr>
            <a:t>」と</a:t>
          </a:r>
          <a:r>
            <a:rPr kumimoji="1" lang="ja-JP" altLang="ja-JP" sz="1100" b="0" i="0" u="none" strike="noStrike" kern="0" cap="none" spc="0" normalizeH="0" baseline="0">
              <a:ln>
                <a:noFill/>
              </a:ln>
              <a:solidFill>
                <a:srgbClr val="FF0000"/>
              </a:solidFill>
              <a:effectLst/>
              <a:uLnTx/>
              <a:uFillTx/>
              <a:latin typeface="+mn-lt"/>
              <a:ea typeface="+mn-ea"/>
              <a:cs typeface="+mn-cs"/>
            </a:rPr>
            <a:t>「有給休暇取得日数</a:t>
          </a:r>
          <a:r>
            <a:rPr kumimoji="1" lang="en-US" altLang="ja-JP" sz="1100" b="0" i="0" u="none" strike="noStrike" kern="0" cap="none" spc="0" normalizeH="0" baseline="0">
              <a:ln>
                <a:noFill/>
              </a:ln>
              <a:solidFill>
                <a:srgbClr val="0070C0"/>
              </a:solidFill>
              <a:effectLst/>
              <a:uLnTx/>
              <a:uFillTx/>
              <a:latin typeface="+mn-lt"/>
              <a:ea typeface="+mn-ea"/>
              <a:cs typeface="+mn-cs"/>
            </a:rPr>
            <a:t>【</a:t>
          </a:r>
          <a:r>
            <a:rPr kumimoji="1" lang="ja-JP" altLang="en-US" sz="1100" b="0" i="0" u="none" strike="noStrike" kern="0" cap="none" spc="0" normalizeH="0" baseline="0">
              <a:ln>
                <a:noFill/>
              </a:ln>
              <a:solidFill>
                <a:srgbClr val="0070C0"/>
              </a:solidFill>
              <a:effectLst/>
              <a:uLnTx/>
              <a:uFillTx/>
              <a:latin typeface="+mn-lt"/>
              <a:ea typeface="+mn-ea"/>
              <a:cs typeface="+mn-cs"/>
            </a:rPr>
            <a:t>予定</a:t>
          </a:r>
          <a:r>
            <a:rPr kumimoji="1" lang="en-US" altLang="ja-JP" sz="1100" b="0" i="0" u="none" strike="noStrike" kern="0" cap="none" spc="0" normalizeH="0" baseline="0">
              <a:ln>
                <a:noFill/>
              </a:ln>
              <a:solidFill>
                <a:srgbClr val="0070C0"/>
              </a:solidFill>
              <a:effectLst/>
              <a:uLnTx/>
              <a:uFillTx/>
              <a:latin typeface="+mn-lt"/>
              <a:ea typeface="+mn-ea"/>
              <a:cs typeface="+mn-cs"/>
            </a:rPr>
            <a:t>】</a:t>
          </a:r>
          <a:r>
            <a:rPr kumimoji="1" lang="ja-JP" altLang="ja-JP" sz="1100" b="0" i="0" u="none" strike="noStrike" kern="0" cap="none" spc="0" normalizeH="0" baseline="0">
              <a:ln>
                <a:noFill/>
              </a:ln>
              <a:solidFill>
                <a:srgbClr val="FF0000"/>
              </a:solidFill>
              <a:effectLst/>
              <a:uLnTx/>
              <a:uFillTx/>
              <a:latin typeface="+mn-lt"/>
              <a:ea typeface="+mn-ea"/>
              <a:cs typeface="+mn-cs"/>
            </a:rPr>
            <a:t>」</a:t>
          </a:r>
          <a:r>
            <a:rPr kumimoji="1" lang="ja-JP" altLang="en-US" sz="1100" b="0" i="0" u="none" strike="noStrike" kern="0" cap="none" spc="0" normalizeH="0" baseline="0">
              <a:ln>
                <a:noFill/>
              </a:ln>
              <a:solidFill>
                <a:srgbClr val="FF0000"/>
              </a:solidFill>
              <a:effectLst/>
              <a:uLnTx/>
              <a:uFillTx/>
              <a:latin typeface="+mn-lt"/>
              <a:ea typeface="+mn-ea"/>
              <a:cs typeface="+mn-cs"/>
            </a:rPr>
            <a:t>には</a:t>
          </a:r>
          <a:r>
            <a:rPr kumimoji="1" lang="ja-JP" altLang="ja-JP" sz="1100" b="0" i="0" u="none" strike="noStrike" kern="0" cap="none" spc="0" normalizeH="0" baseline="0">
              <a:ln>
                <a:noFill/>
              </a:ln>
              <a:solidFill>
                <a:srgbClr val="FF0000"/>
              </a:solidFill>
              <a:effectLst/>
              <a:uLnTx/>
              <a:uFillTx/>
              <a:latin typeface="+mn-lt"/>
              <a:ea typeface="+mn-ea"/>
              <a:cs typeface="+mn-cs"/>
            </a:rPr>
            <a:t>対象月</a:t>
          </a:r>
          <a:r>
            <a:rPr kumimoji="1" lang="ja-JP" altLang="en-US" sz="1100" b="0" i="0" u="none" strike="noStrike" kern="0" cap="none" spc="0" normalizeH="0" baseline="0">
              <a:ln>
                <a:noFill/>
              </a:ln>
              <a:solidFill>
                <a:srgbClr val="FF0000"/>
              </a:solidFill>
              <a:effectLst/>
              <a:uLnTx/>
              <a:uFillTx/>
              <a:latin typeface="+mn-lt"/>
              <a:ea typeface="+mn-ea"/>
              <a:cs typeface="+mn-cs"/>
            </a:rPr>
            <a:t>の</a:t>
          </a:r>
          <a:r>
            <a:rPr kumimoji="1" lang="ja-JP" altLang="en-US" sz="1100" b="0" i="0" u="none" strike="noStrike" kern="0" cap="none" spc="0" normalizeH="0" baseline="0">
              <a:ln>
                <a:noFill/>
              </a:ln>
              <a:solidFill>
                <a:srgbClr val="0070C0"/>
              </a:solidFill>
              <a:effectLst/>
              <a:uLnTx/>
              <a:uFillTx/>
              <a:latin typeface="+mn-lt"/>
              <a:ea typeface="+mn-ea"/>
              <a:cs typeface="+mn-cs"/>
            </a:rPr>
            <a:t>シフト作成時の予定</a:t>
          </a:r>
          <a:r>
            <a:rPr kumimoji="1" lang="ja-JP" altLang="en-US" sz="1100" b="0" i="0" u="none" strike="noStrike" kern="0" cap="none" spc="0" normalizeH="0" baseline="0">
              <a:ln>
                <a:noFill/>
              </a:ln>
              <a:solidFill>
                <a:srgbClr val="FF0000"/>
              </a:solidFill>
              <a:effectLst/>
              <a:uLnTx/>
              <a:uFillTx/>
              <a:latin typeface="+mn-lt"/>
              <a:ea typeface="+mn-ea"/>
              <a:cs typeface="+mn-cs"/>
            </a:rPr>
            <a:t>を記入してください。</a:t>
          </a:r>
          <a:endParaRPr kumimoji="1" lang="en-US" altLang="ja-JP" sz="1100" b="0" i="0" u="none" strike="noStrike" kern="0" cap="none" spc="0" normalizeH="0" baseline="0">
            <a:ln>
              <a:noFill/>
            </a:ln>
            <a:solidFill>
              <a:srgbClr val="FF0000"/>
            </a:solidFill>
            <a:effectLst/>
            <a:uLnTx/>
            <a:uFillTx/>
            <a:latin typeface="+mn-lt"/>
            <a:ea typeface="+mn-ea"/>
            <a:cs typeface="+mn-cs"/>
          </a:endParaRPr>
        </a:p>
        <a:p>
          <a:pPr algn="l"/>
          <a:endParaRPr kumimoji="1" lang="en-US" altLang="ja-JP" sz="1100" b="0">
            <a:solidFill>
              <a:srgbClr val="FF0000"/>
            </a:solidFill>
          </a:endParaRPr>
        </a:p>
        <a:p>
          <a:pPr algn="l"/>
          <a:r>
            <a:rPr kumimoji="1" lang="ja-JP" altLang="en-US" sz="1100" b="0">
              <a:solidFill>
                <a:srgbClr val="FF0000"/>
              </a:solidFill>
            </a:rPr>
            <a:t>「</a:t>
          </a:r>
          <a:r>
            <a:rPr kumimoji="1" lang="en-US" altLang="ja-JP" sz="1100" b="0">
              <a:solidFill>
                <a:srgbClr val="FF0000"/>
              </a:solidFill>
            </a:rPr>
            <a:t>1</a:t>
          </a:r>
          <a:r>
            <a:rPr kumimoji="1" lang="ja-JP" altLang="en-US" sz="1100" b="0">
              <a:solidFill>
                <a:srgbClr val="FF0000"/>
              </a:solidFill>
            </a:rPr>
            <a:t>か月の勤務日数</a:t>
          </a:r>
          <a:r>
            <a:rPr kumimoji="1" lang="en-US" altLang="ja-JP" sz="1100" b="0">
              <a:solidFill>
                <a:srgbClr val="FF0000"/>
              </a:solidFill>
            </a:rPr>
            <a:t>【</a:t>
          </a:r>
          <a:r>
            <a:rPr kumimoji="1" lang="ja-JP" altLang="en-US" sz="1100" b="0">
              <a:solidFill>
                <a:srgbClr val="FF0000"/>
              </a:solidFill>
            </a:rPr>
            <a:t>実績</a:t>
          </a:r>
          <a:r>
            <a:rPr kumimoji="1" lang="en-US" altLang="ja-JP" sz="1100" b="0">
              <a:solidFill>
                <a:srgbClr val="FF0000"/>
              </a:solidFill>
            </a:rPr>
            <a:t>】</a:t>
          </a:r>
          <a:r>
            <a:rPr kumimoji="1" lang="ja-JP" altLang="en-US" sz="1100" b="0">
              <a:solidFill>
                <a:srgbClr val="FF0000"/>
              </a:solidFill>
            </a:rPr>
            <a:t>」と「有給休暇取得日数</a:t>
          </a:r>
          <a:r>
            <a:rPr kumimoji="1" lang="en-US" altLang="ja-JP" sz="1100" b="0">
              <a:solidFill>
                <a:srgbClr val="FF0000"/>
              </a:solidFill>
            </a:rPr>
            <a:t>【</a:t>
          </a:r>
          <a:r>
            <a:rPr kumimoji="1" lang="ja-JP" altLang="en-US" sz="1100" b="0">
              <a:solidFill>
                <a:srgbClr val="FF0000"/>
              </a:solidFill>
            </a:rPr>
            <a:t>実績</a:t>
          </a:r>
          <a:r>
            <a:rPr kumimoji="1" lang="en-US" altLang="ja-JP" sz="1100" b="0">
              <a:solidFill>
                <a:srgbClr val="FF0000"/>
              </a:solidFill>
            </a:rPr>
            <a:t>】</a:t>
          </a:r>
          <a:r>
            <a:rPr kumimoji="1" lang="ja-JP" altLang="en-US" sz="1100" b="0">
              <a:solidFill>
                <a:srgbClr val="FF0000"/>
              </a:solidFill>
            </a:rPr>
            <a:t>」には対象月の実績を記入してください。</a:t>
          </a:r>
          <a:endParaRPr kumimoji="1" lang="en-US" altLang="ja-JP" sz="1100" b="0">
            <a:solidFill>
              <a:srgbClr val="FF0000"/>
            </a:solidFill>
          </a:endParaRPr>
        </a:p>
        <a:p>
          <a:pPr algn="l"/>
          <a:endParaRPr kumimoji="1" lang="en-US" altLang="ja-JP" sz="1100" b="0">
            <a:solidFill>
              <a:srgbClr val="FF0000"/>
            </a:solidFill>
          </a:endParaRPr>
        </a:p>
        <a:p>
          <a:pPr algn="l"/>
          <a:r>
            <a:rPr kumimoji="1" lang="ja-JP" altLang="ja-JP" sz="1100" b="0">
              <a:solidFill>
                <a:srgbClr val="FF0000"/>
              </a:solidFill>
              <a:effectLst/>
              <a:latin typeface="+mn-lt"/>
              <a:ea typeface="+mn-ea"/>
              <a:cs typeface="+mn-cs"/>
            </a:rPr>
            <a:t>「</a:t>
          </a:r>
          <a:r>
            <a:rPr kumimoji="1" lang="en-US" altLang="ja-JP" sz="1100" b="0">
              <a:solidFill>
                <a:srgbClr val="FF0000"/>
              </a:solidFill>
              <a:effectLst/>
              <a:latin typeface="+mn-lt"/>
              <a:ea typeface="+mn-ea"/>
              <a:cs typeface="+mn-cs"/>
            </a:rPr>
            <a:t>1</a:t>
          </a:r>
          <a:r>
            <a:rPr kumimoji="1" lang="ja-JP" altLang="ja-JP" sz="1100" b="0">
              <a:solidFill>
                <a:srgbClr val="FF0000"/>
              </a:solidFill>
              <a:effectLst/>
              <a:latin typeface="+mn-lt"/>
              <a:ea typeface="+mn-ea"/>
              <a:cs typeface="+mn-cs"/>
            </a:rPr>
            <a:t>か月の勤務日数」</a:t>
          </a:r>
          <a:r>
            <a:rPr kumimoji="1" lang="ja-JP" altLang="en-US" sz="1100" b="0">
              <a:solidFill>
                <a:srgbClr val="FF0000"/>
              </a:solidFill>
              <a:effectLst/>
              <a:latin typeface="+mn-lt"/>
              <a:ea typeface="+mn-ea"/>
              <a:cs typeface="+mn-cs"/>
            </a:rPr>
            <a:t>に</a:t>
          </a:r>
          <a:r>
            <a:rPr kumimoji="1" lang="ja-JP" altLang="ja-JP" sz="1100" b="0">
              <a:solidFill>
                <a:srgbClr val="FF0000"/>
              </a:solidFill>
              <a:effectLst/>
              <a:latin typeface="+mn-lt"/>
              <a:ea typeface="+mn-ea"/>
              <a:cs typeface="+mn-cs"/>
            </a:rPr>
            <a:t>「有給休暇取得日数」</a:t>
          </a:r>
          <a:r>
            <a:rPr kumimoji="1" lang="ja-JP" altLang="en-US" sz="1100" b="0">
              <a:solidFill>
                <a:srgbClr val="FF0000"/>
              </a:solidFill>
              <a:effectLst/>
              <a:latin typeface="+mn-lt"/>
              <a:ea typeface="+mn-ea"/>
              <a:cs typeface="+mn-cs"/>
            </a:rPr>
            <a:t>は含まれません。</a:t>
          </a:r>
          <a:endParaRPr kumimoji="1" lang="en-US" altLang="ja-JP" sz="1100" b="0">
            <a:solidFill>
              <a:srgbClr val="FF0000"/>
            </a:solidFill>
            <a:effectLst/>
            <a:latin typeface="+mn-lt"/>
            <a:ea typeface="+mn-ea"/>
            <a:cs typeface="+mn-cs"/>
          </a:endParaRPr>
        </a:p>
        <a:p>
          <a:pPr algn="l"/>
          <a:endParaRPr kumimoji="1" lang="en-US" altLang="ja-JP" sz="1100" b="0">
            <a:solidFill>
              <a:srgbClr val="FF0000"/>
            </a:solidFill>
            <a:effectLst/>
            <a:latin typeface="+mn-lt"/>
            <a:ea typeface="+mn-ea"/>
            <a:cs typeface="+mn-cs"/>
          </a:endParaRPr>
        </a:p>
        <a:p>
          <a:pPr algn="l"/>
          <a:r>
            <a:rPr kumimoji="1" lang="ja-JP" altLang="en-US" sz="1100" b="0">
              <a:solidFill>
                <a:srgbClr val="FF0000"/>
              </a:solidFill>
            </a:rPr>
            <a:t>無給休暇は対象となりませんので、日数に含めないでください。</a:t>
          </a:r>
          <a:endParaRPr kumimoji="1" lang="en-US" altLang="ja-JP" sz="1100" b="0">
            <a:solidFill>
              <a:srgbClr val="FF0000"/>
            </a:solidFill>
          </a:endParaRPr>
        </a:p>
      </xdr:txBody>
    </xdr:sp>
    <xdr:clientData/>
  </xdr:twoCellAnchor>
  <xdr:twoCellAnchor>
    <xdr:from>
      <xdr:col>15</xdr:col>
      <xdr:colOff>85726</xdr:colOff>
      <xdr:row>32</xdr:row>
      <xdr:rowOff>74544</xdr:rowOff>
    </xdr:from>
    <xdr:to>
      <xdr:col>18</xdr:col>
      <xdr:colOff>590550</xdr:colOff>
      <xdr:row>42</xdr:row>
      <xdr:rowOff>101049</xdr:rowOff>
    </xdr:to>
    <xdr:sp macro="" textlink="">
      <xdr:nvSpPr>
        <xdr:cNvPr id="3" name="テキスト ボックス 2"/>
        <xdr:cNvSpPr txBox="1"/>
      </xdr:nvSpPr>
      <xdr:spPr>
        <a:xfrm>
          <a:off x="8931552" y="5739848"/>
          <a:ext cx="2567194" cy="1517375"/>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0">
              <a:solidFill>
                <a:srgbClr val="FF0000"/>
              </a:solidFill>
            </a:rPr>
            <a:t>有給の時間休をとった場合</a:t>
          </a:r>
          <a:endParaRPr kumimoji="1" lang="en-US" altLang="ja-JP" sz="1100" b="0">
            <a:solidFill>
              <a:srgbClr val="FF0000"/>
            </a:solidFill>
          </a:endParaRPr>
        </a:p>
        <a:p>
          <a:pPr algn="l"/>
          <a:r>
            <a:rPr kumimoji="1" lang="ja-JP" altLang="en-US" sz="1100" b="0">
              <a:solidFill>
                <a:srgbClr val="FF0000"/>
              </a:solidFill>
            </a:rPr>
            <a:t>その日の勤務時間と休暇時間のうち、長い方のもので計算します。</a:t>
          </a:r>
          <a:endParaRPr kumimoji="1" lang="en-US" altLang="ja-JP" sz="1100" b="0">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a:solidFill>
                <a:srgbClr val="FF0000"/>
              </a:solidFill>
              <a:effectLst/>
              <a:latin typeface="+mn-lt"/>
              <a:ea typeface="+mn-ea"/>
              <a:cs typeface="+mn-cs"/>
            </a:rPr>
            <a:t>例</a:t>
          </a:r>
          <a:r>
            <a:rPr kumimoji="1" lang="ja-JP" altLang="en-US" sz="1100" b="0">
              <a:solidFill>
                <a:srgbClr val="FF0000"/>
              </a:solidFill>
              <a:effectLst/>
              <a:latin typeface="+mn-lt"/>
              <a:ea typeface="+mn-ea"/>
              <a:cs typeface="+mn-cs"/>
            </a:rPr>
            <a:t>：</a:t>
          </a:r>
          <a:r>
            <a:rPr kumimoji="1" lang="en-US" altLang="ja-JP" sz="1100" b="0">
              <a:solidFill>
                <a:srgbClr val="FF0000"/>
              </a:solidFill>
              <a:effectLst/>
              <a:latin typeface="+mn-lt"/>
              <a:ea typeface="+mn-ea"/>
              <a:cs typeface="+mn-cs"/>
            </a:rPr>
            <a:t>8</a:t>
          </a:r>
          <a:r>
            <a:rPr kumimoji="1" lang="ja-JP" altLang="ja-JP" sz="1100" b="0">
              <a:solidFill>
                <a:srgbClr val="FF0000"/>
              </a:solidFill>
              <a:effectLst/>
              <a:latin typeface="+mn-lt"/>
              <a:ea typeface="+mn-ea"/>
              <a:cs typeface="+mn-cs"/>
            </a:rPr>
            <a:t>時間勤務のうち</a:t>
          </a:r>
          <a:r>
            <a:rPr kumimoji="1" lang="en-US" altLang="ja-JP" sz="1100" b="0">
              <a:solidFill>
                <a:srgbClr val="FF0000"/>
              </a:solidFill>
              <a:effectLst/>
              <a:latin typeface="+mn-lt"/>
              <a:ea typeface="+mn-ea"/>
              <a:cs typeface="+mn-cs"/>
            </a:rPr>
            <a:t>2</a:t>
          </a:r>
          <a:r>
            <a:rPr kumimoji="1" lang="ja-JP" altLang="ja-JP" sz="1100" b="0">
              <a:solidFill>
                <a:srgbClr val="FF0000"/>
              </a:solidFill>
              <a:effectLst/>
              <a:latin typeface="+mn-lt"/>
              <a:ea typeface="+mn-ea"/>
              <a:cs typeface="+mn-cs"/>
            </a:rPr>
            <a:t>時間</a:t>
          </a:r>
          <a:r>
            <a:rPr kumimoji="1" lang="ja-JP" altLang="en-US" sz="1100" b="0">
              <a:solidFill>
                <a:srgbClr val="FF0000"/>
              </a:solidFill>
              <a:effectLst/>
              <a:latin typeface="+mn-lt"/>
              <a:ea typeface="+mn-ea"/>
              <a:cs typeface="+mn-cs"/>
            </a:rPr>
            <a:t>の</a:t>
          </a:r>
          <a:r>
            <a:rPr kumimoji="1" lang="ja-JP" altLang="ja-JP" sz="1100" b="0">
              <a:solidFill>
                <a:srgbClr val="FF0000"/>
              </a:solidFill>
              <a:effectLst/>
              <a:latin typeface="+mn-lt"/>
              <a:ea typeface="+mn-ea"/>
              <a:cs typeface="+mn-cs"/>
            </a:rPr>
            <a:t>時間休をとった</a:t>
          </a:r>
          <a:r>
            <a:rPr kumimoji="1" lang="ja-JP" altLang="en-US" sz="1100" b="0">
              <a:solidFill>
                <a:srgbClr val="FF0000"/>
              </a:solidFill>
              <a:effectLst/>
              <a:latin typeface="+mn-lt"/>
              <a:ea typeface="+mn-ea"/>
              <a:cs typeface="+mn-cs"/>
            </a:rPr>
            <a:t>場合は</a:t>
          </a:r>
          <a:r>
            <a:rPr kumimoji="1" lang="ja-JP" altLang="ja-JP" sz="1100" b="0">
              <a:solidFill>
                <a:srgbClr val="FF0000"/>
              </a:solidFill>
              <a:effectLst/>
              <a:latin typeface="+mn-lt"/>
              <a:ea typeface="+mn-ea"/>
              <a:cs typeface="+mn-cs"/>
            </a:rPr>
            <a:t>、</a:t>
          </a:r>
          <a:r>
            <a:rPr kumimoji="1" lang="ja-JP" altLang="en-US" sz="1100" b="0">
              <a:solidFill>
                <a:srgbClr val="FF0000"/>
              </a:solidFill>
              <a:effectLst/>
              <a:latin typeface="+mn-lt"/>
              <a:ea typeface="+mn-ea"/>
              <a:cs typeface="+mn-cs"/>
            </a:rPr>
            <a:t>勤務時間の方が長いため、その日は</a:t>
          </a:r>
          <a:r>
            <a:rPr kumimoji="1" lang="ja-JP" altLang="ja-JP" sz="1100" b="0">
              <a:solidFill>
                <a:srgbClr val="FF0000"/>
              </a:solidFill>
              <a:effectLst/>
              <a:latin typeface="+mn-lt"/>
              <a:ea typeface="+mn-ea"/>
              <a:cs typeface="+mn-cs"/>
            </a:rPr>
            <a:t>「</a:t>
          </a:r>
          <a:r>
            <a:rPr kumimoji="1" lang="en-US" altLang="ja-JP" sz="1100" b="0">
              <a:solidFill>
                <a:srgbClr val="FF0000"/>
              </a:solidFill>
              <a:effectLst/>
              <a:latin typeface="+mn-lt"/>
              <a:ea typeface="+mn-ea"/>
              <a:cs typeface="+mn-cs"/>
            </a:rPr>
            <a:t>1</a:t>
          </a:r>
          <a:r>
            <a:rPr kumimoji="1" lang="ja-JP" altLang="ja-JP" sz="1100" b="0">
              <a:solidFill>
                <a:srgbClr val="FF0000"/>
              </a:solidFill>
              <a:effectLst/>
              <a:latin typeface="+mn-lt"/>
              <a:ea typeface="+mn-ea"/>
              <a:cs typeface="+mn-cs"/>
            </a:rPr>
            <a:t>か月の勤務日数」</a:t>
          </a:r>
          <a:r>
            <a:rPr kumimoji="1" lang="ja-JP" altLang="en-US" sz="1100" b="0">
              <a:solidFill>
                <a:srgbClr val="FF0000"/>
              </a:solidFill>
              <a:effectLst/>
              <a:latin typeface="+mn-lt"/>
              <a:ea typeface="+mn-ea"/>
              <a:cs typeface="+mn-cs"/>
            </a:rPr>
            <a:t>の</a:t>
          </a:r>
          <a:r>
            <a:rPr kumimoji="1" lang="en-US" altLang="ja-JP" sz="1100" b="0">
              <a:solidFill>
                <a:srgbClr val="FF0000"/>
              </a:solidFill>
              <a:effectLst/>
              <a:latin typeface="+mn-lt"/>
              <a:ea typeface="+mn-ea"/>
              <a:cs typeface="+mn-cs"/>
            </a:rPr>
            <a:t>1</a:t>
          </a:r>
          <a:r>
            <a:rPr kumimoji="1" lang="ja-JP" altLang="en-US" sz="1100" b="0">
              <a:solidFill>
                <a:srgbClr val="FF0000"/>
              </a:solidFill>
              <a:effectLst/>
              <a:latin typeface="+mn-lt"/>
              <a:ea typeface="+mn-ea"/>
              <a:cs typeface="+mn-cs"/>
            </a:rPr>
            <a:t>日分としてカウントします。</a:t>
          </a:r>
          <a:endParaRPr kumimoji="1" lang="en-US" altLang="ja-JP" sz="1100" b="0">
            <a:solidFill>
              <a:srgbClr val="FF0000"/>
            </a:solidFill>
          </a:endParaRPr>
        </a:p>
      </xdr:txBody>
    </xdr:sp>
    <xdr:clientData/>
  </xdr:twoCellAnchor>
  <xdr:twoCellAnchor>
    <xdr:from>
      <xdr:col>15</xdr:col>
      <xdr:colOff>85725</xdr:colOff>
      <xdr:row>4</xdr:row>
      <xdr:rowOff>28574</xdr:rowOff>
    </xdr:from>
    <xdr:to>
      <xdr:col>18</xdr:col>
      <xdr:colOff>609600</xdr:colOff>
      <xdr:row>12</xdr:row>
      <xdr:rowOff>142875</xdr:rowOff>
    </xdr:to>
    <xdr:sp macro="" textlink="">
      <xdr:nvSpPr>
        <xdr:cNvPr id="4" name="テキスト ボックス 3"/>
        <xdr:cNvSpPr txBox="1"/>
      </xdr:nvSpPr>
      <xdr:spPr>
        <a:xfrm>
          <a:off x="7343775" y="1495424"/>
          <a:ext cx="2581275" cy="1333501"/>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b="0">
              <a:solidFill>
                <a:sysClr val="windowText" lastClr="000000"/>
              </a:solidFill>
            </a:rPr>
            <a:t>職員点検資料１を入力してから記入してください。</a:t>
          </a:r>
          <a:endParaRPr kumimoji="1" lang="en-US" altLang="ja-JP" sz="1200" b="0">
            <a:solidFill>
              <a:sysClr val="windowText" lastClr="000000"/>
            </a:solidFill>
          </a:endParaRPr>
        </a:p>
        <a:p>
          <a:pPr algn="l"/>
          <a:endParaRPr kumimoji="1" lang="en-US" altLang="ja-JP" sz="1200" b="0">
            <a:solidFill>
              <a:sysClr val="windowText" lastClr="000000"/>
            </a:solidFill>
          </a:endParaRPr>
        </a:p>
        <a:p>
          <a:pPr algn="l"/>
          <a:r>
            <a:rPr kumimoji="1" lang="ja-JP" altLang="en-US" sz="1200" b="0">
              <a:solidFill>
                <a:sysClr val="windowText" lastClr="000000"/>
              </a:solidFill>
            </a:rPr>
            <a:t>氏名から採用年月日までが自動で反映されます。</a:t>
          </a:r>
          <a:endParaRPr kumimoji="1" lang="en-US" altLang="ja-JP" sz="1200" b="0">
            <a:solidFill>
              <a:sysClr val="windowText" lastClr="000000"/>
            </a:solidFill>
          </a:endParaRPr>
        </a:p>
      </xdr:txBody>
    </xdr:sp>
    <xdr:clientData/>
  </xdr:twoCellAnchor>
  <xdr:twoCellAnchor>
    <xdr:from>
      <xdr:col>1</xdr:col>
      <xdr:colOff>542925</xdr:colOff>
      <xdr:row>21</xdr:row>
      <xdr:rowOff>9525</xdr:rowOff>
    </xdr:from>
    <xdr:to>
      <xdr:col>6</xdr:col>
      <xdr:colOff>647700</xdr:colOff>
      <xdr:row>27</xdr:row>
      <xdr:rowOff>133350</xdr:rowOff>
    </xdr:to>
    <xdr:sp macro="" textlink="">
      <xdr:nvSpPr>
        <xdr:cNvPr id="5" name="テキスト ボックス 4"/>
        <xdr:cNvSpPr txBox="1"/>
      </xdr:nvSpPr>
      <xdr:spPr>
        <a:xfrm>
          <a:off x="790575" y="4067175"/>
          <a:ext cx="4733925" cy="1038225"/>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職員点検資料１を入力してからの記入をお願いします。</a:t>
          </a:r>
          <a:endParaRPr kumimoji="1" lang="en-US" altLang="ja-JP" sz="1400" b="1">
            <a:solidFill>
              <a:srgbClr val="FF0000"/>
            </a:solidFill>
          </a:endParaRPr>
        </a:p>
        <a:p>
          <a:pPr algn="ctr"/>
          <a:endParaRPr kumimoji="1" lang="en-US" altLang="ja-JP" sz="1400" b="1">
            <a:solidFill>
              <a:srgbClr val="FF0000"/>
            </a:solidFill>
          </a:endParaRPr>
        </a:p>
        <a:p>
          <a:pPr algn="ctr"/>
          <a:r>
            <a:rPr kumimoji="1" lang="ja-JP" altLang="en-US" sz="1400" b="0">
              <a:solidFill>
                <a:srgbClr val="FF0000"/>
              </a:solidFill>
            </a:rPr>
            <a:t>氏名から採用年月日までが自動で反映されます。</a:t>
          </a:r>
          <a:endParaRPr kumimoji="1" lang="en-US" altLang="ja-JP" sz="1400" b="0">
            <a:solidFill>
              <a:srgbClr val="FF0000"/>
            </a:solidFill>
          </a:endParaRPr>
        </a:p>
      </xdr:txBody>
    </xdr:sp>
    <xdr:clientData/>
  </xdr:twoCellAnchor>
  <xdr:twoCellAnchor>
    <xdr:from>
      <xdr:col>0</xdr:col>
      <xdr:colOff>66675</xdr:colOff>
      <xdr:row>2</xdr:row>
      <xdr:rowOff>38100</xdr:rowOff>
    </xdr:from>
    <xdr:to>
      <xdr:col>1</xdr:col>
      <xdr:colOff>972671</xdr:colOff>
      <xdr:row>2</xdr:row>
      <xdr:rowOff>395007</xdr:rowOff>
    </xdr:to>
    <xdr:sp macro="" textlink="">
      <xdr:nvSpPr>
        <xdr:cNvPr id="6" name="テキスト ボックス 5"/>
        <xdr:cNvSpPr txBox="1"/>
      </xdr:nvSpPr>
      <xdr:spPr>
        <a:xfrm>
          <a:off x="66675" y="495300"/>
          <a:ext cx="1153646" cy="356907"/>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記載例</a:t>
          </a:r>
          <a:endParaRPr kumimoji="1" lang="en-US" altLang="ja-JP" sz="1600" b="0">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85725</xdr:colOff>
      <xdr:row>4</xdr:row>
      <xdr:rowOff>28574</xdr:rowOff>
    </xdr:from>
    <xdr:to>
      <xdr:col>18</xdr:col>
      <xdr:colOff>609600</xdr:colOff>
      <xdr:row>12</xdr:row>
      <xdr:rowOff>0</xdr:rowOff>
    </xdr:to>
    <xdr:sp macro="" textlink="">
      <xdr:nvSpPr>
        <xdr:cNvPr id="4" name="テキスト ボックス 3"/>
        <xdr:cNvSpPr txBox="1"/>
      </xdr:nvSpPr>
      <xdr:spPr>
        <a:xfrm>
          <a:off x="7343775" y="1495424"/>
          <a:ext cx="2581275" cy="1190626"/>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b="0">
              <a:solidFill>
                <a:sysClr val="windowText" lastClr="000000"/>
              </a:solidFill>
            </a:rPr>
            <a:t>職員点検資料１を入力してから記入してください。</a:t>
          </a:r>
          <a:endParaRPr kumimoji="1" lang="en-US" altLang="ja-JP" sz="1200" b="0">
            <a:solidFill>
              <a:sysClr val="windowText" lastClr="000000"/>
            </a:solidFill>
          </a:endParaRPr>
        </a:p>
        <a:p>
          <a:pPr algn="l"/>
          <a:endParaRPr kumimoji="1" lang="en-US" altLang="ja-JP" sz="1200" b="0">
            <a:solidFill>
              <a:sysClr val="windowText" lastClr="000000"/>
            </a:solidFill>
          </a:endParaRPr>
        </a:p>
        <a:p>
          <a:pPr algn="l"/>
          <a:r>
            <a:rPr kumimoji="1" lang="ja-JP" altLang="en-US" sz="1200" b="0">
              <a:solidFill>
                <a:sysClr val="windowText" lastClr="000000"/>
              </a:solidFill>
            </a:rPr>
            <a:t>氏名から採用年月日までが自動で反映されます。</a:t>
          </a:r>
          <a:endParaRPr kumimoji="1" lang="en-US" altLang="ja-JP" sz="1200" b="0">
            <a:solidFill>
              <a:sysClr val="windowText" lastClr="000000"/>
            </a:solidFill>
          </a:endParaRPr>
        </a:p>
      </xdr:txBody>
    </xdr:sp>
    <xdr:clientData/>
  </xdr:twoCellAnchor>
  <xdr:twoCellAnchor>
    <xdr:from>
      <xdr:col>15</xdr:col>
      <xdr:colOff>85725</xdr:colOff>
      <xdr:row>12</xdr:row>
      <xdr:rowOff>85724</xdr:rowOff>
    </xdr:from>
    <xdr:to>
      <xdr:col>18</xdr:col>
      <xdr:colOff>581024</xdr:colOff>
      <xdr:row>31</xdr:row>
      <xdr:rowOff>114299</xdr:rowOff>
    </xdr:to>
    <xdr:sp macro="" textlink="">
      <xdr:nvSpPr>
        <xdr:cNvPr id="5" name="テキスト ボックス 4"/>
        <xdr:cNvSpPr txBox="1"/>
      </xdr:nvSpPr>
      <xdr:spPr>
        <a:xfrm>
          <a:off x="8934450" y="2771774"/>
          <a:ext cx="2552699" cy="2924175"/>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b="0">
              <a:solidFill>
                <a:srgbClr val="FF0000"/>
              </a:solidFill>
            </a:rPr>
            <a:t>「</a:t>
          </a:r>
          <a:r>
            <a:rPr kumimoji="1" lang="en-US" altLang="ja-JP" sz="1100" b="0" i="0" u="none" strike="noStrike" kern="0" cap="none" spc="0" normalizeH="0" baseline="0" noProof="0">
              <a:ln>
                <a:noFill/>
              </a:ln>
              <a:solidFill>
                <a:srgbClr val="FF0000"/>
              </a:solidFill>
              <a:effectLst/>
              <a:uLnTx/>
              <a:uFillTx/>
              <a:latin typeface="+mn-lt"/>
              <a:ea typeface="+mn-ea"/>
              <a:cs typeface="+mn-cs"/>
            </a:rPr>
            <a:t>1</a:t>
          </a:r>
          <a:r>
            <a:rPr kumimoji="1" lang="ja-JP" altLang="en-US" sz="1100" b="0" i="0" u="none" strike="noStrike" kern="0" cap="none" spc="0" normalizeH="0" baseline="0" noProof="0">
              <a:ln>
                <a:noFill/>
              </a:ln>
              <a:solidFill>
                <a:srgbClr val="FF0000"/>
              </a:solidFill>
              <a:effectLst/>
              <a:uLnTx/>
              <a:uFillTx/>
              <a:latin typeface="+mn-lt"/>
              <a:ea typeface="+mn-ea"/>
              <a:cs typeface="+mn-cs"/>
            </a:rPr>
            <a:t>か月の勤務日数</a:t>
          </a:r>
          <a:r>
            <a:rPr kumimoji="1" lang="en-US" altLang="ja-JP" sz="1100" b="0" i="0" u="none" strike="noStrike" kern="0" cap="none" spc="0" normalizeH="0" baseline="0" noProof="0">
              <a:ln>
                <a:noFill/>
              </a:ln>
              <a:solidFill>
                <a:srgbClr val="0070C0"/>
              </a:solidFill>
              <a:effectLst/>
              <a:uLnTx/>
              <a:uFillTx/>
              <a:latin typeface="+mn-lt"/>
              <a:ea typeface="+mn-ea"/>
              <a:cs typeface="+mn-cs"/>
            </a:rPr>
            <a:t>【</a:t>
          </a:r>
          <a:r>
            <a:rPr kumimoji="1" lang="ja-JP" altLang="en-US" sz="1100" b="0" i="0" u="none" strike="noStrike" kern="0" cap="none" spc="0" normalizeH="0" baseline="0" noProof="0">
              <a:ln>
                <a:noFill/>
              </a:ln>
              <a:solidFill>
                <a:srgbClr val="0070C0"/>
              </a:solidFill>
              <a:effectLst/>
              <a:uLnTx/>
              <a:uFillTx/>
              <a:latin typeface="+mn-lt"/>
              <a:ea typeface="+mn-ea"/>
              <a:cs typeface="+mn-cs"/>
            </a:rPr>
            <a:t>予定</a:t>
          </a:r>
          <a:r>
            <a:rPr kumimoji="1" lang="en-US" altLang="ja-JP" sz="1100" b="0" i="0" u="none" strike="noStrike" kern="0" cap="none" spc="0" normalizeH="0" baseline="0" noProof="0">
              <a:ln>
                <a:noFill/>
              </a:ln>
              <a:solidFill>
                <a:srgbClr val="0070C0"/>
              </a:solidFill>
              <a:effectLst/>
              <a:uLnTx/>
              <a:uFillTx/>
              <a:latin typeface="+mn-lt"/>
              <a:ea typeface="+mn-ea"/>
              <a:cs typeface="+mn-cs"/>
            </a:rPr>
            <a:t>】</a:t>
          </a:r>
          <a:r>
            <a:rPr kumimoji="1" lang="ja-JP" altLang="en-US" sz="1100" b="0" i="0" u="none" strike="noStrike" kern="0" cap="none" spc="0" normalizeH="0" baseline="0">
              <a:ln>
                <a:noFill/>
              </a:ln>
              <a:solidFill>
                <a:srgbClr val="FF0000"/>
              </a:solidFill>
              <a:effectLst/>
              <a:uLnTx/>
              <a:uFillTx/>
              <a:latin typeface="+mn-lt"/>
              <a:ea typeface="+mn-ea"/>
              <a:cs typeface="+mn-cs"/>
            </a:rPr>
            <a:t>」と</a:t>
          </a:r>
          <a:r>
            <a:rPr kumimoji="1" lang="ja-JP" altLang="ja-JP" sz="1100" b="0" i="0" u="none" strike="noStrike" kern="0" cap="none" spc="0" normalizeH="0" baseline="0">
              <a:ln>
                <a:noFill/>
              </a:ln>
              <a:solidFill>
                <a:srgbClr val="FF0000"/>
              </a:solidFill>
              <a:effectLst/>
              <a:uLnTx/>
              <a:uFillTx/>
              <a:latin typeface="+mn-lt"/>
              <a:ea typeface="+mn-ea"/>
              <a:cs typeface="+mn-cs"/>
            </a:rPr>
            <a:t>「有給休暇取得日数</a:t>
          </a:r>
          <a:r>
            <a:rPr kumimoji="1" lang="en-US" altLang="ja-JP" sz="1100" b="0" i="0" u="none" strike="noStrike" kern="0" cap="none" spc="0" normalizeH="0" baseline="0">
              <a:ln>
                <a:noFill/>
              </a:ln>
              <a:solidFill>
                <a:srgbClr val="0070C0"/>
              </a:solidFill>
              <a:effectLst/>
              <a:uLnTx/>
              <a:uFillTx/>
              <a:latin typeface="+mn-lt"/>
              <a:ea typeface="+mn-ea"/>
              <a:cs typeface="+mn-cs"/>
            </a:rPr>
            <a:t>【</a:t>
          </a:r>
          <a:r>
            <a:rPr kumimoji="1" lang="ja-JP" altLang="en-US" sz="1100" b="0" i="0" u="none" strike="noStrike" kern="0" cap="none" spc="0" normalizeH="0" baseline="0">
              <a:ln>
                <a:noFill/>
              </a:ln>
              <a:solidFill>
                <a:srgbClr val="0070C0"/>
              </a:solidFill>
              <a:effectLst/>
              <a:uLnTx/>
              <a:uFillTx/>
              <a:latin typeface="+mn-lt"/>
              <a:ea typeface="+mn-ea"/>
              <a:cs typeface="+mn-cs"/>
            </a:rPr>
            <a:t>予定</a:t>
          </a:r>
          <a:r>
            <a:rPr kumimoji="1" lang="en-US" altLang="ja-JP" sz="1100" b="0" i="0" u="none" strike="noStrike" kern="0" cap="none" spc="0" normalizeH="0" baseline="0">
              <a:ln>
                <a:noFill/>
              </a:ln>
              <a:solidFill>
                <a:srgbClr val="0070C0"/>
              </a:solidFill>
              <a:effectLst/>
              <a:uLnTx/>
              <a:uFillTx/>
              <a:latin typeface="+mn-lt"/>
              <a:ea typeface="+mn-ea"/>
              <a:cs typeface="+mn-cs"/>
            </a:rPr>
            <a:t>】</a:t>
          </a:r>
          <a:r>
            <a:rPr kumimoji="1" lang="ja-JP" altLang="ja-JP" sz="1100" b="0" i="0" u="none" strike="noStrike" kern="0" cap="none" spc="0" normalizeH="0" baseline="0">
              <a:ln>
                <a:noFill/>
              </a:ln>
              <a:solidFill>
                <a:srgbClr val="FF0000"/>
              </a:solidFill>
              <a:effectLst/>
              <a:uLnTx/>
              <a:uFillTx/>
              <a:latin typeface="+mn-lt"/>
              <a:ea typeface="+mn-ea"/>
              <a:cs typeface="+mn-cs"/>
            </a:rPr>
            <a:t>」</a:t>
          </a:r>
          <a:r>
            <a:rPr kumimoji="1" lang="ja-JP" altLang="en-US" sz="1100" b="0" i="0" u="none" strike="noStrike" kern="0" cap="none" spc="0" normalizeH="0" baseline="0">
              <a:ln>
                <a:noFill/>
              </a:ln>
              <a:solidFill>
                <a:srgbClr val="FF0000"/>
              </a:solidFill>
              <a:effectLst/>
              <a:uLnTx/>
              <a:uFillTx/>
              <a:latin typeface="+mn-lt"/>
              <a:ea typeface="+mn-ea"/>
              <a:cs typeface="+mn-cs"/>
            </a:rPr>
            <a:t>には</a:t>
          </a:r>
          <a:r>
            <a:rPr kumimoji="1" lang="ja-JP" altLang="ja-JP" sz="1100" b="0" i="0" u="none" strike="noStrike" kern="0" cap="none" spc="0" normalizeH="0" baseline="0">
              <a:ln>
                <a:noFill/>
              </a:ln>
              <a:solidFill>
                <a:srgbClr val="FF0000"/>
              </a:solidFill>
              <a:effectLst/>
              <a:uLnTx/>
              <a:uFillTx/>
              <a:latin typeface="+mn-lt"/>
              <a:ea typeface="+mn-ea"/>
              <a:cs typeface="+mn-cs"/>
            </a:rPr>
            <a:t>対象月</a:t>
          </a:r>
          <a:r>
            <a:rPr kumimoji="1" lang="ja-JP" altLang="en-US" sz="1100" b="0" i="0" u="none" strike="noStrike" kern="0" cap="none" spc="0" normalizeH="0" baseline="0">
              <a:ln>
                <a:noFill/>
              </a:ln>
              <a:solidFill>
                <a:srgbClr val="FF0000"/>
              </a:solidFill>
              <a:effectLst/>
              <a:uLnTx/>
              <a:uFillTx/>
              <a:latin typeface="+mn-lt"/>
              <a:ea typeface="+mn-ea"/>
              <a:cs typeface="+mn-cs"/>
            </a:rPr>
            <a:t>の</a:t>
          </a:r>
          <a:r>
            <a:rPr kumimoji="1" lang="ja-JP" altLang="en-US" sz="1100" b="0" i="0" u="none" strike="noStrike" kern="0" cap="none" spc="0" normalizeH="0" baseline="0">
              <a:ln>
                <a:noFill/>
              </a:ln>
              <a:solidFill>
                <a:srgbClr val="0070C0"/>
              </a:solidFill>
              <a:effectLst/>
              <a:uLnTx/>
              <a:uFillTx/>
              <a:latin typeface="+mn-lt"/>
              <a:ea typeface="+mn-ea"/>
              <a:cs typeface="+mn-cs"/>
            </a:rPr>
            <a:t>シフト作成時の予定</a:t>
          </a:r>
          <a:r>
            <a:rPr kumimoji="1" lang="ja-JP" altLang="en-US" sz="1100" b="0" i="0" u="none" strike="noStrike" kern="0" cap="none" spc="0" normalizeH="0" baseline="0">
              <a:ln>
                <a:noFill/>
              </a:ln>
              <a:solidFill>
                <a:srgbClr val="FF0000"/>
              </a:solidFill>
              <a:effectLst/>
              <a:uLnTx/>
              <a:uFillTx/>
              <a:latin typeface="+mn-lt"/>
              <a:ea typeface="+mn-ea"/>
              <a:cs typeface="+mn-cs"/>
            </a:rPr>
            <a:t>を記入してください。</a:t>
          </a:r>
          <a:endParaRPr kumimoji="1" lang="en-US" altLang="ja-JP" sz="1100" b="0" i="0" u="none" strike="noStrike" kern="0" cap="none" spc="0" normalizeH="0" baseline="0">
            <a:ln>
              <a:noFill/>
            </a:ln>
            <a:solidFill>
              <a:srgbClr val="FF0000"/>
            </a:solidFill>
            <a:effectLst/>
            <a:uLnTx/>
            <a:uFillTx/>
            <a:latin typeface="+mn-lt"/>
            <a:ea typeface="+mn-ea"/>
            <a:cs typeface="+mn-cs"/>
          </a:endParaRPr>
        </a:p>
        <a:p>
          <a:pPr algn="l"/>
          <a:endParaRPr kumimoji="1" lang="en-US" altLang="ja-JP" sz="1100" b="0">
            <a:solidFill>
              <a:srgbClr val="FF0000"/>
            </a:solidFill>
          </a:endParaRPr>
        </a:p>
        <a:p>
          <a:pPr algn="l"/>
          <a:r>
            <a:rPr kumimoji="1" lang="ja-JP" altLang="en-US" sz="1100" b="0">
              <a:solidFill>
                <a:srgbClr val="FF0000"/>
              </a:solidFill>
            </a:rPr>
            <a:t>「</a:t>
          </a:r>
          <a:r>
            <a:rPr kumimoji="1" lang="en-US" altLang="ja-JP" sz="1100" b="0">
              <a:solidFill>
                <a:srgbClr val="FF0000"/>
              </a:solidFill>
            </a:rPr>
            <a:t>1</a:t>
          </a:r>
          <a:r>
            <a:rPr kumimoji="1" lang="ja-JP" altLang="en-US" sz="1100" b="0">
              <a:solidFill>
                <a:srgbClr val="FF0000"/>
              </a:solidFill>
            </a:rPr>
            <a:t>か月の勤務日数</a:t>
          </a:r>
          <a:r>
            <a:rPr kumimoji="1" lang="en-US" altLang="ja-JP" sz="1100" b="0">
              <a:solidFill>
                <a:srgbClr val="FF0000"/>
              </a:solidFill>
            </a:rPr>
            <a:t>【</a:t>
          </a:r>
          <a:r>
            <a:rPr kumimoji="1" lang="ja-JP" altLang="en-US" sz="1100" b="0">
              <a:solidFill>
                <a:srgbClr val="FF0000"/>
              </a:solidFill>
            </a:rPr>
            <a:t>実績</a:t>
          </a:r>
          <a:r>
            <a:rPr kumimoji="1" lang="en-US" altLang="ja-JP" sz="1100" b="0">
              <a:solidFill>
                <a:srgbClr val="FF0000"/>
              </a:solidFill>
            </a:rPr>
            <a:t>】</a:t>
          </a:r>
          <a:r>
            <a:rPr kumimoji="1" lang="ja-JP" altLang="en-US" sz="1100" b="0">
              <a:solidFill>
                <a:srgbClr val="FF0000"/>
              </a:solidFill>
            </a:rPr>
            <a:t>」と「有給休暇取得日数</a:t>
          </a:r>
          <a:r>
            <a:rPr kumimoji="1" lang="en-US" altLang="ja-JP" sz="1100" b="0">
              <a:solidFill>
                <a:srgbClr val="FF0000"/>
              </a:solidFill>
            </a:rPr>
            <a:t>【</a:t>
          </a:r>
          <a:r>
            <a:rPr kumimoji="1" lang="ja-JP" altLang="en-US" sz="1100" b="0">
              <a:solidFill>
                <a:srgbClr val="FF0000"/>
              </a:solidFill>
            </a:rPr>
            <a:t>実績</a:t>
          </a:r>
          <a:r>
            <a:rPr kumimoji="1" lang="en-US" altLang="ja-JP" sz="1100" b="0">
              <a:solidFill>
                <a:srgbClr val="FF0000"/>
              </a:solidFill>
            </a:rPr>
            <a:t>】</a:t>
          </a:r>
          <a:r>
            <a:rPr kumimoji="1" lang="ja-JP" altLang="en-US" sz="1100" b="0">
              <a:solidFill>
                <a:srgbClr val="FF0000"/>
              </a:solidFill>
            </a:rPr>
            <a:t>」には対象月の実績を記入してください。</a:t>
          </a:r>
          <a:endParaRPr kumimoji="1" lang="en-US" altLang="ja-JP" sz="1100" b="0">
            <a:solidFill>
              <a:srgbClr val="FF0000"/>
            </a:solidFill>
          </a:endParaRPr>
        </a:p>
        <a:p>
          <a:pPr algn="l"/>
          <a:endParaRPr kumimoji="1" lang="en-US" altLang="ja-JP" sz="1100" b="0">
            <a:solidFill>
              <a:srgbClr val="FF0000"/>
            </a:solidFill>
          </a:endParaRPr>
        </a:p>
        <a:p>
          <a:pPr algn="l"/>
          <a:r>
            <a:rPr kumimoji="1" lang="ja-JP" altLang="ja-JP" sz="1100" b="0">
              <a:solidFill>
                <a:srgbClr val="FF0000"/>
              </a:solidFill>
              <a:effectLst/>
              <a:latin typeface="+mn-lt"/>
              <a:ea typeface="+mn-ea"/>
              <a:cs typeface="+mn-cs"/>
            </a:rPr>
            <a:t>「</a:t>
          </a:r>
          <a:r>
            <a:rPr kumimoji="1" lang="en-US" altLang="ja-JP" sz="1100" b="0">
              <a:solidFill>
                <a:srgbClr val="FF0000"/>
              </a:solidFill>
              <a:effectLst/>
              <a:latin typeface="+mn-lt"/>
              <a:ea typeface="+mn-ea"/>
              <a:cs typeface="+mn-cs"/>
            </a:rPr>
            <a:t>1</a:t>
          </a:r>
          <a:r>
            <a:rPr kumimoji="1" lang="ja-JP" altLang="ja-JP" sz="1100" b="0">
              <a:solidFill>
                <a:srgbClr val="FF0000"/>
              </a:solidFill>
              <a:effectLst/>
              <a:latin typeface="+mn-lt"/>
              <a:ea typeface="+mn-ea"/>
              <a:cs typeface="+mn-cs"/>
            </a:rPr>
            <a:t>か月の勤務日数」</a:t>
          </a:r>
          <a:r>
            <a:rPr kumimoji="1" lang="ja-JP" altLang="en-US" sz="1100" b="0">
              <a:solidFill>
                <a:srgbClr val="FF0000"/>
              </a:solidFill>
              <a:effectLst/>
              <a:latin typeface="+mn-lt"/>
              <a:ea typeface="+mn-ea"/>
              <a:cs typeface="+mn-cs"/>
            </a:rPr>
            <a:t>に</a:t>
          </a:r>
          <a:r>
            <a:rPr kumimoji="1" lang="ja-JP" altLang="ja-JP" sz="1100" b="0">
              <a:solidFill>
                <a:srgbClr val="FF0000"/>
              </a:solidFill>
              <a:effectLst/>
              <a:latin typeface="+mn-lt"/>
              <a:ea typeface="+mn-ea"/>
              <a:cs typeface="+mn-cs"/>
            </a:rPr>
            <a:t>「有給休暇取得日数」</a:t>
          </a:r>
          <a:r>
            <a:rPr kumimoji="1" lang="ja-JP" altLang="en-US" sz="1100" b="0">
              <a:solidFill>
                <a:srgbClr val="FF0000"/>
              </a:solidFill>
              <a:effectLst/>
              <a:latin typeface="+mn-lt"/>
              <a:ea typeface="+mn-ea"/>
              <a:cs typeface="+mn-cs"/>
            </a:rPr>
            <a:t>は含まれません。</a:t>
          </a:r>
          <a:endParaRPr kumimoji="1" lang="en-US" altLang="ja-JP" sz="1100" b="0">
            <a:solidFill>
              <a:srgbClr val="FF0000"/>
            </a:solidFill>
            <a:effectLst/>
            <a:latin typeface="+mn-lt"/>
            <a:ea typeface="+mn-ea"/>
            <a:cs typeface="+mn-cs"/>
          </a:endParaRPr>
        </a:p>
        <a:p>
          <a:pPr algn="l"/>
          <a:endParaRPr kumimoji="1" lang="en-US" altLang="ja-JP" sz="1100" b="0">
            <a:solidFill>
              <a:srgbClr val="FF0000"/>
            </a:solidFill>
            <a:effectLst/>
            <a:latin typeface="+mn-lt"/>
            <a:ea typeface="+mn-ea"/>
            <a:cs typeface="+mn-cs"/>
          </a:endParaRPr>
        </a:p>
        <a:p>
          <a:pPr algn="l"/>
          <a:r>
            <a:rPr kumimoji="1" lang="ja-JP" altLang="en-US" sz="1100" b="0">
              <a:solidFill>
                <a:srgbClr val="FF0000"/>
              </a:solidFill>
            </a:rPr>
            <a:t>無給休暇は対象となりませんので、日数に含めないでください。</a:t>
          </a:r>
          <a:endParaRPr kumimoji="1" lang="en-US" altLang="ja-JP" sz="1100" b="0">
            <a:solidFill>
              <a:srgbClr val="FF0000"/>
            </a:solidFill>
          </a:endParaRPr>
        </a:p>
      </xdr:txBody>
    </xdr:sp>
    <xdr:clientData/>
  </xdr:twoCellAnchor>
  <xdr:twoCellAnchor>
    <xdr:from>
      <xdr:col>15</xdr:col>
      <xdr:colOff>76200</xdr:colOff>
      <xdr:row>32</xdr:row>
      <xdr:rowOff>19050</xdr:rowOff>
    </xdr:from>
    <xdr:to>
      <xdr:col>18</xdr:col>
      <xdr:colOff>581024</xdr:colOff>
      <xdr:row>42</xdr:row>
      <xdr:rowOff>104776</xdr:rowOff>
    </xdr:to>
    <xdr:sp macro="" textlink="">
      <xdr:nvSpPr>
        <xdr:cNvPr id="7" name="テキスト ボックス 6"/>
        <xdr:cNvSpPr txBox="1"/>
      </xdr:nvSpPr>
      <xdr:spPr>
        <a:xfrm>
          <a:off x="8924925" y="5753100"/>
          <a:ext cx="2562224" cy="1609726"/>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0">
              <a:solidFill>
                <a:srgbClr val="FF0000"/>
              </a:solidFill>
            </a:rPr>
            <a:t>有給の時間休をとった場合</a:t>
          </a:r>
          <a:endParaRPr kumimoji="1" lang="en-US" altLang="ja-JP" sz="1100" b="0">
            <a:solidFill>
              <a:srgbClr val="FF0000"/>
            </a:solidFill>
          </a:endParaRPr>
        </a:p>
        <a:p>
          <a:pPr algn="l"/>
          <a:r>
            <a:rPr kumimoji="1" lang="ja-JP" altLang="en-US" sz="1100" b="0">
              <a:solidFill>
                <a:srgbClr val="FF0000"/>
              </a:solidFill>
            </a:rPr>
            <a:t>その日の勤務時間と休暇時間のうち、長い方のもので計算します。</a:t>
          </a:r>
          <a:endParaRPr kumimoji="1" lang="en-US" altLang="ja-JP" sz="1100" b="0">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a:solidFill>
                <a:srgbClr val="FF0000"/>
              </a:solidFill>
              <a:effectLst/>
              <a:latin typeface="+mn-lt"/>
              <a:ea typeface="+mn-ea"/>
              <a:cs typeface="+mn-cs"/>
            </a:rPr>
            <a:t>例</a:t>
          </a:r>
          <a:r>
            <a:rPr kumimoji="1" lang="ja-JP" altLang="en-US" sz="1100" b="0">
              <a:solidFill>
                <a:srgbClr val="FF0000"/>
              </a:solidFill>
              <a:effectLst/>
              <a:latin typeface="+mn-lt"/>
              <a:ea typeface="+mn-ea"/>
              <a:cs typeface="+mn-cs"/>
            </a:rPr>
            <a:t>：</a:t>
          </a:r>
          <a:r>
            <a:rPr kumimoji="1" lang="en-US" altLang="ja-JP" sz="1100" b="0">
              <a:solidFill>
                <a:srgbClr val="FF0000"/>
              </a:solidFill>
              <a:effectLst/>
              <a:latin typeface="+mn-lt"/>
              <a:ea typeface="+mn-ea"/>
              <a:cs typeface="+mn-cs"/>
            </a:rPr>
            <a:t>8</a:t>
          </a:r>
          <a:r>
            <a:rPr kumimoji="1" lang="ja-JP" altLang="ja-JP" sz="1100" b="0">
              <a:solidFill>
                <a:srgbClr val="FF0000"/>
              </a:solidFill>
              <a:effectLst/>
              <a:latin typeface="+mn-lt"/>
              <a:ea typeface="+mn-ea"/>
              <a:cs typeface="+mn-cs"/>
            </a:rPr>
            <a:t>時間勤務のうち</a:t>
          </a:r>
          <a:r>
            <a:rPr kumimoji="1" lang="en-US" altLang="ja-JP" sz="1100" b="0">
              <a:solidFill>
                <a:srgbClr val="FF0000"/>
              </a:solidFill>
              <a:effectLst/>
              <a:latin typeface="+mn-lt"/>
              <a:ea typeface="+mn-ea"/>
              <a:cs typeface="+mn-cs"/>
            </a:rPr>
            <a:t>2</a:t>
          </a:r>
          <a:r>
            <a:rPr kumimoji="1" lang="ja-JP" altLang="ja-JP" sz="1100" b="0">
              <a:solidFill>
                <a:srgbClr val="FF0000"/>
              </a:solidFill>
              <a:effectLst/>
              <a:latin typeface="+mn-lt"/>
              <a:ea typeface="+mn-ea"/>
              <a:cs typeface="+mn-cs"/>
            </a:rPr>
            <a:t>時間</a:t>
          </a:r>
          <a:r>
            <a:rPr kumimoji="1" lang="ja-JP" altLang="en-US" sz="1100" b="0">
              <a:solidFill>
                <a:srgbClr val="FF0000"/>
              </a:solidFill>
              <a:effectLst/>
              <a:latin typeface="+mn-lt"/>
              <a:ea typeface="+mn-ea"/>
              <a:cs typeface="+mn-cs"/>
            </a:rPr>
            <a:t>の</a:t>
          </a:r>
          <a:r>
            <a:rPr kumimoji="1" lang="ja-JP" altLang="ja-JP" sz="1100" b="0">
              <a:solidFill>
                <a:srgbClr val="FF0000"/>
              </a:solidFill>
              <a:effectLst/>
              <a:latin typeface="+mn-lt"/>
              <a:ea typeface="+mn-ea"/>
              <a:cs typeface="+mn-cs"/>
            </a:rPr>
            <a:t>時間休をとった</a:t>
          </a:r>
          <a:r>
            <a:rPr kumimoji="1" lang="ja-JP" altLang="en-US" sz="1100" b="0">
              <a:solidFill>
                <a:srgbClr val="FF0000"/>
              </a:solidFill>
              <a:effectLst/>
              <a:latin typeface="+mn-lt"/>
              <a:ea typeface="+mn-ea"/>
              <a:cs typeface="+mn-cs"/>
            </a:rPr>
            <a:t>場合は</a:t>
          </a:r>
          <a:r>
            <a:rPr kumimoji="1" lang="ja-JP" altLang="ja-JP" sz="1100" b="0">
              <a:solidFill>
                <a:srgbClr val="FF0000"/>
              </a:solidFill>
              <a:effectLst/>
              <a:latin typeface="+mn-lt"/>
              <a:ea typeface="+mn-ea"/>
              <a:cs typeface="+mn-cs"/>
            </a:rPr>
            <a:t>、</a:t>
          </a:r>
          <a:r>
            <a:rPr kumimoji="1" lang="ja-JP" altLang="en-US" sz="1100" b="0">
              <a:solidFill>
                <a:srgbClr val="FF0000"/>
              </a:solidFill>
              <a:effectLst/>
              <a:latin typeface="+mn-lt"/>
              <a:ea typeface="+mn-ea"/>
              <a:cs typeface="+mn-cs"/>
            </a:rPr>
            <a:t>勤務時間の方が長いため、その日は</a:t>
          </a:r>
          <a:r>
            <a:rPr kumimoji="1" lang="ja-JP" altLang="ja-JP" sz="1100" b="0">
              <a:solidFill>
                <a:srgbClr val="FF0000"/>
              </a:solidFill>
              <a:effectLst/>
              <a:latin typeface="+mn-lt"/>
              <a:ea typeface="+mn-ea"/>
              <a:cs typeface="+mn-cs"/>
            </a:rPr>
            <a:t>「</a:t>
          </a:r>
          <a:r>
            <a:rPr kumimoji="1" lang="en-US" altLang="ja-JP" sz="1100" b="0">
              <a:solidFill>
                <a:srgbClr val="FF0000"/>
              </a:solidFill>
              <a:effectLst/>
              <a:latin typeface="+mn-lt"/>
              <a:ea typeface="+mn-ea"/>
              <a:cs typeface="+mn-cs"/>
            </a:rPr>
            <a:t>1</a:t>
          </a:r>
          <a:r>
            <a:rPr kumimoji="1" lang="ja-JP" altLang="ja-JP" sz="1100" b="0">
              <a:solidFill>
                <a:srgbClr val="FF0000"/>
              </a:solidFill>
              <a:effectLst/>
              <a:latin typeface="+mn-lt"/>
              <a:ea typeface="+mn-ea"/>
              <a:cs typeface="+mn-cs"/>
            </a:rPr>
            <a:t>か月の勤務日数」</a:t>
          </a:r>
          <a:r>
            <a:rPr kumimoji="1" lang="ja-JP" altLang="en-US" sz="1100" b="0">
              <a:solidFill>
                <a:srgbClr val="FF0000"/>
              </a:solidFill>
              <a:effectLst/>
              <a:latin typeface="+mn-lt"/>
              <a:ea typeface="+mn-ea"/>
              <a:cs typeface="+mn-cs"/>
            </a:rPr>
            <a:t>の</a:t>
          </a:r>
          <a:r>
            <a:rPr kumimoji="1" lang="en-US" altLang="ja-JP" sz="1100" b="0">
              <a:solidFill>
                <a:srgbClr val="FF0000"/>
              </a:solidFill>
              <a:effectLst/>
              <a:latin typeface="+mn-lt"/>
              <a:ea typeface="+mn-ea"/>
              <a:cs typeface="+mn-cs"/>
            </a:rPr>
            <a:t>1</a:t>
          </a:r>
          <a:r>
            <a:rPr kumimoji="1" lang="ja-JP" altLang="en-US" sz="1100" b="0">
              <a:solidFill>
                <a:srgbClr val="FF0000"/>
              </a:solidFill>
              <a:effectLst/>
              <a:latin typeface="+mn-lt"/>
              <a:ea typeface="+mn-ea"/>
              <a:cs typeface="+mn-cs"/>
            </a:rPr>
            <a:t>日分としてカウントします。</a:t>
          </a:r>
          <a:endParaRPr kumimoji="1" lang="en-US" altLang="ja-JP" sz="1100" b="0">
            <a:solidFill>
              <a:srgbClr val="FF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16</xdr:col>
      <xdr:colOff>28576</xdr:colOff>
      <xdr:row>33</xdr:row>
      <xdr:rowOff>104774</xdr:rowOff>
    </xdr:from>
    <xdr:to>
      <xdr:col>19</xdr:col>
      <xdr:colOff>762000</xdr:colOff>
      <xdr:row>38</xdr:row>
      <xdr:rowOff>133349</xdr:rowOff>
    </xdr:to>
    <xdr:sp macro="" textlink="">
      <xdr:nvSpPr>
        <xdr:cNvPr id="3" name="テキスト ボックス 2"/>
        <xdr:cNvSpPr txBox="1"/>
      </xdr:nvSpPr>
      <xdr:spPr>
        <a:xfrm>
          <a:off x="10420351" y="5800724"/>
          <a:ext cx="2562224" cy="790575"/>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0">
              <a:solidFill>
                <a:srgbClr val="FF0000"/>
              </a:solidFill>
              <a:effectLst/>
              <a:latin typeface="+mn-lt"/>
              <a:ea typeface="+mn-ea"/>
              <a:cs typeface="+mn-cs"/>
            </a:rPr>
            <a:t>分は時間に換算してください。</a:t>
          </a:r>
          <a:endParaRPr lang="ja-JP" altLang="ja-JP" sz="1200">
            <a:solidFill>
              <a:srgbClr val="FF0000"/>
            </a:solidFill>
            <a:effectLst/>
          </a:endParaRPr>
        </a:p>
        <a:p>
          <a:r>
            <a:rPr kumimoji="1" lang="ja-JP" altLang="ja-JP" sz="1100" b="0">
              <a:solidFill>
                <a:srgbClr val="FF0000"/>
              </a:solidFill>
              <a:effectLst/>
              <a:latin typeface="+mn-lt"/>
              <a:ea typeface="+mn-ea"/>
              <a:cs typeface="+mn-cs"/>
            </a:rPr>
            <a:t>例：　</a:t>
          </a:r>
          <a:r>
            <a:rPr kumimoji="1" lang="en-US" altLang="ja-JP" sz="1100" b="0">
              <a:solidFill>
                <a:srgbClr val="FF0000"/>
              </a:solidFill>
              <a:effectLst/>
              <a:latin typeface="+mn-lt"/>
              <a:ea typeface="+mn-ea"/>
              <a:cs typeface="+mn-cs"/>
            </a:rPr>
            <a:t>30</a:t>
          </a:r>
          <a:r>
            <a:rPr kumimoji="1" lang="ja-JP" altLang="ja-JP" sz="1100" b="0">
              <a:solidFill>
                <a:srgbClr val="FF0000"/>
              </a:solidFill>
              <a:effectLst/>
              <a:latin typeface="+mn-lt"/>
              <a:ea typeface="+mn-ea"/>
              <a:cs typeface="+mn-cs"/>
            </a:rPr>
            <a:t>分　</a:t>
          </a:r>
          <a:r>
            <a:rPr kumimoji="1" lang="en-US" altLang="ja-JP" sz="1100" b="0">
              <a:solidFill>
                <a:srgbClr val="FF0000"/>
              </a:solidFill>
              <a:effectLst/>
              <a:latin typeface="+mn-lt"/>
              <a:ea typeface="+mn-ea"/>
              <a:cs typeface="+mn-cs"/>
            </a:rPr>
            <a:t>0.5</a:t>
          </a:r>
          <a:r>
            <a:rPr kumimoji="1" lang="ja-JP" altLang="ja-JP" sz="1100" b="0">
              <a:solidFill>
                <a:srgbClr val="FF0000"/>
              </a:solidFill>
              <a:effectLst/>
              <a:latin typeface="+mn-lt"/>
              <a:ea typeface="+mn-ea"/>
              <a:cs typeface="+mn-cs"/>
            </a:rPr>
            <a:t>時間</a:t>
          </a:r>
          <a:endParaRPr lang="ja-JP" altLang="ja-JP" sz="1200">
            <a:solidFill>
              <a:srgbClr val="FF0000"/>
            </a:solidFill>
            <a:effectLst/>
          </a:endParaRPr>
        </a:p>
        <a:p>
          <a:r>
            <a:rPr kumimoji="1" lang="ja-JP" altLang="ja-JP" sz="1100" b="0">
              <a:solidFill>
                <a:srgbClr val="FF0000"/>
              </a:solidFill>
              <a:effectLst/>
              <a:latin typeface="+mn-lt"/>
              <a:ea typeface="+mn-ea"/>
              <a:cs typeface="+mn-cs"/>
            </a:rPr>
            <a:t>　　　 </a:t>
          </a:r>
          <a:r>
            <a:rPr kumimoji="1" lang="en-US" altLang="ja-JP" sz="1100" b="0">
              <a:solidFill>
                <a:srgbClr val="FF0000"/>
              </a:solidFill>
              <a:effectLst/>
              <a:latin typeface="+mn-lt"/>
              <a:ea typeface="+mn-ea"/>
              <a:cs typeface="+mn-cs"/>
            </a:rPr>
            <a:t>15</a:t>
          </a:r>
          <a:r>
            <a:rPr kumimoji="1" lang="ja-JP" altLang="ja-JP" sz="1100" b="0">
              <a:solidFill>
                <a:srgbClr val="FF0000"/>
              </a:solidFill>
              <a:effectLst/>
              <a:latin typeface="+mn-lt"/>
              <a:ea typeface="+mn-ea"/>
              <a:cs typeface="+mn-cs"/>
            </a:rPr>
            <a:t>分　</a:t>
          </a:r>
          <a:r>
            <a:rPr kumimoji="1" lang="en-US" altLang="ja-JP" sz="1100" b="0">
              <a:solidFill>
                <a:srgbClr val="FF0000"/>
              </a:solidFill>
              <a:effectLst/>
              <a:latin typeface="+mn-lt"/>
              <a:ea typeface="+mn-ea"/>
              <a:cs typeface="+mn-cs"/>
            </a:rPr>
            <a:t>0.25</a:t>
          </a:r>
          <a:r>
            <a:rPr kumimoji="1" lang="ja-JP" altLang="ja-JP" sz="1100" b="0">
              <a:solidFill>
                <a:srgbClr val="FF0000"/>
              </a:solidFill>
              <a:effectLst/>
              <a:latin typeface="+mn-lt"/>
              <a:ea typeface="+mn-ea"/>
              <a:cs typeface="+mn-cs"/>
            </a:rPr>
            <a:t>時間　</a:t>
          </a:r>
          <a:endParaRPr lang="ja-JP" altLang="ja-JP" sz="1200">
            <a:solidFill>
              <a:srgbClr val="FF0000"/>
            </a:solidFill>
            <a:effectLst/>
          </a:endParaRPr>
        </a:p>
      </xdr:txBody>
    </xdr:sp>
    <xdr:clientData/>
  </xdr:twoCellAnchor>
  <xdr:twoCellAnchor>
    <xdr:from>
      <xdr:col>16</xdr:col>
      <xdr:colOff>9525</xdr:colOff>
      <xdr:row>4</xdr:row>
      <xdr:rowOff>38099</xdr:rowOff>
    </xdr:from>
    <xdr:to>
      <xdr:col>19</xdr:col>
      <xdr:colOff>762000</xdr:colOff>
      <xdr:row>12</xdr:row>
      <xdr:rowOff>38100</xdr:rowOff>
    </xdr:to>
    <xdr:sp macro="" textlink="">
      <xdr:nvSpPr>
        <xdr:cNvPr id="4" name="テキスト ボックス 3"/>
        <xdr:cNvSpPr txBox="1"/>
      </xdr:nvSpPr>
      <xdr:spPr>
        <a:xfrm>
          <a:off x="8362950" y="1304924"/>
          <a:ext cx="2581275" cy="1219201"/>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b="0">
              <a:solidFill>
                <a:sysClr val="windowText" lastClr="000000"/>
              </a:solidFill>
            </a:rPr>
            <a:t>職員点検資料２を入力してから記入してください。</a:t>
          </a:r>
          <a:endParaRPr kumimoji="1" lang="en-US" altLang="ja-JP" sz="1200" b="0">
            <a:solidFill>
              <a:sysClr val="windowText" lastClr="000000"/>
            </a:solidFill>
          </a:endParaRPr>
        </a:p>
        <a:p>
          <a:pPr algn="l"/>
          <a:endParaRPr kumimoji="1" lang="en-US" altLang="ja-JP" sz="1200" b="0">
            <a:solidFill>
              <a:sysClr val="windowText" lastClr="000000"/>
            </a:solidFill>
          </a:endParaRPr>
        </a:p>
        <a:p>
          <a:pPr algn="l"/>
          <a:r>
            <a:rPr kumimoji="1" lang="ja-JP" altLang="en-US" sz="1200" b="0">
              <a:solidFill>
                <a:sysClr val="windowText" lastClr="000000"/>
              </a:solidFill>
            </a:rPr>
            <a:t>氏名から契約期間までが自動で反映されます。</a:t>
          </a:r>
          <a:endParaRPr kumimoji="1" lang="en-US" altLang="ja-JP" sz="1200" b="0">
            <a:solidFill>
              <a:sysClr val="windowText" lastClr="000000"/>
            </a:solidFill>
          </a:endParaRPr>
        </a:p>
      </xdr:txBody>
    </xdr:sp>
    <xdr:clientData/>
  </xdr:twoCellAnchor>
  <xdr:twoCellAnchor>
    <xdr:from>
      <xdr:col>1</xdr:col>
      <xdr:colOff>400050</xdr:colOff>
      <xdr:row>17</xdr:row>
      <xdr:rowOff>9525</xdr:rowOff>
    </xdr:from>
    <xdr:to>
      <xdr:col>6</xdr:col>
      <xdr:colOff>495300</xdr:colOff>
      <xdr:row>23</xdr:row>
      <xdr:rowOff>133350</xdr:rowOff>
    </xdr:to>
    <xdr:sp macro="" textlink="">
      <xdr:nvSpPr>
        <xdr:cNvPr id="5" name="テキスト ボックス 4"/>
        <xdr:cNvSpPr txBox="1"/>
      </xdr:nvSpPr>
      <xdr:spPr>
        <a:xfrm>
          <a:off x="647700" y="3257550"/>
          <a:ext cx="4733925" cy="1038225"/>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職員点検資料</a:t>
          </a:r>
          <a:r>
            <a:rPr kumimoji="1" lang="en-US" altLang="ja-JP" sz="1400" b="1">
              <a:solidFill>
                <a:srgbClr val="FF0000"/>
              </a:solidFill>
            </a:rPr>
            <a:t>2</a:t>
          </a:r>
          <a:r>
            <a:rPr kumimoji="1" lang="ja-JP" altLang="en-US" sz="1400" b="1">
              <a:solidFill>
                <a:srgbClr val="FF0000"/>
              </a:solidFill>
            </a:rPr>
            <a:t>を入力してからの記入をお願いします。</a:t>
          </a:r>
          <a:endParaRPr kumimoji="1" lang="en-US" altLang="ja-JP" sz="1400" b="1">
            <a:solidFill>
              <a:srgbClr val="FF0000"/>
            </a:solidFill>
          </a:endParaRPr>
        </a:p>
        <a:p>
          <a:pPr algn="ctr"/>
          <a:endParaRPr kumimoji="1" lang="en-US" altLang="ja-JP" sz="1400" b="1">
            <a:solidFill>
              <a:srgbClr val="FF0000"/>
            </a:solidFill>
          </a:endParaRPr>
        </a:p>
        <a:p>
          <a:pPr algn="ctr"/>
          <a:r>
            <a:rPr kumimoji="1" lang="ja-JP" altLang="en-US" sz="1400" b="0">
              <a:solidFill>
                <a:srgbClr val="FF0000"/>
              </a:solidFill>
            </a:rPr>
            <a:t>氏名から契約期間までが自動で反映されます。</a:t>
          </a:r>
          <a:endParaRPr kumimoji="1" lang="en-US" altLang="ja-JP" sz="1400" b="0">
            <a:solidFill>
              <a:srgbClr val="FF0000"/>
            </a:solidFill>
          </a:endParaRPr>
        </a:p>
      </xdr:txBody>
    </xdr:sp>
    <xdr:clientData/>
  </xdr:twoCellAnchor>
  <xdr:twoCellAnchor>
    <xdr:from>
      <xdr:col>0</xdr:col>
      <xdr:colOff>76200</xdr:colOff>
      <xdr:row>2</xdr:row>
      <xdr:rowOff>47626</xdr:rowOff>
    </xdr:from>
    <xdr:to>
      <xdr:col>1</xdr:col>
      <xdr:colOff>982196</xdr:colOff>
      <xdr:row>3</xdr:row>
      <xdr:rowOff>95250</xdr:rowOff>
    </xdr:to>
    <xdr:sp macro="" textlink="">
      <xdr:nvSpPr>
        <xdr:cNvPr id="6" name="テキスト ボックス 5"/>
        <xdr:cNvSpPr txBox="1"/>
      </xdr:nvSpPr>
      <xdr:spPr>
        <a:xfrm>
          <a:off x="76200" y="504826"/>
          <a:ext cx="1153646" cy="276224"/>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記載例</a:t>
          </a:r>
          <a:endParaRPr kumimoji="1" lang="en-US" altLang="ja-JP" sz="1600" b="0">
            <a:solidFill>
              <a:srgbClr val="FF0000"/>
            </a:solidFill>
          </a:endParaRPr>
        </a:p>
      </xdr:txBody>
    </xdr:sp>
    <xdr:clientData/>
  </xdr:twoCellAnchor>
  <xdr:twoCellAnchor>
    <xdr:from>
      <xdr:col>16</xdr:col>
      <xdr:colOff>28575</xdr:colOff>
      <xdr:row>12</xdr:row>
      <xdr:rowOff>104775</xdr:rowOff>
    </xdr:from>
    <xdr:to>
      <xdr:col>19</xdr:col>
      <xdr:colOff>757444</xdr:colOff>
      <xdr:row>33</xdr:row>
      <xdr:rowOff>0</xdr:rowOff>
    </xdr:to>
    <xdr:sp macro="" textlink="">
      <xdr:nvSpPr>
        <xdr:cNvPr id="8" name="テキスト ボックス 7"/>
        <xdr:cNvSpPr txBox="1"/>
      </xdr:nvSpPr>
      <xdr:spPr>
        <a:xfrm>
          <a:off x="10420350" y="2590800"/>
          <a:ext cx="2557669" cy="3105150"/>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b="0">
              <a:solidFill>
                <a:srgbClr val="FF0000"/>
              </a:solidFill>
            </a:rPr>
            <a:t>「</a:t>
          </a:r>
          <a:r>
            <a:rPr kumimoji="1" lang="en-US" altLang="ja-JP" sz="1100" b="0" i="0" u="none" strike="noStrike" kern="0" cap="none" spc="0" normalizeH="0" baseline="0" noProof="0">
              <a:ln>
                <a:noFill/>
              </a:ln>
              <a:solidFill>
                <a:srgbClr val="FF0000"/>
              </a:solidFill>
              <a:effectLst/>
              <a:uLnTx/>
              <a:uFillTx/>
              <a:latin typeface="+mn-lt"/>
              <a:ea typeface="+mn-ea"/>
              <a:cs typeface="+mn-cs"/>
            </a:rPr>
            <a:t>1</a:t>
          </a:r>
          <a:r>
            <a:rPr kumimoji="1" lang="ja-JP" altLang="en-US" sz="1100" b="0" i="0" u="none" strike="noStrike" kern="0" cap="none" spc="0" normalizeH="0" baseline="0" noProof="0">
              <a:ln>
                <a:noFill/>
              </a:ln>
              <a:solidFill>
                <a:srgbClr val="FF0000"/>
              </a:solidFill>
              <a:effectLst/>
              <a:uLnTx/>
              <a:uFillTx/>
              <a:latin typeface="+mn-lt"/>
              <a:ea typeface="+mn-ea"/>
              <a:cs typeface="+mn-cs"/>
            </a:rPr>
            <a:t>か月の勤務時間</a:t>
          </a:r>
          <a:r>
            <a:rPr kumimoji="1" lang="en-US" altLang="ja-JP" sz="1100" b="0" i="0" u="none" strike="noStrike" kern="0" cap="none" spc="0" normalizeH="0" baseline="0" noProof="0">
              <a:ln>
                <a:noFill/>
              </a:ln>
              <a:solidFill>
                <a:srgbClr val="0070C0"/>
              </a:solidFill>
              <a:effectLst/>
              <a:uLnTx/>
              <a:uFillTx/>
              <a:latin typeface="+mn-lt"/>
              <a:ea typeface="+mn-ea"/>
              <a:cs typeface="+mn-cs"/>
            </a:rPr>
            <a:t>【</a:t>
          </a:r>
          <a:r>
            <a:rPr kumimoji="1" lang="ja-JP" altLang="en-US" sz="1100" b="0" i="0" u="none" strike="noStrike" kern="0" cap="none" spc="0" normalizeH="0" baseline="0" noProof="0">
              <a:ln>
                <a:noFill/>
              </a:ln>
              <a:solidFill>
                <a:srgbClr val="0070C0"/>
              </a:solidFill>
              <a:effectLst/>
              <a:uLnTx/>
              <a:uFillTx/>
              <a:latin typeface="+mn-lt"/>
              <a:ea typeface="+mn-ea"/>
              <a:cs typeface="+mn-cs"/>
            </a:rPr>
            <a:t>予定</a:t>
          </a:r>
          <a:r>
            <a:rPr kumimoji="1" lang="en-US" altLang="ja-JP" sz="1100" b="0" i="0" u="none" strike="noStrike" kern="0" cap="none" spc="0" normalizeH="0" baseline="0" noProof="0">
              <a:ln>
                <a:noFill/>
              </a:ln>
              <a:solidFill>
                <a:srgbClr val="0070C0"/>
              </a:solidFill>
              <a:effectLst/>
              <a:uLnTx/>
              <a:uFillTx/>
              <a:latin typeface="+mn-lt"/>
              <a:ea typeface="+mn-ea"/>
              <a:cs typeface="+mn-cs"/>
            </a:rPr>
            <a:t>】</a:t>
          </a:r>
          <a:r>
            <a:rPr kumimoji="1" lang="ja-JP" altLang="en-US" sz="1100" b="0" i="0" u="none" strike="noStrike" kern="0" cap="none" spc="0" normalizeH="0" baseline="0">
              <a:ln>
                <a:noFill/>
              </a:ln>
              <a:solidFill>
                <a:srgbClr val="FF0000"/>
              </a:solidFill>
              <a:effectLst/>
              <a:uLnTx/>
              <a:uFillTx/>
              <a:latin typeface="+mn-lt"/>
              <a:ea typeface="+mn-ea"/>
              <a:cs typeface="+mn-cs"/>
            </a:rPr>
            <a:t>」と</a:t>
          </a:r>
          <a:r>
            <a:rPr kumimoji="1" lang="ja-JP" altLang="ja-JP" sz="1100" b="0" i="0" u="none" strike="noStrike" kern="0" cap="none" spc="0" normalizeH="0" baseline="0">
              <a:ln>
                <a:noFill/>
              </a:ln>
              <a:solidFill>
                <a:srgbClr val="FF0000"/>
              </a:solidFill>
              <a:effectLst/>
              <a:uLnTx/>
              <a:uFillTx/>
              <a:latin typeface="+mn-lt"/>
              <a:ea typeface="+mn-ea"/>
              <a:cs typeface="+mn-cs"/>
            </a:rPr>
            <a:t>「有給休暇取得</a:t>
          </a:r>
          <a:r>
            <a:rPr kumimoji="1" lang="ja-JP" altLang="en-US" sz="1100" b="0" i="0" u="none" strike="noStrike" kern="0" cap="none" spc="0" normalizeH="0" baseline="0">
              <a:ln>
                <a:noFill/>
              </a:ln>
              <a:solidFill>
                <a:srgbClr val="FF0000"/>
              </a:solidFill>
              <a:effectLst/>
              <a:uLnTx/>
              <a:uFillTx/>
              <a:latin typeface="+mn-lt"/>
              <a:ea typeface="+mn-ea"/>
              <a:cs typeface="+mn-cs"/>
            </a:rPr>
            <a:t>時間</a:t>
          </a:r>
          <a:r>
            <a:rPr kumimoji="1" lang="en-US" altLang="ja-JP" sz="1100" b="0" i="0" u="none" strike="noStrike" kern="0" cap="none" spc="0" normalizeH="0" baseline="0">
              <a:ln>
                <a:noFill/>
              </a:ln>
              <a:solidFill>
                <a:srgbClr val="0070C0"/>
              </a:solidFill>
              <a:effectLst/>
              <a:uLnTx/>
              <a:uFillTx/>
              <a:latin typeface="+mn-lt"/>
              <a:ea typeface="+mn-ea"/>
              <a:cs typeface="+mn-cs"/>
            </a:rPr>
            <a:t>【</a:t>
          </a:r>
          <a:r>
            <a:rPr kumimoji="1" lang="ja-JP" altLang="en-US" sz="1100" b="0" i="0" u="none" strike="noStrike" kern="0" cap="none" spc="0" normalizeH="0" baseline="0">
              <a:ln>
                <a:noFill/>
              </a:ln>
              <a:solidFill>
                <a:srgbClr val="0070C0"/>
              </a:solidFill>
              <a:effectLst/>
              <a:uLnTx/>
              <a:uFillTx/>
              <a:latin typeface="+mn-lt"/>
              <a:ea typeface="+mn-ea"/>
              <a:cs typeface="+mn-cs"/>
            </a:rPr>
            <a:t>予定</a:t>
          </a:r>
          <a:r>
            <a:rPr kumimoji="1" lang="en-US" altLang="ja-JP" sz="1100" b="0" i="0" u="none" strike="noStrike" kern="0" cap="none" spc="0" normalizeH="0" baseline="0">
              <a:ln>
                <a:noFill/>
              </a:ln>
              <a:solidFill>
                <a:srgbClr val="0070C0"/>
              </a:solidFill>
              <a:effectLst/>
              <a:uLnTx/>
              <a:uFillTx/>
              <a:latin typeface="+mn-lt"/>
              <a:ea typeface="+mn-ea"/>
              <a:cs typeface="+mn-cs"/>
            </a:rPr>
            <a:t>】</a:t>
          </a:r>
          <a:r>
            <a:rPr kumimoji="1" lang="ja-JP" altLang="ja-JP" sz="1100" b="0" i="0" u="none" strike="noStrike" kern="0" cap="none" spc="0" normalizeH="0" baseline="0">
              <a:ln>
                <a:noFill/>
              </a:ln>
              <a:solidFill>
                <a:srgbClr val="FF0000"/>
              </a:solidFill>
              <a:effectLst/>
              <a:uLnTx/>
              <a:uFillTx/>
              <a:latin typeface="+mn-lt"/>
              <a:ea typeface="+mn-ea"/>
              <a:cs typeface="+mn-cs"/>
            </a:rPr>
            <a:t>」</a:t>
          </a:r>
          <a:r>
            <a:rPr kumimoji="1" lang="ja-JP" altLang="en-US" sz="1100" b="0" i="0" u="none" strike="noStrike" kern="0" cap="none" spc="0" normalizeH="0" baseline="0">
              <a:ln>
                <a:noFill/>
              </a:ln>
              <a:solidFill>
                <a:srgbClr val="FF0000"/>
              </a:solidFill>
              <a:effectLst/>
              <a:uLnTx/>
              <a:uFillTx/>
              <a:latin typeface="+mn-lt"/>
              <a:ea typeface="+mn-ea"/>
              <a:cs typeface="+mn-cs"/>
            </a:rPr>
            <a:t>には</a:t>
          </a:r>
          <a:r>
            <a:rPr kumimoji="1" lang="ja-JP" altLang="ja-JP" sz="1100" b="0" i="0" u="none" strike="noStrike" kern="0" cap="none" spc="0" normalizeH="0" baseline="0">
              <a:ln>
                <a:noFill/>
              </a:ln>
              <a:solidFill>
                <a:srgbClr val="FF0000"/>
              </a:solidFill>
              <a:effectLst/>
              <a:uLnTx/>
              <a:uFillTx/>
              <a:latin typeface="+mn-lt"/>
              <a:ea typeface="+mn-ea"/>
              <a:cs typeface="+mn-cs"/>
            </a:rPr>
            <a:t>対象月</a:t>
          </a:r>
          <a:r>
            <a:rPr kumimoji="1" lang="ja-JP" altLang="en-US" sz="1100" b="0" i="0" u="none" strike="noStrike" kern="0" cap="none" spc="0" normalizeH="0" baseline="0">
              <a:ln>
                <a:noFill/>
              </a:ln>
              <a:solidFill>
                <a:srgbClr val="FF0000"/>
              </a:solidFill>
              <a:effectLst/>
              <a:uLnTx/>
              <a:uFillTx/>
              <a:latin typeface="+mn-lt"/>
              <a:ea typeface="+mn-ea"/>
              <a:cs typeface="+mn-cs"/>
            </a:rPr>
            <a:t>の</a:t>
          </a:r>
          <a:r>
            <a:rPr kumimoji="1" lang="ja-JP" altLang="en-US" sz="1100" b="0" i="0" u="none" strike="noStrike" kern="0" cap="none" spc="0" normalizeH="0" baseline="0">
              <a:ln>
                <a:noFill/>
              </a:ln>
              <a:solidFill>
                <a:srgbClr val="0070C0"/>
              </a:solidFill>
              <a:effectLst/>
              <a:uLnTx/>
              <a:uFillTx/>
              <a:latin typeface="+mn-lt"/>
              <a:ea typeface="+mn-ea"/>
              <a:cs typeface="+mn-cs"/>
            </a:rPr>
            <a:t>シフト作成時の予定</a:t>
          </a:r>
          <a:r>
            <a:rPr kumimoji="1" lang="ja-JP" altLang="en-US" sz="1100" b="0" i="0" u="none" strike="noStrike" kern="0" cap="none" spc="0" normalizeH="0" baseline="0">
              <a:ln>
                <a:noFill/>
              </a:ln>
              <a:solidFill>
                <a:srgbClr val="FF0000"/>
              </a:solidFill>
              <a:effectLst/>
              <a:uLnTx/>
              <a:uFillTx/>
              <a:latin typeface="+mn-lt"/>
              <a:ea typeface="+mn-ea"/>
              <a:cs typeface="+mn-cs"/>
            </a:rPr>
            <a:t>を記入してください。</a:t>
          </a:r>
          <a:endParaRPr kumimoji="1" lang="en-US" altLang="ja-JP" sz="1100" b="0" i="0" u="none" strike="noStrike" kern="0" cap="none" spc="0" normalizeH="0" baseline="0">
            <a:ln>
              <a:noFill/>
            </a:ln>
            <a:solidFill>
              <a:srgbClr val="FF0000"/>
            </a:solidFill>
            <a:effectLst/>
            <a:uLnTx/>
            <a:uFillTx/>
            <a:latin typeface="+mn-lt"/>
            <a:ea typeface="+mn-ea"/>
            <a:cs typeface="+mn-cs"/>
          </a:endParaRPr>
        </a:p>
        <a:p>
          <a:pPr algn="l"/>
          <a:endParaRPr kumimoji="1" lang="en-US" altLang="ja-JP" sz="1100" b="0">
            <a:solidFill>
              <a:srgbClr val="FF0000"/>
            </a:solidFill>
          </a:endParaRPr>
        </a:p>
        <a:p>
          <a:pPr algn="l"/>
          <a:r>
            <a:rPr kumimoji="1" lang="ja-JP" altLang="en-US" sz="1100" b="0">
              <a:solidFill>
                <a:srgbClr val="FF0000"/>
              </a:solidFill>
            </a:rPr>
            <a:t>「</a:t>
          </a:r>
          <a:r>
            <a:rPr kumimoji="1" lang="en-US" altLang="ja-JP" sz="1100" b="0">
              <a:solidFill>
                <a:srgbClr val="FF0000"/>
              </a:solidFill>
            </a:rPr>
            <a:t>1</a:t>
          </a:r>
          <a:r>
            <a:rPr kumimoji="1" lang="ja-JP" altLang="en-US" sz="1100" b="0">
              <a:solidFill>
                <a:srgbClr val="FF0000"/>
              </a:solidFill>
            </a:rPr>
            <a:t>か月の勤務時間</a:t>
          </a:r>
          <a:r>
            <a:rPr kumimoji="1" lang="en-US" altLang="ja-JP" sz="1100" b="0">
              <a:solidFill>
                <a:srgbClr val="FF0000"/>
              </a:solidFill>
            </a:rPr>
            <a:t>【</a:t>
          </a:r>
          <a:r>
            <a:rPr kumimoji="1" lang="ja-JP" altLang="en-US" sz="1100" b="0">
              <a:solidFill>
                <a:srgbClr val="FF0000"/>
              </a:solidFill>
            </a:rPr>
            <a:t>実績</a:t>
          </a:r>
          <a:r>
            <a:rPr kumimoji="1" lang="en-US" altLang="ja-JP" sz="1100" b="0">
              <a:solidFill>
                <a:srgbClr val="FF0000"/>
              </a:solidFill>
            </a:rPr>
            <a:t>】</a:t>
          </a:r>
          <a:r>
            <a:rPr kumimoji="1" lang="ja-JP" altLang="en-US" sz="1100" b="0">
              <a:solidFill>
                <a:srgbClr val="FF0000"/>
              </a:solidFill>
            </a:rPr>
            <a:t>」と「有給休暇取得時間</a:t>
          </a:r>
          <a:r>
            <a:rPr kumimoji="1" lang="en-US" altLang="ja-JP" sz="1100" b="0">
              <a:solidFill>
                <a:srgbClr val="FF0000"/>
              </a:solidFill>
            </a:rPr>
            <a:t>【</a:t>
          </a:r>
          <a:r>
            <a:rPr kumimoji="1" lang="ja-JP" altLang="en-US" sz="1100" b="0">
              <a:solidFill>
                <a:srgbClr val="FF0000"/>
              </a:solidFill>
            </a:rPr>
            <a:t>実績</a:t>
          </a:r>
          <a:r>
            <a:rPr kumimoji="1" lang="en-US" altLang="ja-JP" sz="1100" b="0">
              <a:solidFill>
                <a:srgbClr val="FF0000"/>
              </a:solidFill>
            </a:rPr>
            <a:t>】</a:t>
          </a:r>
          <a:r>
            <a:rPr kumimoji="1" lang="ja-JP" altLang="en-US" sz="1100" b="0">
              <a:solidFill>
                <a:srgbClr val="FF0000"/>
              </a:solidFill>
            </a:rPr>
            <a:t>」には対象月の実績を記入してください。</a:t>
          </a:r>
          <a:endParaRPr kumimoji="1" lang="en-US" altLang="ja-JP" sz="1100" b="0">
            <a:solidFill>
              <a:srgbClr val="FF0000"/>
            </a:solidFill>
          </a:endParaRPr>
        </a:p>
        <a:p>
          <a:pPr algn="l"/>
          <a:endParaRPr kumimoji="1" lang="en-US" altLang="ja-JP" sz="1100" b="0">
            <a:solidFill>
              <a:srgbClr val="FF0000"/>
            </a:solidFill>
          </a:endParaRPr>
        </a:p>
        <a:p>
          <a:pPr algn="l"/>
          <a:r>
            <a:rPr kumimoji="1" lang="ja-JP" altLang="ja-JP" sz="1100" b="0">
              <a:solidFill>
                <a:srgbClr val="FF0000"/>
              </a:solidFill>
              <a:effectLst/>
              <a:latin typeface="+mn-lt"/>
              <a:ea typeface="+mn-ea"/>
              <a:cs typeface="+mn-cs"/>
            </a:rPr>
            <a:t>「</a:t>
          </a:r>
          <a:r>
            <a:rPr kumimoji="1" lang="en-US" altLang="ja-JP" sz="1100" b="0">
              <a:solidFill>
                <a:srgbClr val="FF0000"/>
              </a:solidFill>
              <a:effectLst/>
              <a:latin typeface="+mn-lt"/>
              <a:ea typeface="+mn-ea"/>
              <a:cs typeface="+mn-cs"/>
            </a:rPr>
            <a:t>1</a:t>
          </a:r>
          <a:r>
            <a:rPr kumimoji="1" lang="ja-JP" altLang="ja-JP" sz="1100" b="0">
              <a:solidFill>
                <a:srgbClr val="FF0000"/>
              </a:solidFill>
              <a:effectLst/>
              <a:latin typeface="+mn-lt"/>
              <a:ea typeface="+mn-ea"/>
              <a:cs typeface="+mn-cs"/>
            </a:rPr>
            <a:t>か月の勤務</a:t>
          </a:r>
          <a:r>
            <a:rPr kumimoji="1" lang="ja-JP" altLang="en-US" sz="1100" b="0">
              <a:solidFill>
                <a:srgbClr val="FF0000"/>
              </a:solidFill>
              <a:effectLst/>
              <a:latin typeface="+mn-lt"/>
              <a:ea typeface="+mn-ea"/>
              <a:cs typeface="+mn-cs"/>
            </a:rPr>
            <a:t>時間</a:t>
          </a:r>
          <a:r>
            <a:rPr kumimoji="1" lang="ja-JP" altLang="ja-JP" sz="1100" b="0">
              <a:solidFill>
                <a:srgbClr val="FF0000"/>
              </a:solidFill>
              <a:effectLst/>
              <a:latin typeface="+mn-lt"/>
              <a:ea typeface="+mn-ea"/>
              <a:cs typeface="+mn-cs"/>
            </a:rPr>
            <a:t>」</a:t>
          </a:r>
          <a:r>
            <a:rPr kumimoji="1" lang="ja-JP" altLang="en-US" sz="1100" b="0">
              <a:solidFill>
                <a:srgbClr val="FF0000"/>
              </a:solidFill>
              <a:effectLst/>
              <a:latin typeface="+mn-lt"/>
              <a:ea typeface="+mn-ea"/>
              <a:cs typeface="+mn-cs"/>
            </a:rPr>
            <a:t>に</a:t>
          </a:r>
          <a:r>
            <a:rPr kumimoji="1" lang="ja-JP" altLang="ja-JP" sz="1100" b="0">
              <a:solidFill>
                <a:srgbClr val="FF0000"/>
              </a:solidFill>
              <a:effectLst/>
              <a:latin typeface="+mn-lt"/>
              <a:ea typeface="+mn-ea"/>
              <a:cs typeface="+mn-cs"/>
            </a:rPr>
            <a:t>「有給休暇取得</a:t>
          </a:r>
          <a:r>
            <a:rPr kumimoji="1" lang="ja-JP" altLang="en-US" sz="1100" b="0">
              <a:solidFill>
                <a:srgbClr val="FF0000"/>
              </a:solidFill>
              <a:effectLst/>
              <a:latin typeface="+mn-lt"/>
              <a:ea typeface="+mn-ea"/>
              <a:cs typeface="+mn-cs"/>
            </a:rPr>
            <a:t>時間</a:t>
          </a:r>
          <a:r>
            <a:rPr kumimoji="1" lang="ja-JP" altLang="ja-JP" sz="1100" b="0">
              <a:solidFill>
                <a:srgbClr val="FF0000"/>
              </a:solidFill>
              <a:effectLst/>
              <a:latin typeface="+mn-lt"/>
              <a:ea typeface="+mn-ea"/>
              <a:cs typeface="+mn-cs"/>
            </a:rPr>
            <a:t>」</a:t>
          </a:r>
          <a:r>
            <a:rPr kumimoji="1" lang="ja-JP" altLang="en-US" sz="1100" b="0">
              <a:solidFill>
                <a:srgbClr val="FF0000"/>
              </a:solidFill>
              <a:effectLst/>
              <a:latin typeface="+mn-lt"/>
              <a:ea typeface="+mn-ea"/>
              <a:cs typeface="+mn-cs"/>
            </a:rPr>
            <a:t>は含まれません。</a:t>
          </a:r>
          <a:endParaRPr kumimoji="1" lang="en-US" altLang="ja-JP" sz="1100" b="0">
            <a:solidFill>
              <a:srgbClr val="FF0000"/>
            </a:solidFill>
            <a:effectLst/>
            <a:latin typeface="+mn-lt"/>
            <a:ea typeface="+mn-ea"/>
            <a:cs typeface="+mn-cs"/>
          </a:endParaRPr>
        </a:p>
        <a:p>
          <a:pPr algn="l"/>
          <a:endParaRPr kumimoji="1" lang="en-US" altLang="ja-JP" sz="1100" b="0">
            <a:solidFill>
              <a:srgbClr val="FF0000"/>
            </a:solidFill>
            <a:effectLst/>
            <a:latin typeface="+mn-lt"/>
            <a:ea typeface="+mn-ea"/>
            <a:cs typeface="+mn-cs"/>
          </a:endParaRPr>
        </a:p>
        <a:p>
          <a:pPr algn="l"/>
          <a:r>
            <a:rPr kumimoji="1" lang="ja-JP" altLang="en-US" sz="1100" b="0">
              <a:solidFill>
                <a:srgbClr val="FF0000"/>
              </a:solidFill>
            </a:rPr>
            <a:t>無給休暇は対象となりませんので、時間に含めないでください。</a:t>
          </a:r>
          <a:endParaRPr kumimoji="1" lang="en-US" altLang="ja-JP" sz="1100" b="0">
            <a:solidFill>
              <a:srgbClr val="FF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20</xdr:col>
      <xdr:colOff>38101</xdr:colOff>
      <xdr:row>36</xdr:row>
      <xdr:rowOff>19050</xdr:rowOff>
    </xdr:from>
    <xdr:to>
      <xdr:col>23</xdr:col>
      <xdr:colOff>771525</xdr:colOff>
      <xdr:row>41</xdr:row>
      <xdr:rowOff>0</xdr:rowOff>
    </xdr:to>
    <xdr:sp macro="" textlink="">
      <xdr:nvSpPr>
        <xdr:cNvPr id="3" name="テキスト ボックス 2"/>
        <xdr:cNvSpPr txBox="1"/>
      </xdr:nvSpPr>
      <xdr:spPr>
        <a:xfrm>
          <a:off x="10429876" y="6162675"/>
          <a:ext cx="2562224" cy="742950"/>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0">
              <a:solidFill>
                <a:srgbClr val="FF0000"/>
              </a:solidFill>
              <a:effectLst/>
              <a:latin typeface="+mn-lt"/>
              <a:ea typeface="+mn-ea"/>
              <a:cs typeface="+mn-cs"/>
            </a:rPr>
            <a:t>分は時間に換算してください。</a:t>
          </a:r>
          <a:endParaRPr lang="ja-JP" altLang="ja-JP" sz="1200">
            <a:solidFill>
              <a:srgbClr val="FF0000"/>
            </a:solidFill>
            <a:effectLst/>
          </a:endParaRPr>
        </a:p>
        <a:p>
          <a:r>
            <a:rPr kumimoji="1" lang="ja-JP" altLang="ja-JP" sz="1100" b="0">
              <a:solidFill>
                <a:srgbClr val="FF0000"/>
              </a:solidFill>
              <a:effectLst/>
              <a:latin typeface="+mn-lt"/>
              <a:ea typeface="+mn-ea"/>
              <a:cs typeface="+mn-cs"/>
            </a:rPr>
            <a:t>例：　</a:t>
          </a:r>
          <a:r>
            <a:rPr kumimoji="1" lang="en-US" altLang="ja-JP" sz="1100" b="0">
              <a:solidFill>
                <a:srgbClr val="FF0000"/>
              </a:solidFill>
              <a:effectLst/>
              <a:latin typeface="+mn-lt"/>
              <a:ea typeface="+mn-ea"/>
              <a:cs typeface="+mn-cs"/>
            </a:rPr>
            <a:t>30</a:t>
          </a:r>
          <a:r>
            <a:rPr kumimoji="1" lang="ja-JP" altLang="ja-JP" sz="1100" b="0">
              <a:solidFill>
                <a:srgbClr val="FF0000"/>
              </a:solidFill>
              <a:effectLst/>
              <a:latin typeface="+mn-lt"/>
              <a:ea typeface="+mn-ea"/>
              <a:cs typeface="+mn-cs"/>
            </a:rPr>
            <a:t>分　</a:t>
          </a:r>
          <a:r>
            <a:rPr kumimoji="1" lang="en-US" altLang="ja-JP" sz="1100" b="0">
              <a:solidFill>
                <a:srgbClr val="FF0000"/>
              </a:solidFill>
              <a:effectLst/>
              <a:latin typeface="+mn-lt"/>
              <a:ea typeface="+mn-ea"/>
              <a:cs typeface="+mn-cs"/>
            </a:rPr>
            <a:t>0.5</a:t>
          </a:r>
          <a:r>
            <a:rPr kumimoji="1" lang="ja-JP" altLang="ja-JP" sz="1100" b="0">
              <a:solidFill>
                <a:srgbClr val="FF0000"/>
              </a:solidFill>
              <a:effectLst/>
              <a:latin typeface="+mn-lt"/>
              <a:ea typeface="+mn-ea"/>
              <a:cs typeface="+mn-cs"/>
            </a:rPr>
            <a:t>時間</a:t>
          </a:r>
          <a:endParaRPr lang="ja-JP" altLang="ja-JP" sz="1200">
            <a:solidFill>
              <a:srgbClr val="FF0000"/>
            </a:solidFill>
            <a:effectLst/>
          </a:endParaRPr>
        </a:p>
        <a:p>
          <a:r>
            <a:rPr kumimoji="1" lang="ja-JP" altLang="ja-JP" sz="1100" b="0">
              <a:solidFill>
                <a:srgbClr val="FF0000"/>
              </a:solidFill>
              <a:effectLst/>
              <a:latin typeface="+mn-lt"/>
              <a:ea typeface="+mn-ea"/>
              <a:cs typeface="+mn-cs"/>
            </a:rPr>
            <a:t>　　　 </a:t>
          </a:r>
          <a:r>
            <a:rPr kumimoji="1" lang="en-US" altLang="ja-JP" sz="1100" b="0">
              <a:solidFill>
                <a:srgbClr val="FF0000"/>
              </a:solidFill>
              <a:effectLst/>
              <a:latin typeface="+mn-lt"/>
              <a:ea typeface="+mn-ea"/>
              <a:cs typeface="+mn-cs"/>
            </a:rPr>
            <a:t>15</a:t>
          </a:r>
          <a:r>
            <a:rPr kumimoji="1" lang="ja-JP" altLang="ja-JP" sz="1100" b="0">
              <a:solidFill>
                <a:srgbClr val="FF0000"/>
              </a:solidFill>
              <a:effectLst/>
              <a:latin typeface="+mn-lt"/>
              <a:ea typeface="+mn-ea"/>
              <a:cs typeface="+mn-cs"/>
            </a:rPr>
            <a:t>分　</a:t>
          </a:r>
          <a:r>
            <a:rPr kumimoji="1" lang="en-US" altLang="ja-JP" sz="1100" b="0">
              <a:solidFill>
                <a:srgbClr val="FF0000"/>
              </a:solidFill>
              <a:effectLst/>
              <a:latin typeface="+mn-lt"/>
              <a:ea typeface="+mn-ea"/>
              <a:cs typeface="+mn-cs"/>
            </a:rPr>
            <a:t>0.25</a:t>
          </a:r>
          <a:r>
            <a:rPr kumimoji="1" lang="ja-JP" altLang="ja-JP" sz="1100" b="0">
              <a:solidFill>
                <a:srgbClr val="FF0000"/>
              </a:solidFill>
              <a:effectLst/>
              <a:latin typeface="+mn-lt"/>
              <a:ea typeface="+mn-ea"/>
              <a:cs typeface="+mn-cs"/>
            </a:rPr>
            <a:t>時間　</a:t>
          </a:r>
          <a:endParaRPr lang="ja-JP" altLang="ja-JP" sz="1200">
            <a:solidFill>
              <a:srgbClr val="FF0000"/>
            </a:solidFill>
            <a:effectLst/>
          </a:endParaRPr>
        </a:p>
      </xdr:txBody>
    </xdr:sp>
    <xdr:clientData/>
  </xdr:twoCellAnchor>
  <xdr:twoCellAnchor>
    <xdr:from>
      <xdr:col>20</xdr:col>
      <xdr:colOff>28575</xdr:colOff>
      <xdr:row>4</xdr:row>
      <xdr:rowOff>38099</xdr:rowOff>
    </xdr:from>
    <xdr:to>
      <xdr:col>23</xdr:col>
      <xdr:colOff>781050</xdr:colOff>
      <xdr:row>12</xdr:row>
      <xdr:rowOff>19050</xdr:rowOff>
    </xdr:to>
    <xdr:sp macro="" textlink="">
      <xdr:nvSpPr>
        <xdr:cNvPr id="4" name="テキスト ボックス 3"/>
        <xdr:cNvSpPr txBox="1"/>
      </xdr:nvSpPr>
      <xdr:spPr>
        <a:xfrm>
          <a:off x="8382000" y="1304924"/>
          <a:ext cx="2581275" cy="1200151"/>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b="0">
              <a:solidFill>
                <a:sysClr val="windowText" lastClr="000000"/>
              </a:solidFill>
            </a:rPr>
            <a:t>職員点検資料２を入力してから記入してください。</a:t>
          </a:r>
          <a:endParaRPr kumimoji="1" lang="en-US" altLang="ja-JP" sz="1200" b="0">
            <a:solidFill>
              <a:sysClr val="windowText" lastClr="000000"/>
            </a:solidFill>
          </a:endParaRPr>
        </a:p>
        <a:p>
          <a:pPr algn="l"/>
          <a:endParaRPr kumimoji="1" lang="en-US" altLang="ja-JP" sz="1200" b="0">
            <a:solidFill>
              <a:sysClr val="windowText" lastClr="000000"/>
            </a:solidFill>
          </a:endParaRPr>
        </a:p>
        <a:p>
          <a:pPr algn="l"/>
          <a:r>
            <a:rPr kumimoji="1" lang="ja-JP" altLang="en-US" sz="1200" b="0">
              <a:solidFill>
                <a:sysClr val="windowText" lastClr="000000"/>
              </a:solidFill>
            </a:rPr>
            <a:t>氏名から契約期間までが自動で反映されます。</a:t>
          </a:r>
          <a:endParaRPr kumimoji="1" lang="en-US" altLang="ja-JP" sz="1200" b="0">
            <a:solidFill>
              <a:sysClr val="windowText" lastClr="000000"/>
            </a:solidFill>
          </a:endParaRPr>
        </a:p>
      </xdr:txBody>
    </xdr:sp>
    <xdr:clientData/>
  </xdr:twoCellAnchor>
  <xdr:twoCellAnchor>
    <xdr:from>
      <xdr:col>20</xdr:col>
      <xdr:colOff>38100</xdr:colOff>
      <xdr:row>13</xdr:row>
      <xdr:rowOff>19049</xdr:rowOff>
    </xdr:from>
    <xdr:to>
      <xdr:col>23</xdr:col>
      <xdr:colOff>766969</xdr:colOff>
      <xdr:row>35</xdr:row>
      <xdr:rowOff>123824</xdr:rowOff>
    </xdr:to>
    <xdr:sp macro="" textlink="">
      <xdr:nvSpPr>
        <xdr:cNvPr id="5" name="テキスト ボックス 4"/>
        <xdr:cNvSpPr txBox="1"/>
      </xdr:nvSpPr>
      <xdr:spPr>
        <a:xfrm>
          <a:off x="10429875" y="2657474"/>
          <a:ext cx="2557669" cy="3457575"/>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b="0">
              <a:solidFill>
                <a:srgbClr val="FF0000"/>
              </a:solidFill>
            </a:rPr>
            <a:t>「</a:t>
          </a:r>
          <a:r>
            <a:rPr kumimoji="1" lang="en-US" altLang="ja-JP" sz="1100" b="0" i="0" u="none" strike="noStrike" kern="0" cap="none" spc="0" normalizeH="0" baseline="0" noProof="0">
              <a:ln>
                <a:noFill/>
              </a:ln>
              <a:solidFill>
                <a:srgbClr val="FF0000"/>
              </a:solidFill>
              <a:effectLst/>
              <a:uLnTx/>
              <a:uFillTx/>
              <a:latin typeface="+mn-lt"/>
              <a:ea typeface="+mn-ea"/>
              <a:cs typeface="+mn-cs"/>
            </a:rPr>
            <a:t>1</a:t>
          </a:r>
          <a:r>
            <a:rPr kumimoji="1" lang="ja-JP" altLang="en-US" sz="1100" b="0" i="0" u="none" strike="noStrike" kern="0" cap="none" spc="0" normalizeH="0" baseline="0" noProof="0">
              <a:ln>
                <a:noFill/>
              </a:ln>
              <a:solidFill>
                <a:srgbClr val="FF0000"/>
              </a:solidFill>
              <a:effectLst/>
              <a:uLnTx/>
              <a:uFillTx/>
              <a:latin typeface="+mn-lt"/>
              <a:ea typeface="+mn-ea"/>
              <a:cs typeface="+mn-cs"/>
            </a:rPr>
            <a:t>か月の勤務時間</a:t>
          </a:r>
          <a:r>
            <a:rPr kumimoji="1" lang="en-US" altLang="ja-JP" sz="1100" b="0" i="0" u="none" strike="noStrike" kern="0" cap="none" spc="0" normalizeH="0" baseline="0" noProof="0">
              <a:ln>
                <a:noFill/>
              </a:ln>
              <a:solidFill>
                <a:srgbClr val="0070C0"/>
              </a:solidFill>
              <a:effectLst/>
              <a:uLnTx/>
              <a:uFillTx/>
              <a:latin typeface="+mn-lt"/>
              <a:ea typeface="+mn-ea"/>
              <a:cs typeface="+mn-cs"/>
            </a:rPr>
            <a:t>【</a:t>
          </a:r>
          <a:r>
            <a:rPr kumimoji="1" lang="ja-JP" altLang="en-US" sz="1100" b="0" i="0" u="none" strike="noStrike" kern="0" cap="none" spc="0" normalizeH="0" baseline="0" noProof="0">
              <a:ln>
                <a:noFill/>
              </a:ln>
              <a:solidFill>
                <a:srgbClr val="0070C0"/>
              </a:solidFill>
              <a:effectLst/>
              <a:uLnTx/>
              <a:uFillTx/>
              <a:latin typeface="+mn-lt"/>
              <a:ea typeface="+mn-ea"/>
              <a:cs typeface="+mn-cs"/>
            </a:rPr>
            <a:t>予定</a:t>
          </a:r>
          <a:r>
            <a:rPr kumimoji="1" lang="en-US" altLang="ja-JP" sz="1100" b="0" i="0" u="none" strike="noStrike" kern="0" cap="none" spc="0" normalizeH="0" baseline="0" noProof="0">
              <a:ln>
                <a:noFill/>
              </a:ln>
              <a:solidFill>
                <a:srgbClr val="0070C0"/>
              </a:solidFill>
              <a:effectLst/>
              <a:uLnTx/>
              <a:uFillTx/>
              <a:latin typeface="+mn-lt"/>
              <a:ea typeface="+mn-ea"/>
              <a:cs typeface="+mn-cs"/>
            </a:rPr>
            <a:t>】</a:t>
          </a:r>
          <a:r>
            <a:rPr kumimoji="1" lang="ja-JP" altLang="en-US" sz="1100" b="0" i="0" u="none" strike="noStrike" kern="0" cap="none" spc="0" normalizeH="0" baseline="0">
              <a:ln>
                <a:noFill/>
              </a:ln>
              <a:solidFill>
                <a:srgbClr val="FF0000"/>
              </a:solidFill>
              <a:effectLst/>
              <a:uLnTx/>
              <a:uFillTx/>
              <a:latin typeface="+mn-lt"/>
              <a:ea typeface="+mn-ea"/>
              <a:cs typeface="+mn-cs"/>
            </a:rPr>
            <a:t>」と</a:t>
          </a:r>
          <a:r>
            <a:rPr kumimoji="1" lang="ja-JP" altLang="ja-JP" sz="1100" b="0" i="0" u="none" strike="noStrike" kern="0" cap="none" spc="0" normalizeH="0" baseline="0">
              <a:ln>
                <a:noFill/>
              </a:ln>
              <a:solidFill>
                <a:srgbClr val="FF0000"/>
              </a:solidFill>
              <a:effectLst/>
              <a:uLnTx/>
              <a:uFillTx/>
              <a:latin typeface="+mn-lt"/>
              <a:ea typeface="+mn-ea"/>
              <a:cs typeface="+mn-cs"/>
            </a:rPr>
            <a:t>「有給休暇取得</a:t>
          </a:r>
          <a:r>
            <a:rPr kumimoji="1" lang="ja-JP" altLang="en-US" sz="1100" b="0" i="0" u="none" strike="noStrike" kern="0" cap="none" spc="0" normalizeH="0" baseline="0">
              <a:ln>
                <a:noFill/>
              </a:ln>
              <a:solidFill>
                <a:srgbClr val="FF0000"/>
              </a:solidFill>
              <a:effectLst/>
              <a:uLnTx/>
              <a:uFillTx/>
              <a:latin typeface="+mn-lt"/>
              <a:ea typeface="+mn-ea"/>
              <a:cs typeface="+mn-cs"/>
            </a:rPr>
            <a:t>時間</a:t>
          </a:r>
          <a:r>
            <a:rPr kumimoji="1" lang="en-US" altLang="ja-JP" sz="1100" b="0" i="0" u="none" strike="noStrike" kern="0" cap="none" spc="0" normalizeH="0" baseline="0">
              <a:ln>
                <a:noFill/>
              </a:ln>
              <a:solidFill>
                <a:srgbClr val="0070C0"/>
              </a:solidFill>
              <a:effectLst/>
              <a:uLnTx/>
              <a:uFillTx/>
              <a:latin typeface="+mn-lt"/>
              <a:ea typeface="+mn-ea"/>
              <a:cs typeface="+mn-cs"/>
            </a:rPr>
            <a:t>【</a:t>
          </a:r>
          <a:r>
            <a:rPr kumimoji="1" lang="ja-JP" altLang="en-US" sz="1100" b="0" i="0" u="none" strike="noStrike" kern="0" cap="none" spc="0" normalizeH="0" baseline="0">
              <a:ln>
                <a:noFill/>
              </a:ln>
              <a:solidFill>
                <a:srgbClr val="0070C0"/>
              </a:solidFill>
              <a:effectLst/>
              <a:uLnTx/>
              <a:uFillTx/>
              <a:latin typeface="+mn-lt"/>
              <a:ea typeface="+mn-ea"/>
              <a:cs typeface="+mn-cs"/>
            </a:rPr>
            <a:t>予定</a:t>
          </a:r>
          <a:r>
            <a:rPr kumimoji="1" lang="en-US" altLang="ja-JP" sz="1100" b="0" i="0" u="none" strike="noStrike" kern="0" cap="none" spc="0" normalizeH="0" baseline="0">
              <a:ln>
                <a:noFill/>
              </a:ln>
              <a:solidFill>
                <a:srgbClr val="0070C0"/>
              </a:solidFill>
              <a:effectLst/>
              <a:uLnTx/>
              <a:uFillTx/>
              <a:latin typeface="+mn-lt"/>
              <a:ea typeface="+mn-ea"/>
              <a:cs typeface="+mn-cs"/>
            </a:rPr>
            <a:t>】</a:t>
          </a:r>
          <a:r>
            <a:rPr kumimoji="1" lang="ja-JP" altLang="ja-JP" sz="1100" b="0" i="0" u="none" strike="noStrike" kern="0" cap="none" spc="0" normalizeH="0" baseline="0">
              <a:ln>
                <a:noFill/>
              </a:ln>
              <a:solidFill>
                <a:srgbClr val="FF0000"/>
              </a:solidFill>
              <a:effectLst/>
              <a:uLnTx/>
              <a:uFillTx/>
              <a:latin typeface="+mn-lt"/>
              <a:ea typeface="+mn-ea"/>
              <a:cs typeface="+mn-cs"/>
            </a:rPr>
            <a:t>」</a:t>
          </a:r>
          <a:r>
            <a:rPr kumimoji="1" lang="ja-JP" altLang="en-US" sz="1100" b="0" i="0" u="none" strike="noStrike" kern="0" cap="none" spc="0" normalizeH="0" baseline="0">
              <a:ln>
                <a:noFill/>
              </a:ln>
              <a:solidFill>
                <a:srgbClr val="FF0000"/>
              </a:solidFill>
              <a:effectLst/>
              <a:uLnTx/>
              <a:uFillTx/>
              <a:latin typeface="+mn-lt"/>
              <a:ea typeface="+mn-ea"/>
              <a:cs typeface="+mn-cs"/>
            </a:rPr>
            <a:t>には</a:t>
          </a:r>
          <a:r>
            <a:rPr kumimoji="1" lang="ja-JP" altLang="ja-JP" sz="1100" b="0" i="0" u="none" strike="noStrike" kern="0" cap="none" spc="0" normalizeH="0" baseline="0">
              <a:ln>
                <a:noFill/>
              </a:ln>
              <a:solidFill>
                <a:srgbClr val="FF0000"/>
              </a:solidFill>
              <a:effectLst/>
              <a:uLnTx/>
              <a:uFillTx/>
              <a:latin typeface="+mn-lt"/>
              <a:ea typeface="+mn-ea"/>
              <a:cs typeface="+mn-cs"/>
            </a:rPr>
            <a:t>対象月</a:t>
          </a:r>
          <a:r>
            <a:rPr kumimoji="1" lang="ja-JP" altLang="en-US" sz="1100" b="0" i="0" u="none" strike="noStrike" kern="0" cap="none" spc="0" normalizeH="0" baseline="0">
              <a:ln>
                <a:noFill/>
              </a:ln>
              <a:solidFill>
                <a:srgbClr val="FF0000"/>
              </a:solidFill>
              <a:effectLst/>
              <a:uLnTx/>
              <a:uFillTx/>
              <a:latin typeface="+mn-lt"/>
              <a:ea typeface="+mn-ea"/>
              <a:cs typeface="+mn-cs"/>
            </a:rPr>
            <a:t>の</a:t>
          </a:r>
          <a:r>
            <a:rPr kumimoji="1" lang="ja-JP" altLang="en-US" sz="1100" b="0" i="0" u="none" strike="noStrike" kern="0" cap="none" spc="0" normalizeH="0" baseline="0">
              <a:ln>
                <a:noFill/>
              </a:ln>
              <a:solidFill>
                <a:srgbClr val="0070C0"/>
              </a:solidFill>
              <a:effectLst/>
              <a:uLnTx/>
              <a:uFillTx/>
              <a:latin typeface="+mn-lt"/>
              <a:ea typeface="+mn-ea"/>
              <a:cs typeface="+mn-cs"/>
            </a:rPr>
            <a:t>シフト作成時の予定</a:t>
          </a:r>
          <a:r>
            <a:rPr kumimoji="1" lang="ja-JP" altLang="en-US" sz="1100" b="0" i="0" u="none" strike="noStrike" kern="0" cap="none" spc="0" normalizeH="0" baseline="0">
              <a:ln>
                <a:noFill/>
              </a:ln>
              <a:solidFill>
                <a:srgbClr val="FF0000"/>
              </a:solidFill>
              <a:effectLst/>
              <a:uLnTx/>
              <a:uFillTx/>
              <a:latin typeface="+mn-lt"/>
              <a:ea typeface="+mn-ea"/>
              <a:cs typeface="+mn-cs"/>
            </a:rPr>
            <a:t>を記入してください。</a:t>
          </a:r>
          <a:endParaRPr kumimoji="1" lang="en-US" altLang="ja-JP" sz="1100" b="0" i="0" u="none" strike="noStrike" kern="0" cap="none" spc="0" normalizeH="0" baseline="0">
            <a:ln>
              <a:noFill/>
            </a:ln>
            <a:solidFill>
              <a:srgbClr val="FF0000"/>
            </a:solidFill>
            <a:effectLst/>
            <a:uLnTx/>
            <a:uFillTx/>
            <a:latin typeface="+mn-lt"/>
            <a:ea typeface="+mn-ea"/>
            <a:cs typeface="+mn-cs"/>
          </a:endParaRPr>
        </a:p>
        <a:p>
          <a:pPr algn="l"/>
          <a:endParaRPr kumimoji="1" lang="en-US" altLang="ja-JP" sz="1100" b="0">
            <a:solidFill>
              <a:srgbClr val="FF0000"/>
            </a:solidFill>
          </a:endParaRPr>
        </a:p>
        <a:p>
          <a:pPr algn="l"/>
          <a:r>
            <a:rPr kumimoji="1" lang="ja-JP" altLang="en-US" sz="1100" b="0">
              <a:solidFill>
                <a:srgbClr val="FF0000"/>
              </a:solidFill>
            </a:rPr>
            <a:t>「</a:t>
          </a:r>
          <a:r>
            <a:rPr kumimoji="1" lang="en-US" altLang="ja-JP" sz="1100" b="0">
              <a:solidFill>
                <a:srgbClr val="FF0000"/>
              </a:solidFill>
            </a:rPr>
            <a:t>1</a:t>
          </a:r>
          <a:r>
            <a:rPr kumimoji="1" lang="ja-JP" altLang="en-US" sz="1100" b="0">
              <a:solidFill>
                <a:srgbClr val="FF0000"/>
              </a:solidFill>
            </a:rPr>
            <a:t>か月の勤務時間</a:t>
          </a:r>
          <a:r>
            <a:rPr kumimoji="1" lang="en-US" altLang="ja-JP" sz="1100" b="0">
              <a:solidFill>
                <a:srgbClr val="FF0000"/>
              </a:solidFill>
            </a:rPr>
            <a:t>【</a:t>
          </a:r>
          <a:r>
            <a:rPr kumimoji="1" lang="ja-JP" altLang="en-US" sz="1100" b="0">
              <a:solidFill>
                <a:srgbClr val="FF0000"/>
              </a:solidFill>
            </a:rPr>
            <a:t>実績</a:t>
          </a:r>
          <a:r>
            <a:rPr kumimoji="1" lang="en-US" altLang="ja-JP" sz="1100" b="0">
              <a:solidFill>
                <a:srgbClr val="FF0000"/>
              </a:solidFill>
            </a:rPr>
            <a:t>】</a:t>
          </a:r>
          <a:r>
            <a:rPr kumimoji="1" lang="ja-JP" altLang="en-US" sz="1100" b="0">
              <a:solidFill>
                <a:srgbClr val="FF0000"/>
              </a:solidFill>
            </a:rPr>
            <a:t>」と「有給休暇取得時間</a:t>
          </a:r>
          <a:r>
            <a:rPr kumimoji="1" lang="en-US" altLang="ja-JP" sz="1100" b="0">
              <a:solidFill>
                <a:srgbClr val="FF0000"/>
              </a:solidFill>
            </a:rPr>
            <a:t>【</a:t>
          </a:r>
          <a:r>
            <a:rPr kumimoji="1" lang="ja-JP" altLang="en-US" sz="1100" b="0">
              <a:solidFill>
                <a:srgbClr val="FF0000"/>
              </a:solidFill>
            </a:rPr>
            <a:t>実績</a:t>
          </a:r>
          <a:r>
            <a:rPr kumimoji="1" lang="en-US" altLang="ja-JP" sz="1100" b="0">
              <a:solidFill>
                <a:srgbClr val="FF0000"/>
              </a:solidFill>
            </a:rPr>
            <a:t>】</a:t>
          </a:r>
          <a:r>
            <a:rPr kumimoji="1" lang="ja-JP" altLang="en-US" sz="1100" b="0">
              <a:solidFill>
                <a:srgbClr val="FF0000"/>
              </a:solidFill>
            </a:rPr>
            <a:t>」には対象月の実績を記入してください。</a:t>
          </a:r>
          <a:endParaRPr kumimoji="1" lang="en-US" altLang="ja-JP" sz="1100" b="0">
            <a:solidFill>
              <a:srgbClr val="FF0000"/>
            </a:solidFill>
          </a:endParaRPr>
        </a:p>
        <a:p>
          <a:pPr algn="l"/>
          <a:endParaRPr kumimoji="1" lang="en-US" altLang="ja-JP" sz="1100" b="0">
            <a:solidFill>
              <a:srgbClr val="FF0000"/>
            </a:solidFill>
          </a:endParaRPr>
        </a:p>
        <a:p>
          <a:pPr algn="l"/>
          <a:r>
            <a:rPr kumimoji="1" lang="ja-JP" altLang="ja-JP" sz="1100" b="0">
              <a:solidFill>
                <a:srgbClr val="FF0000"/>
              </a:solidFill>
              <a:effectLst/>
              <a:latin typeface="+mn-lt"/>
              <a:ea typeface="+mn-ea"/>
              <a:cs typeface="+mn-cs"/>
            </a:rPr>
            <a:t>「</a:t>
          </a:r>
          <a:r>
            <a:rPr kumimoji="1" lang="en-US" altLang="ja-JP" sz="1100" b="0">
              <a:solidFill>
                <a:srgbClr val="FF0000"/>
              </a:solidFill>
              <a:effectLst/>
              <a:latin typeface="+mn-lt"/>
              <a:ea typeface="+mn-ea"/>
              <a:cs typeface="+mn-cs"/>
            </a:rPr>
            <a:t>1</a:t>
          </a:r>
          <a:r>
            <a:rPr kumimoji="1" lang="ja-JP" altLang="ja-JP" sz="1100" b="0">
              <a:solidFill>
                <a:srgbClr val="FF0000"/>
              </a:solidFill>
              <a:effectLst/>
              <a:latin typeface="+mn-lt"/>
              <a:ea typeface="+mn-ea"/>
              <a:cs typeface="+mn-cs"/>
            </a:rPr>
            <a:t>か月の勤務</a:t>
          </a:r>
          <a:r>
            <a:rPr kumimoji="1" lang="ja-JP" altLang="en-US" sz="1100" b="0">
              <a:solidFill>
                <a:srgbClr val="FF0000"/>
              </a:solidFill>
              <a:effectLst/>
              <a:latin typeface="+mn-lt"/>
              <a:ea typeface="+mn-ea"/>
              <a:cs typeface="+mn-cs"/>
            </a:rPr>
            <a:t>時間</a:t>
          </a:r>
          <a:r>
            <a:rPr kumimoji="1" lang="ja-JP" altLang="ja-JP" sz="1100" b="0">
              <a:solidFill>
                <a:srgbClr val="FF0000"/>
              </a:solidFill>
              <a:effectLst/>
              <a:latin typeface="+mn-lt"/>
              <a:ea typeface="+mn-ea"/>
              <a:cs typeface="+mn-cs"/>
            </a:rPr>
            <a:t>」</a:t>
          </a:r>
          <a:r>
            <a:rPr kumimoji="1" lang="ja-JP" altLang="en-US" sz="1100" b="0">
              <a:solidFill>
                <a:srgbClr val="FF0000"/>
              </a:solidFill>
              <a:effectLst/>
              <a:latin typeface="+mn-lt"/>
              <a:ea typeface="+mn-ea"/>
              <a:cs typeface="+mn-cs"/>
            </a:rPr>
            <a:t>に</a:t>
          </a:r>
          <a:r>
            <a:rPr kumimoji="1" lang="ja-JP" altLang="ja-JP" sz="1100" b="0">
              <a:solidFill>
                <a:srgbClr val="FF0000"/>
              </a:solidFill>
              <a:effectLst/>
              <a:latin typeface="+mn-lt"/>
              <a:ea typeface="+mn-ea"/>
              <a:cs typeface="+mn-cs"/>
            </a:rPr>
            <a:t>「有給休暇取得</a:t>
          </a:r>
          <a:r>
            <a:rPr kumimoji="1" lang="ja-JP" altLang="en-US" sz="1100" b="0">
              <a:solidFill>
                <a:srgbClr val="FF0000"/>
              </a:solidFill>
              <a:effectLst/>
              <a:latin typeface="+mn-lt"/>
              <a:ea typeface="+mn-ea"/>
              <a:cs typeface="+mn-cs"/>
            </a:rPr>
            <a:t>時間</a:t>
          </a:r>
          <a:r>
            <a:rPr kumimoji="1" lang="ja-JP" altLang="ja-JP" sz="1100" b="0">
              <a:solidFill>
                <a:srgbClr val="FF0000"/>
              </a:solidFill>
              <a:effectLst/>
              <a:latin typeface="+mn-lt"/>
              <a:ea typeface="+mn-ea"/>
              <a:cs typeface="+mn-cs"/>
            </a:rPr>
            <a:t>」</a:t>
          </a:r>
          <a:r>
            <a:rPr kumimoji="1" lang="ja-JP" altLang="en-US" sz="1100" b="0">
              <a:solidFill>
                <a:srgbClr val="FF0000"/>
              </a:solidFill>
              <a:effectLst/>
              <a:latin typeface="+mn-lt"/>
              <a:ea typeface="+mn-ea"/>
              <a:cs typeface="+mn-cs"/>
            </a:rPr>
            <a:t>は含まれません。</a:t>
          </a:r>
          <a:endParaRPr kumimoji="1" lang="en-US" altLang="ja-JP" sz="1100" b="0">
            <a:solidFill>
              <a:srgbClr val="FF0000"/>
            </a:solidFill>
            <a:effectLst/>
            <a:latin typeface="+mn-lt"/>
            <a:ea typeface="+mn-ea"/>
            <a:cs typeface="+mn-cs"/>
          </a:endParaRPr>
        </a:p>
        <a:p>
          <a:pPr algn="l"/>
          <a:endParaRPr kumimoji="1" lang="en-US" altLang="ja-JP" sz="1100" b="0">
            <a:solidFill>
              <a:srgbClr val="FF0000"/>
            </a:solidFill>
            <a:effectLst/>
            <a:latin typeface="+mn-lt"/>
            <a:ea typeface="+mn-ea"/>
            <a:cs typeface="+mn-cs"/>
          </a:endParaRPr>
        </a:p>
        <a:p>
          <a:pPr algn="l"/>
          <a:r>
            <a:rPr kumimoji="1" lang="ja-JP" altLang="en-US" sz="1100" b="0">
              <a:solidFill>
                <a:srgbClr val="FF0000"/>
              </a:solidFill>
            </a:rPr>
            <a:t>無給休暇は対象となりませんので、時間に含めないでください。</a:t>
          </a:r>
          <a:endParaRPr kumimoji="1" lang="en-US" altLang="ja-JP" sz="1100" b="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12.bin"/><Relationship Id="rId4" Type="http://schemas.openxmlformats.org/officeDocument/2006/relationships/comments" Target="../comments5.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249977111117893"/>
    <pageSetUpPr fitToPage="1"/>
  </sheetPr>
  <dimension ref="A1:BE29"/>
  <sheetViews>
    <sheetView showGridLines="0" view="pageBreakPreview" topLeftCell="A2" zoomScaleNormal="100" zoomScaleSheetLayoutView="100" workbookViewId="0">
      <selection activeCell="BB21" sqref="BB21"/>
    </sheetView>
  </sheetViews>
  <sheetFormatPr defaultColWidth="2.625" defaultRowHeight="13.5"/>
  <cols>
    <col min="1" max="6" width="2.625" style="12" customWidth="1"/>
    <col min="7" max="7" width="2.5" style="12" customWidth="1"/>
    <col min="8" max="8" width="3.5" style="12" bestFit="1" customWidth="1"/>
    <col min="9" max="16384" width="2.625" style="12"/>
  </cols>
  <sheetData>
    <row r="1" spans="1:51" ht="30" customHeight="1">
      <c r="A1" s="2"/>
      <c r="B1" s="1020" t="s">
        <v>1379</v>
      </c>
      <c r="C1" s="1020"/>
      <c r="D1" s="1020"/>
      <c r="E1" s="1020"/>
      <c r="F1" s="1020"/>
      <c r="G1" s="1020"/>
      <c r="H1" s="1020"/>
      <c r="I1" s="1020"/>
      <c r="J1" s="1020"/>
      <c r="K1" s="1020"/>
      <c r="L1" s="1020"/>
      <c r="M1" s="1020"/>
      <c r="N1" s="1020"/>
      <c r="O1" s="1020"/>
      <c r="P1" s="1020"/>
      <c r="Q1" s="1020"/>
      <c r="R1" s="1020"/>
      <c r="S1" s="1020"/>
      <c r="T1" s="1020"/>
      <c r="U1" s="1020"/>
      <c r="V1" s="1020"/>
      <c r="W1" s="1020"/>
      <c r="X1" s="1020"/>
      <c r="Y1" s="1020"/>
      <c r="Z1" s="1020"/>
      <c r="AA1" s="1020"/>
      <c r="AB1" s="1020"/>
      <c r="AC1" s="1020"/>
      <c r="AD1" s="1020"/>
      <c r="AE1" s="1020"/>
      <c r="AF1" s="1020"/>
      <c r="AG1" s="1020"/>
      <c r="AH1" s="1020"/>
      <c r="AI1" s="1020"/>
      <c r="AJ1" s="1020"/>
      <c r="AK1" s="1020"/>
      <c r="AL1" s="1020"/>
      <c r="AM1" s="1020"/>
      <c r="AN1" s="1020"/>
      <c r="AO1" s="1020"/>
      <c r="AP1" s="1020"/>
      <c r="AQ1" s="1020"/>
      <c r="AR1" s="1020"/>
      <c r="AS1" s="1020"/>
      <c r="AT1" s="1020"/>
      <c r="AU1" s="1020"/>
      <c r="AV1" s="1020"/>
      <c r="AW1" s="1020"/>
      <c r="AX1" s="2"/>
      <c r="AY1" s="2"/>
    </row>
    <row r="2" spans="1:51" ht="20.100000000000001" customHeight="1">
      <c r="AJ2" s="1037" t="s">
        <v>428</v>
      </c>
      <c r="AK2" s="1037"/>
      <c r="AL2" s="1037"/>
      <c r="AM2" s="1037"/>
      <c r="AN2" s="1037"/>
      <c r="AO2" s="1037"/>
      <c r="AP2" s="1037"/>
      <c r="AQ2" s="1037"/>
      <c r="AR2" s="1037"/>
      <c r="AS2" s="1037"/>
      <c r="AT2" s="1037"/>
      <c r="AU2" s="1037"/>
      <c r="AV2" s="1037"/>
      <c r="AW2" s="1037"/>
    </row>
    <row r="3" spans="1:51" ht="20.100000000000001" customHeight="1">
      <c r="A3" s="3"/>
      <c r="B3" s="1021" t="s">
        <v>885</v>
      </c>
      <c r="C3" s="1021"/>
      <c r="D3" s="1021"/>
      <c r="E3" s="1021"/>
      <c r="F3" s="1021"/>
      <c r="G3" s="1021"/>
      <c r="H3" s="1021"/>
      <c r="I3" s="1021"/>
      <c r="J3" s="1021"/>
      <c r="K3" s="1021"/>
      <c r="L3" s="1021"/>
      <c r="M3" s="1021"/>
      <c r="N3" s="1021"/>
      <c r="O3" s="1021"/>
      <c r="P3" s="1021"/>
      <c r="Q3" s="1021"/>
      <c r="R3" s="1021"/>
      <c r="S3" s="1021"/>
      <c r="T3" s="1021"/>
      <c r="U3" s="1021"/>
      <c r="V3" s="1021"/>
      <c r="W3" s="1021"/>
      <c r="X3" s="1021"/>
      <c r="Y3" s="1021"/>
      <c r="Z3" s="1021"/>
      <c r="AA3" s="1021"/>
      <c r="AB3" s="1021"/>
      <c r="AC3" s="1021"/>
      <c r="AD3" s="1021"/>
      <c r="AE3" s="1021"/>
      <c r="AF3" s="1021"/>
      <c r="AG3" s="1021"/>
      <c r="AH3" s="1021"/>
      <c r="AI3" s="1021"/>
      <c r="AJ3" s="1021"/>
      <c r="AK3" s="1021"/>
      <c r="AL3" s="1021"/>
      <c r="AM3" s="1021"/>
      <c r="AN3" s="1021"/>
      <c r="AO3" s="1021"/>
      <c r="AP3" s="1021"/>
      <c r="AQ3" s="1021"/>
      <c r="AR3" s="1021"/>
      <c r="AS3" s="1021"/>
      <c r="AT3" s="1021"/>
      <c r="AU3" s="1021"/>
      <c r="AV3" s="1021"/>
      <c r="AW3" s="1021"/>
      <c r="AX3" s="3"/>
      <c r="AY3" s="3"/>
    </row>
    <row r="4" spans="1:51" ht="20.100000000000001" customHeight="1">
      <c r="A4" s="3"/>
      <c r="B4" s="1022" t="s">
        <v>138</v>
      </c>
      <c r="C4" s="1022"/>
      <c r="D4" s="1022"/>
      <c r="E4" s="1022"/>
      <c r="F4" s="1022"/>
      <c r="G4" s="1022"/>
      <c r="H4" s="1023"/>
      <c r="I4" s="1024"/>
      <c r="J4" s="1024"/>
      <c r="K4" s="1024"/>
      <c r="L4" s="1024"/>
      <c r="M4" s="1024"/>
      <c r="N4" s="1024"/>
      <c r="O4" s="1024"/>
      <c r="P4" s="1024"/>
      <c r="Q4" s="1024"/>
      <c r="R4" s="1024"/>
      <c r="S4" s="1024"/>
      <c r="T4" s="1024"/>
      <c r="U4" s="1024"/>
      <c r="V4" s="1024"/>
      <c r="W4" s="1024"/>
      <c r="X4" s="1024"/>
      <c r="Y4" s="1024"/>
      <c r="Z4" s="1024"/>
      <c r="AA4" s="1024"/>
      <c r="AB4" s="1024"/>
      <c r="AC4" s="1024"/>
      <c r="AD4" s="1024"/>
      <c r="AE4" s="1024"/>
      <c r="AF4" s="1024"/>
      <c r="AG4" s="1024"/>
      <c r="AH4" s="1024"/>
      <c r="AI4" s="1024"/>
      <c r="AJ4" s="1024"/>
      <c r="AK4" s="1024"/>
      <c r="AL4" s="1024"/>
      <c r="AM4" s="1024"/>
      <c r="AN4" s="1024"/>
      <c r="AO4" s="1024"/>
      <c r="AP4" s="1024"/>
      <c r="AQ4" s="1024"/>
      <c r="AR4" s="1024"/>
      <c r="AS4" s="1024"/>
      <c r="AT4" s="1024"/>
      <c r="AU4" s="1024"/>
      <c r="AV4" s="1024"/>
      <c r="AW4" s="1025"/>
      <c r="AX4" s="3"/>
      <c r="AY4" s="3"/>
    </row>
    <row r="5" spans="1:51" ht="20.100000000000001" customHeight="1">
      <c r="B5" s="1022" t="s">
        <v>22</v>
      </c>
      <c r="C5" s="1022"/>
      <c r="D5" s="1022"/>
      <c r="E5" s="1022"/>
      <c r="F5" s="1022"/>
      <c r="G5" s="1022"/>
      <c r="H5" s="1026"/>
      <c r="I5" s="1027"/>
      <c r="J5" s="1027"/>
      <c r="K5" s="1027"/>
      <c r="L5" s="1027"/>
      <c r="M5" s="1027"/>
      <c r="N5" s="1027"/>
      <c r="O5" s="1027"/>
      <c r="P5" s="1027"/>
      <c r="Q5" s="1027"/>
      <c r="R5" s="1027"/>
      <c r="S5" s="1027"/>
      <c r="T5" s="1027"/>
      <c r="U5" s="1027"/>
      <c r="V5" s="1027"/>
      <c r="W5" s="1027"/>
      <c r="X5" s="1027"/>
      <c r="Y5" s="1027"/>
      <c r="Z5" s="1027"/>
      <c r="AA5" s="1027"/>
      <c r="AB5" s="1027"/>
      <c r="AC5" s="1027"/>
      <c r="AD5" s="1027"/>
      <c r="AE5" s="1027"/>
      <c r="AF5" s="1027"/>
      <c r="AG5" s="1027"/>
      <c r="AH5" s="1027"/>
      <c r="AI5" s="1027"/>
      <c r="AJ5" s="1027"/>
      <c r="AK5" s="1027"/>
      <c r="AL5" s="1027"/>
      <c r="AM5" s="1027"/>
      <c r="AN5" s="1027"/>
      <c r="AO5" s="1027"/>
      <c r="AP5" s="1027"/>
      <c r="AQ5" s="1027"/>
      <c r="AR5" s="1027"/>
      <c r="AS5" s="1027"/>
      <c r="AT5" s="1027"/>
      <c r="AU5" s="1027"/>
      <c r="AV5" s="1027"/>
      <c r="AW5" s="1028"/>
    </row>
    <row r="6" spans="1:51" ht="20.100000000000001" customHeight="1">
      <c r="B6" s="1022" t="s">
        <v>23</v>
      </c>
      <c r="C6" s="1022"/>
      <c r="D6" s="1022"/>
      <c r="E6" s="1022"/>
      <c r="F6" s="1022"/>
      <c r="G6" s="1022"/>
      <c r="H6" s="9" t="s">
        <v>429</v>
      </c>
      <c r="I6" s="1029"/>
      <c r="J6" s="1029"/>
      <c r="K6" s="1029"/>
      <c r="L6" s="1029"/>
      <c r="M6" s="1030"/>
      <c r="N6" s="1031" t="s">
        <v>221</v>
      </c>
      <c r="O6" s="1032"/>
      <c r="P6" s="1032"/>
      <c r="Q6" s="1032"/>
      <c r="R6" s="1032"/>
      <c r="S6" s="1032"/>
      <c r="T6" s="1033"/>
      <c r="U6" s="1029"/>
      <c r="V6" s="1034"/>
      <c r="W6" s="1035" t="s">
        <v>245</v>
      </c>
      <c r="X6" s="1036"/>
      <c r="Y6" s="1017"/>
      <c r="Z6" s="1018"/>
      <c r="AA6" s="1018"/>
      <c r="AB6" s="1018"/>
      <c r="AC6" s="1018"/>
      <c r="AD6" s="1018"/>
      <c r="AE6" s="1018"/>
      <c r="AF6" s="1018"/>
      <c r="AG6" s="1018"/>
      <c r="AH6" s="1018"/>
      <c r="AI6" s="1018"/>
      <c r="AJ6" s="1018"/>
      <c r="AK6" s="1018"/>
      <c r="AL6" s="1018"/>
      <c r="AM6" s="1018"/>
      <c r="AN6" s="1018"/>
      <c r="AO6" s="1018"/>
      <c r="AP6" s="1018"/>
      <c r="AQ6" s="1018"/>
      <c r="AR6" s="1018"/>
      <c r="AS6" s="1018"/>
      <c r="AT6" s="1018"/>
      <c r="AU6" s="1018"/>
      <c r="AV6" s="1018"/>
      <c r="AW6" s="1019"/>
    </row>
    <row r="7" spans="1:51" ht="20.100000000000001" customHeight="1">
      <c r="B7" s="1022" t="s">
        <v>25</v>
      </c>
      <c r="C7" s="1022"/>
      <c r="D7" s="1022"/>
      <c r="E7" s="1022"/>
      <c r="F7" s="1022"/>
      <c r="G7" s="1022"/>
      <c r="H7" s="1038"/>
      <c r="I7" s="1039"/>
      <c r="J7" s="1039"/>
      <c r="K7" s="1039"/>
      <c r="L7" s="1039"/>
      <c r="M7" s="1039"/>
      <c r="N7" s="1039"/>
      <c r="O7" s="1039"/>
      <c r="P7" s="1039"/>
      <c r="Q7" s="1039"/>
      <c r="R7" s="1039"/>
      <c r="S7" s="1039"/>
      <c r="T7" s="1039"/>
      <c r="U7" s="1039"/>
      <c r="V7" s="1039"/>
      <c r="W7" s="1039"/>
      <c r="X7" s="1039"/>
      <c r="Y7" s="1040"/>
      <c r="Z7" s="1022" t="s">
        <v>430</v>
      </c>
      <c r="AA7" s="1022"/>
      <c r="AB7" s="1022"/>
      <c r="AC7" s="1022"/>
      <c r="AD7" s="1022"/>
      <c r="AE7" s="1022"/>
      <c r="AF7" s="1026"/>
      <c r="AG7" s="1027"/>
      <c r="AH7" s="1027"/>
      <c r="AI7" s="1027"/>
      <c r="AJ7" s="1027"/>
      <c r="AK7" s="1027"/>
      <c r="AL7" s="1027"/>
      <c r="AM7" s="1027"/>
      <c r="AN7" s="1027"/>
      <c r="AO7" s="1027"/>
      <c r="AP7" s="1027"/>
      <c r="AQ7" s="1027"/>
      <c r="AR7" s="1027"/>
      <c r="AS7" s="1027"/>
      <c r="AT7" s="1027"/>
      <c r="AU7" s="1027"/>
      <c r="AV7" s="1027"/>
      <c r="AW7" s="1028"/>
    </row>
    <row r="8" spans="1:51" ht="20.100000000000001" customHeight="1">
      <c r="B8" s="1022" t="s">
        <v>24</v>
      </c>
      <c r="C8" s="1022"/>
      <c r="D8" s="1022"/>
      <c r="E8" s="1022"/>
      <c r="F8" s="1022"/>
      <c r="G8" s="1022"/>
      <c r="H8" s="1038"/>
      <c r="I8" s="1039"/>
      <c r="J8" s="1039"/>
      <c r="K8" s="1039"/>
      <c r="L8" s="1039"/>
      <c r="M8" s="1039"/>
      <c r="N8" s="1039"/>
      <c r="O8" s="1039"/>
      <c r="P8" s="1039"/>
      <c r="Q8" s="1039"/>
      <c r="R8" s="1039"/>
      <c r="S8" s="1039"/>
      <c r="T8" s="1039"/>
      <c r="U8" s="1039"/>
      <c r="V8" s="1039"/>
      <c r="W8" s="1039"/>
      <c r="X8" s="1039"/>
      <c r="Y8" s="1040"/>
      <c r="Z8" s="1022" t="s">
        <v>431</v>
      </c>
      <c r="AA8" s="1022"/>
      <c r="AB8" s="1022"/>
      <c r="AC8" s="1022"/>
      <c r="AD8" s="1022"/>
      <c r="AE8" s="1022"/>
      <c r="AF8" s="1041"/>
      <c r="AG8" s="1018"/>
      <c r="AH8" s="1018"/>
      <c r="AI8" s="1018"/>
      <c r="AJ8" s="1018"/>
      <c r="AK8" s="1018"/>
      <c r="AL8" s="1018"/>
      <c r="AM8" s="1018"/>
      <c r="AN8" s="1018"/>
      <c r="AO8" s="1018"/>
      <c r="AP8" s="1018"/>
      <c r="AQ8" s="1018"/>
      <c r="AR8" s="1018"/>
      <c r="AS8" s="1018"/>
      <c r="AT8" s="1018"/>
      <c r="AU8" s="1018"/>
      <c r="AV8" s="1018"/>
      <c r="AW8" s="1019"/>
    </row>
    <row r="9" spans="1:51" ht="6.75" customHeight="1">
      <c r="B9" s="4"/>
      <c r="C9" s="4"/>
      <c r="D9" s="4"/>
      <c r="E9" s="4"/>
      <c r="F9" s="4"/>
      <c r="G9" s="4"/>
      <c r="H9" s="10"/>
      <c r="I9" s="10"/>
      <c r="J9" s="10"/>
      <c r="K9" s="10"/>
      <c r="L9" s="10"/>
      <c r="M9" s="10"/>
      <c r="N9" s="10"/>
      <c r="O9" s="10"/>
      <c r="P9" s="10"/>
      <c r="Q9" s="10"/>
      <c r="R9" s="10"/>
      <c r="S9" s="10"/>
      <c r="T9" s="10"/>
      <c r="U9" s="10"/>
      <c r="V9" s="10"/>
      <c r="W9" s="10"/>
      <c r="X9" s="10"/>
      <c r="Y9" s="10"/>
      <c r="Z9" s="4"/>
      <c r="AA9" s="4"/>
      <c r="AB9" s="4"/>
      <c r="AC9" s="4"/>
      <c r="AD9" s="4"/>
      <c r="AE9" s="4"/>
      <c r="AF9" s="11"/>
      <c r="AG9" s="11"/>
      <c r="AH9" s="11"/>
      <c r="AI9" s="11"/>
      <c r="AJ9" s="11"/>
      <c r="AK9" s="11"/>
      <c r="AL9" s="11"/>
      <c r="AM9" s="11"/>
      <c r="AN9" s="11"/>
      <c r="AO9" s="11"/>
      <c r="AP9" s="11"/>
      <c r="AQ9" s="11"/>
      <c r="AR9" s="11"/>
      <c r="AS9" s="11"/>
      <c r="AT9" s="11"/>
      <c r="AU9" s="11"/>
      <c r="AV9" s="11"/>
      <c r="AW9" s="11"/>
    </row>
    <row r="10" spans="1:51" ht="14.25">
      <c r="B10" s="1042" t="s">
        <v>432</v>
      </c>
      <c r="C10" s="1042"/>
      <c r="D10" s="1042"/>
      <c r="E10" s="1042"/>
      <c r="F10" s="1042"/>
      <c r="G10" s="1042"/>
      <c r="H10" s="1042"/>
      <c r="I10" s="1042"/>
      <c r="J10" s="1042"/>
      <c r="K10" s="1042"/>
      <c r="L10" s="1042"/>
      <c r="M10" s="1042"/>
      <c r="N10" s="1042"/>
      <c r="O10" s="1042"/>
      <c r="P10" s="1042"/>
      <c r="Q10" s="1042"/>
      <c r="R10" s="1042"/>
      <c r="S10" s="1042"/>
      <c r="T10" s="1042"/>
      <c r="U10" s="1042"/>
      <c r="V10" s="1042"/>
      <c r="W10" s="1042"/>
      <c r="X10" s="1042"/>
      <c r="Y10" s="1042"/>
      <c r="Z10" s="1042"/>
      <c r="AA10" s="1042"/>
      <c r="AB10" s="1042"/>
      <c r="AC10" s="1042"/>
      <c r="AD10" s="1042"/>
      <c r="AE10" s="1042"/>
      <c r="AF10" s="1042"/>
      <c r="AG10" s="1042"/>
      <c r="AH10" s="1042"/>
      <c r="AI10" s="1042"/>
      <c r="AJ10" s="1042"/>
      <c r="AK10" s="1042"/>
      <c r="AL10" s="1042"/>
      <c r="AM10" s="1042"/>
      <c r="AN10" s="1042"/>
      <c r="AO10" s="1042"/>
      <c r="AP10" s="1042"/>
      <c r="AQ10" s="1042"/>
      <c r="AR10" s="1042"/>
      <c r="AS10" s="1042"/>
      <c r="AT10" s="1042"/>
      <c r="AU10" s="1042"/>
      <c r="AV10" s="1042"/>
      <c r="AW10" s="1042"/>
    </row>
    <row r="11" spans="1:51" ht="18" customHeight="1">
      <c r="B11" s="7" t="s">
        <v>433</v>
      </c>
      <c r="C11" s="12" t="s">
        <v>434</v>
      </c>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row>
    <row r="12" spans="1:51" ht="14.45" customHeight="1">
      <c r="C12" s="1043" t="s">
        <v>435</v>
      </c>
      <c r="D12" s="1043"/>
      <c r="E12" s="1043"/>
      <c r="F12" s="1043"/>
      <c r="G12" s="1043"/>
      <c r="H12" s="1044" t="s">
        <v>135</v>
      </c>
      <c r="I12" s="1045"/>
      <c r="J12" s="1045"/>
      <c r="K12" s="1045"/>
      <c r="L12" s="1045"/>
      <c r="M12" s="1046"/>
      <c r="N12" s="1047" t="s">
        <v>136</v>
      </c>
      <c r="O12" s="1048"/>
      <c r="P12" s="1048"/>
      <c r="Q12" s="1048"/>
      <c r="R12" s="1048"/>
      <c r="S12" s="1048"/>
      <c r="T12" s="1048"/>
      <c r="U12" s="1048"/>
      <c r="V12" s="1048"/>
      <c r="W12" s="1048"/>
      <c r="X12" s="1048"/>
      <c r="Y12" s="1048"/>
      <c r="Z12" s="1048"/>
      <c r="AA12" s="1048"/>
      <c r="AB12" s="1048"/>
      <c r="AC12" s="1048"/>
      <c r="AD12" s="1048"/>
      <c r="AE12" s="1048"/>
      <c r="AF12" s="1048"/>
      <c r="AG12" s="1048"/>
      <c r="AH12" s="1048"/>
      <c r="AI12" s="1048"/>
      <c r="AJ12" s="1048"/>
      <c r="AK12" s="1048"/>
      <c r="AL12" s="1048"/>
      <c r="AM12" s="1048"/>
      <c r="AN12" s="1048"/>
      <c r="AO12" s="1048"/>
      <c r="AP12" s="1048"/>
      <c r="AQ12" s="1048"/>
      <c r="AR12" s="1048"/>
      <c r="AS12" s="1048"/>
      <c r="AT12" s="1048"/>
      <c r="AU12" s="1048"/>
      <c r="AV12" s="1048"/>
      <c r="AW12" s="1049"/>
    </row>
    <row r="13" spans="1:51" ht="31.5" customHeight="1">
      <c r="C13" s="1043"/>
      <c r="D13" s="1043"/>
      <c r="E13" s="1043"/>
      <c r="F13" s="1043"/>
      <c r="G13" s="1043"/>
      <c r="H13" s="1050" t="s">
        <v>137</v>
      </c>
      <c r="I13" s="1051"/>
      <c r="J13" s="1051"/>
      <c r="K13" s="1051"/>
      <c r="L13" s="1051"/>
      <c r="M13" s="1052"/>
      <c r="N13" s="1053" t="s">
        <v>225</v>
      </c>
      <c r="O13" s="1054"/>
      <c r="P13" s="1054"/>
      <c r="Q13" s="1054"/>
      <c r="R13" s="1054"/>
      <c r="S13" s="1054"/>
      <c r="T13" s="1054"/>
      <c r="U13" s="1054"/>
      <c r="V13" s="1054"/>
      <c r="W13" s="1054"/>
      <c r="X13" s="1054"/>
      <c r="Y13" s="1054"/>
      <c r="Z13" s="1054"/>
      <c r="AA13" s="1054"/>
      <c r="AB13" s="1054"/>
      <c r="AC13" s="1054"/>
      <c r="AD13" s="1054"/>
      <c r="AE13" s="1054"/>
      <c r="AF13" s="1054"/>
      <c r="AG13" s="1054"/>
      <c r="AH13" s="1054"/>
      <c r="AI13" s="1054"/>
      <c r="AJ13" s="1054"/>
      <c r="AK13" s="1054"/>
      <c r="AL13" s="1054"/>
      <c r="AM13" s="1054"/>
      <c r="AN13" s="1054"/>
      <c r="AO13" s="1054"/>
      <c r="AP13" s="1054"/>
      <c r="AQ13" s="1054"/>
      <c r="AR13" s="1054"/>
      <c r="AS13" s="1054"/>
      <c r="AT13" s="1054"/>
      <c r="AU13" s="1054"/>
      <c r="AV13" s="1054"/>
      <c r="AW13" s="1055"/>
    </row>
    <row r="14" spans="1:51" ht="14.45" customHeight="1">
      <c r="C14" s="1043"/>
      <c r="D14" s="1043"/>
      <c r="E14" s="1043"/>
      <c r="F14" s="1043"/>
      <c r="G14" s="1043"/>
      <c r="H14" s="1056" t="s">
        <v>250</v>
      </c>
      <c r="I14" s="1056"/>
      <c r="J14" s="1056"/>
      <c r="K14" s="1056"/>
      <c r="L14" s="1056"/>
      <c r="M14" s="1056"/>
      <c r="N14" s="1057" t="s">
        <v>249</v>
      </c>
      <c r="O14" s="1057"/>
      <c r="P14" s="1057"/>
      <c r="Q14" s="1057"/>
      <c r="R14" s="1057"/>
      <c r="S14" s="1057"/>
      <c r="T14" s="1057"/>
      <c r="U14" s="1057"/>
      <c r="V14" s="1057"/>
      <c r="W14" s="1057"/>
      <c r="X14" s="1057"/>
      <c r="Y14" s="1057"/>
      <c r="Z14" s="1057"/>
      <c r="AA14" s="1057"/>
      <c r="AB14" s="1057"/>
      <c r="AC14" s="1057"/>
      <c r="AD14" s="1057"/>
      <c r="AE14" s="1057"/>
      <c r="AF14" s="1057"/>
      <c r="AG14" s="1057"/>
      <c r="AH14" s="1057"/>
      <c r="AI14" s="1057"/>
      <c r="AJ14" s="1057"/>
      <c r="AK14" s="1057"/>
      <c r="AL14" s="1057"/>
      <c r="AM14" s="1057"/>
      <c r="AN14" s="1057"/>
      <c r="AO14" s="1057"/>
      <c r="AP14" s="1057"/>
      <c r="AQ14" s="1057"/>
      <c r="AR14" s="1057"/>
      <c r="AS14" s="1057"/>
      <c r="AT14" s="1057"/>
      <c r="AU14" s="1057"/>
      <c r="AV14" s="1057"/>
      <c r="AW14" s="1057"/>
    </row>
    <row r="15" spans="1:51" ht="18" customHeight="1">
      <c r="B15" s="7" t="s">
        <v>436</v>
      </c>
      <c r="C15" s="12" t="s">
        <v>437</v>
      </c>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row>
    <row r="16" spans="1:51" ht="6.95" customHeight="1">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row>
    <row r="17" spans="2:57" ht="14.25">
      <c r="B17" s="1042" t="s">
        <v>438</v>
      </c>
      <c r="C17" s="1042"/>
      <c r="D17" s="1042"/>
      <c r="E17" s="1042"/>
      <c r="F17" s="1042"/>
      <c r="G17" s="1042"/>
      <c r="H17" s="1042"/>
      <c r="I17" s="1042"/>
      <c r="J17" s="1042"/>
      <c r="K17" s="1042"/>
      <c r="L17" s="1042"/>
      <c r="M17" s="1042"/>
      <c r="N17" s="1042"/>
      <c r="O17" s="1042"/>
      <c r="P17" s="1042"/>
      <c r="Q17" s="1042"/>
      <c r="R17" s="1042"/>
      <c r="S17" s="1042"/>
      <c r="T17" s="1042"/>
      <c r="U17" s="1042"/>
      <c r="V17" s="1042"/>
      <c r="W17" s="1042"/>
      <c r="X17" s="1042"/>
      <c r="Y17" s="1042"/>
      <c r="Z17" s="1042"/>
      <c r="AA17" s="1042"/>
      <c r="AB17" s="1042"/>
      <c r="AC17" s="1042"/>
      <c r="AD17" s="1042"/>
      <c r="AE17" s="1042"/>
      <c r="AF17" s="1042"/>
      <c r="AG17" s="1042"/>
      <c r="AH17" s="1042"/>
      <c r="AI17" s="1042"/>
      <c r="AJ17" s="1042"/>
      <c r="AK17" s="1042"/>
      <c r="AL17" s="1042"/>
      <c r="AM17" s="1042"/>
      <c r="AN17" s="1042"/>
      <c r="AO17" s="1042"/>
      <c r="AP17" s="1042"/>
      <c r="AQ17" s="1042"/>
      <c r="AR17" s="1042"/>
      <c r="AS17" s="1042"/>
      <c r="AT17" s="1042"/>
      <c r="AU17" s="1042"/>
      <c r="AV17" s="1042"/>
      <c r="AW17" s="1042"/>
    </row>
    <row r="18" spans="2:57" ht="14.45" customHeight="1">
      <c r="B18" s="5"/>
      <c r="C18" s="1059"/>
      <c r="D18" s="1060"/>
      <c r="E18" s="1060"/>
      <c r="F18" s="1060"/>
      <c r="G18" s="1061"/>
      <c r="H18" s="1062" t="s">
        <v>92</v>
      </c>
      <c r="I18" s="1063"/>
      <c r="J18" s="1063"/>
      <c r="K18" s="1064"/>
      <c r="L18" s="1047" t="s">
        <v>94</v>
      </c>
      <c r="M18" s="1048"/>
      <c r="N18" s="1048"/>
      <c r="O18" s="1048"/>
      <c r="P18" s="1048"/>
      <c r="Q18" s="1048"/>
      <c r="R18" s="1048"/>
      <c r="S18" s="1048"/>
      <c r="T18" s="1048"/>
      <c r="U18" s="1048"/>
      <c r="V18" s="1048"/>
      <c r="W18" s="1048"/>
      <c r="X18" s="1048"/>
      <c r="Y18" s="1048"/>
      <c r="Z18" s="1048"/>
      <c r="AA18" s="1048"/>
      <c r="AB18" s="1048"/>
      <c r="AC18" s="1048"/>
      <c r="AD18" s="1048"/>
      <c r="AE18" s="1048"/>
      <c r="AF18" s="1048"/>
      <c r="AG18" s="1048"/>
      <c r="AH18" s="1048"/>
      <c r="AI18" s="1048"/>
      <c r="AJ18" s="1048"/>
      <c r="AK18" s="1048"/>
      <c r="AL18" s="1048"/>
      <c r="AM18" s="1048"/>
      <c r="AN18" s="1048"/>
      <c r="AO18" s="1048"/>
      <c r="AP18" s="1048"/>
      <c r="AQ18" s="1048"/>
      <c r="AR18" s="1048"/>
      <c r="AS18" s="1048"/>
      <c r="AT18" s="1048"/>
      <c r="AU18" s="1048"/>
      <c r="AV18" s="1048"/>
      <c r="AW18" s="1049"/>
    </row>
    <row r="19" spans="2:57" s="13" customFormat="1" ht="32.1" customHeight="1">
      <c r="B19" s="5"/>
      <c r="C19" s="1080" t="s">
        <v>272</v>
      </c>
      <c r="D19" s="1081"/>
      <c r="E19" s="1081"/>
      <c r="F19" s="1081"/>
      <c r="G19" s="1082"/>
      <c r="H19" s="1065">
        <v>5</v>
      </c>
      <c r="I19" s="1066"/>
      <c r="J19" s="1066"/>
      <c r="K19" s="1067"/>
      <c r="L19" s="1071" t="s">
        <v>1126</v>
      </c>
      <c r="M19" s="1072"/>
      <c r="N19" s="1072"/>
      <c r="O19" s="1072"/>
      <c r="P19" s="1072"/>
      <c r="Q19" s="1072"/>
      <c r="R19" s="1072"/>
      <c r="S19" s="1072"/>
      <c r="T19" s="1072"/>
      <c r="U19" s="1072"/>
      <c r="V19" s="1072"/>
      <c r="W19" s="1072"/>
      <c r="X19" s="1072"/>
      <c r="Y19" s="1072"/>
      <c r="Z19" s="1072"/>
      <c r="AA19" s="1072"/>
      <c r="AB19" s="1072"/>
      <c r="AC19" s="1072"/>
      <c r="AD19" s="1072"/>
      <c r="AE19" s="1072"/>
      <c r="AF19" s="1072"/>
      <c r="AG19" s="1072"/>
      <c r="AH19" s="1072"/>
      <c r="AI19" s="1072"/>
      <c r="AJ19" s="1072"/>
      <c r="AK19" s="1072"/>
      <c r="AL19" s="1072"/>
      <c r="AM19" s="1072"/>
      <c r="AN19" s="1072"/>
      <c r="AO19" s="1072"/>
      <c r="AP19" s="1072"/>
      <c r="AQ19" s="1072"/>
      <c r="AR19" s="1072"/>
      <c r="AS19" s="1072"/>
      <c r="AT19" s="1072"/>
      <c r="AU19" s="1072"/>
      <c r="AV19" s="1072"/>
      <c r="AW19" s="1073"/>
    </row>
    <row r="20" spans="2:57" ht="17.100000000000001" customHeight="1">
      <c r="B20" s="5"/>
      <c r="C20" s="1083"/>
      <c r="D20" s="1084"/>
      <c r="E20" s="1084"/>
      <c r="F20" s="1084"/>
      <c r="G20" s="1085"/>
      <c r="H20" s="1065">
        <v>7</v>
      </c>
      <c r="I20" s="1066"/>
      <c r="J20" s="1066"/>
      <c r="K20" s="1067"/>
      <c r="L20" s="1068" t="s">
        <v>512</v>
      </c>
      <c r="M20" s="1069"/>
      <c r="N20" s="1069"/>
      <c r="O20" s="1069"/>
      <c r="P20" s="1069"/>
      <c r="Q20" s="1069"/>
      <c r="R20" s="1069"/>
      <c r="S20" s="1069"/>
      <c r="T20" s="1069"/>
      <c r="U20" s="1069"/>
      <c r="V20" s="1069"/>
      <c r="W20" s="1069"/>
      <c r="X20" s="1069"/>
      <c r="Y20" s="1069"/>
      <c r="Z20" s="1069"/>
      <c r="AA20" s="1069"/>
      <c r="AB20" s="1069"/>
      <c r="AC20" s="1069"/>
      <c r="AD20" s="1069"/>
      <c r="AE20" s="1069"/>
      <c r="AF20" s="1069"/>
      <c r="AG20" s="1069"/>
      <c r="AH20" s="1069"/>
      <c r="AI20" s="1069"/>
      <c r="AJ20" s="1069"/>
      <c r="AK20" s="1069"/>
      <c r="AL20" s="1069"/>
      <c r="AM20" s="1069"/>
      <c r="AN20" s="1069"/>
      <c r="AO20" s="1069"/>
      <c r="AP20" s="1069"/>
      <c r="AQ20" s="1069"/>
      <c r="AR20" s="1069"/>
      <c r="AS20" s="1069"/>
      <c r="AT20" s="1069"/>
      <c r="AU20" s="1069"/>
      <c r="AV20" s="1069"/>
      <c r="AW20" s="1070"/>
    </row>
    <row r="21" spans="2:57" ht="32.1" customHeight="1">
      <c r="B21" s="1"/>
      <c r="C21" s="1083"/>
      <c r="D21" s="1084"/>
      <c r="E21" s="1084"/>
      <c r="F21" s="1084"/>
      <c r="G21" s="1085"/>
      <c r="H21" s="1065">
        <v>8</v>
      </c>
      <c r="I21" s="1066"/>
      <c r="J21" s="1066"/>
      <c r="K21" s="1067"/>
      <c r="L21" s="1071" t="s">
        <v>1066</v>
      </c>
      <c r="M21" s="1072"/>
      <c r="N21" s="1072"/>
      <c r="O21" s="1072"/>
      <c r="P21" s="1072"/>
      <c r="Q21" s="1072"/>
      <c r="R21" s="1072"/>
      <c r="S21" s="1072"/>
      <c r="T21" s="1072"/>
      <c r="U21" s="1072"/>
      <c r="V21" s="1072"/>
      <c r="W21" s="1072"/>
      <c r="X21" s="1072"/>
      <c r="Y21" s="1072"/>
      <c r="Z21" s="1072"/>
      <c r="AA21" s="1072"/>
      <c r="AB21" s="1072"/>
      <c r="AC21" s="1072"/>
      <c r="AD21" s="1072"/>
      <c r="AE21" s="1072"/>
      <c r="AF21" s="1072"/>
      <c r="AG21" s="1072"/>
      <c r="AH21" s="1072"/>
      <c r="AI21" s="1072"/>
      <c r="AJ21" s="1072"/>
      <c r="AK21" s="1072"/>
      <c r="AL21" s="1072"/>
      <c r="AM21" s="1072"/>
      <c r="AN21" s="1072"/>
      <c r="AO21" s="1072"/>
      <c r="AP21" s="1072"/>
      <c r="AQ21" s="1072"/>
      <c r="AR21" s="1072"/>
      <c r="AS21" s="1072"/>
      <c r="AT21" s="1072"/>
      <c r="AU21" s="1072"/>
      <c r="AV21" s="1072"/>
      <c r="AW21" s="1073"/>
    </row>
    <row r="22" spans="2:57" s="13" customFormat="1" ht="32.1" customHeight="1">
      <c r="B22" s="1"/>
      <c r="C22" s="1086"/>
      <c r="D22" s="1087"/>
      <c r="E22" s="1087"/>
      <c r="F22" s="1087"/>
      <c r="G22" s="1088"/>
      <c r="H22" s="1074" t="s">
        <v>1062</v>
      </c>
      <c r="I22" s="1075"/>
      <c r="J22" s="1075"/>
      <c r="K22" s="1076"/>
      <c r="L22" s="1077" t="s">
        <v>1063</v>
      </c>
      <c r="M22" s="1078"/>
      <c r="N22" s="1078"/>
      <c r="O22" s="1078"/>
      <c r="P22" s="1078"/>
      <c r="Q22" s="1078"/>
      <c r="R22" s="1078"/>
      <c r="S22" s="1078"/>
      <c r="T22" s="1078"/>
      <c r="U22" s="1078"/>
      <c r="V22" s="1078"/>
      <c r="W22" s="1078"/>
      <c r="X22" s="1078"/>
      <c r="Y22" s="1078"/>
      <c r="Z22" s="1078"/>
      <c r="AA22" s="1078"/>
      <c r="AB22" s="1078"/>
      <c r="AC22" s="1078"/>
      <c r="AD22" s="1078"/>
      <c r="AE22" s="1078"/>
      <c r="AF22" s="1078"/>
      <c r="AG22" s="1078"/>
      <c r="AH22" s="1078"/>
      <c r="AI22" s="1078"/>
      <c r="AJ22" s="1078"/>
      <c r="AK22" s="1078"/>
      <c r="AL22" s="1078"/>
      <c r="AM22" s="1078"/>
      <c r="AN22" s="1078"/>
      <c r="AO22" s="1078"/>
      <c r="AP22" s="1078"/>
      <c r="AQ22" s="1078"/>
      <c r="AR22" s="1078"/>
      <c r="AS22" s="1078"/>
      <c r="AT22" s="1078"/>
      <c r="AU22" s="1078"/>
      <c r="AV22" s="1078"/>
      <c r="AW22" s="1079"/>
    </row>
    <row r="23" spans="2:57" ht="17.100000000000001" customHeight="1">
      <c r="B23" s="1"/>
      <c r="C23" s="1043" t="s">
        <v>91</v>
      </c>
      <c r="D23" s="1043"/>
      <c r="E23" s="1043"/>
      <c r="F23" s="1043"/>
      <c r="G23" s="1043"/>
      <c r="H23" s="1066">
        <v>4</v>
      </c>
      <c r="I23" s="1066"/>
      <c r="J23" s="1066"/>
      <c r="K23" s="1067"/>
      <c r="L23" s="1100" t="s">
        <v>1377</v>
      </c>
      <c r="M23" s="1101"/>
      <c r="N23" s="1101"/>
      <c r="O23" s="1101"/>
      <c r="P23" s="1101"/>
      <c r="Q23" s="1101"/>
      <c r="R23" s="1101"/>
      <c r="S23" s="1101"/>
      <c r="T23" s="1101"/>
      <c r="U23" s="1101"/>
      <c r="V23" s="1101"/>
      <c r="W23" s="1101"/>
      <c r="X23" s="1101"/>
      <c r="Y23" s="1101"/>
      <c r="Z23" s="1101"/>
      <c r="AA23" s="1101"/>
      <c r="AB23" s="1101"/>
      <c r="AC23" s="1101"/>
      <c r="AD23" s="1101"/>
      <c r="AE23" s="1101"/>
      <c r="AF23" s="1101"/>
      <c r="AG23" s="1101"/>
      <c r="AH23" s="1101"/>
      <c r="AI23" s="1101"/>
      <c r="AJ23" s="1101"/>
      <c r="AK23" s="1101"/>
      <c r="AL23" s="1101"/>
      <c r="AM23" s="1101"/>
      <c r="AN23" s="1101"/>
      <c r="AO23" s="1101"/>
      <c r="AP23" s="1101"/>
      <c r="AQ23" s="1101"/>
      <c r="AR23" s="1101"/>
      <c r="AS23" s="1101"/>
      <c r="AT23" s="1101"/>
      <c r="AU23" s="1101"/>
      <c r="AV23" s="1101"/>
      <c r="AW23" s="1102"/>
    </row>
    <row r="24" spans="2:57" ht="32.1" customHeight="1">
      <c r="B24" s="1"/>
      <c r="C24" s="1043"/>
      <c r="D24" s="1043"/>
      <c r="E24" s="1043"/>
      <c r="F24" s="1043"/>
      <c r="G24" s="1043"/>
      <c r="H24" s="1103">
        <v>5</v>
      </c>
      <c r="I24" s="1103"/>
      <c r="J24" s="1103"/>
      <c r="K24" s="1104"/>
      <c r="L24" s="1105" t="s">
        <v>1378</v>
      </c>
      <c r="M24" s="1106"/>
      <c r="N24" s="1106"/>
      <c r="O24" s="1106"/>
      <c r="P24" s="1106"/>
      <c r="Q24" s="1106"/>
      <c r="R24" s="1106"/>
      <c r="S24" s="1106"/>
      <c r="T24" s="1106"/>
      <c r="U24" s="1106"/>
      <c r="V24" s="1106"/>
      <c r="W24" s="1106"/>
      <c r="X24" s="1106"/>
      <c r="Y24" s="1106"/>
      <c r="Z24" s="1106"/>
      <c r="AA24" s="1106"/>
      <c r="AB24" s="1106"/>
      <c r="AC24" s="1106"/>
      <c r="AD24" s="1106"/>
      <c r="AE24" s="1106"/>
      <c r="AF24" s="1106"/>
      <c r="AG24" s="1106"/>
      <c r="AH24" s="1106"/>
      <c r="AI24" s="1106"/>
      <c r="AJ24" s="1106"/>
      <c r="AK24" s="1106"/>
      <c r="AL24" s="1106"/>
      <c r="AM24" s="1106"/>
      <c r="AN24" s="1106"/>
      <c r="AO24" s="1106"/>
      <c r="AP24" s="1106"/>
      <c r="AQ24" s="1106"/>
      <c r="AR24" s="1106"/>
      <c r="AS24" s="1106"/>
      <c r="AT24" s="1106"/>
      <c r="AU24" s="1106"/>
      <c r="AV24" s="1106"/>
      <c r="AW24" s="1107"/>
      <c r="AZ24" s="1058"/>
      <c r="BA24" s="1058"/>
      <c r="BB24" s="1058"/>
      <c r="BC24" s="1058"/>
      <c r="BD24" s="1058"/>
      <c r="BE24" s="1058"/>
    </row>
    <row r="25" spans="2:57" ht="32.1" customHeight="1">
      <c r="C25" s="1091" t="s">
        <v>1064</v>
      </c>
      <c r="D25" s="1092"/>
      <c r="E25" s="1092"/>
      <c r="F25" s="1092"/>
      <c r="G25" s="1093"/>
      <c r="H25" s="1090" t="s">
        <v>1062</v>
      </c>
      <c r="I25" s="1075"/>
      <c r="J25" s="1075"/>
      <c r="K25" s="1076"/>
      <c r="L25" s="1077" t="s">
        <v>1065</v>
      </c>
      <c r="M25" s="1078"/>
      <c r="N25" s="1078"/>
      <c r="O25" s="1078"/>
      <c r="P25" s="1078"/>
      <c r="Q25" s="1078"/>
      <c r="R25" s="1078"/>
      <c r="S25" s="1078"/>
      <c r="T25" s="1078"/>
      <c r="U25" s="1078"/>
      <c r="V25" s="1078"/>
      <c r="W25" s="1078"/>
      <c r="X25" s="1078"/>
      <c r="Y25" s="1078"/>
      <c r="Z25" s="1078"/>
      <c r="AA25" s="1078"/>
      <c r="AB25" s="1078"/>
      <c r="AC25" s="1078"/>
      <c r="AD25" s="1078"/>
      <c r="AE25" s="1078"/>
      <c r="AF25" s="1078"/>
      <c r="AG25" s="1078"/>
      <c r="AH25" s="1078"/>
      <c r="AI25" s="1078"/>
      <c r="AJ25" s="1078"/>
      <c r="AK25" s="1078"/>
      <c r="AL25" s="1078"/>
      <c r="AM25" s="1078"/>
      <c r="AN25" s="1078"/>
      <c r="AO25" s="1078"/>
      <c r="AP25" s="1078"/>
      <c r="AQ25" s="1078"/>
      <c r="AR25" s="1078"/>
      <c r="AS25" s="1078"/>
      <c r="AT25" s="1078"/>
      <c r="AU25" s="1078"/>
      <c r="AV25" s="1078"/>
      <c r="AW25" s="1079"/>
      <c r="AX25" s="6"/>
      <c r="AY25" s="6"/>
    </row>
    <row r="26" spans="2:57" s="13" customFormat="1" ht="17.100000000000001" customHeight="1">
      <c r="B26" s="1"/>
      <c r="C26" s="1094"/>
      <c r="D26" s="1095"/>
      <c r="E26" s="1095"/>
      <c r="F26" s="1095"/>
      <c r="G26" s="1096"/>
      <c r="H26" s="1108" t="s">
        <v>1339</v>
      </c>
      <c r="I26" s="1066"/>
      <c r="J26" s="1066"/>
      <c r="K26" s="1067"/>
      <c r="L26" s="1068" t="s">
        <v>1342</v>
      </c>
      <c r="M26" s="1069"/>
      <c r="N26" s="1069"/>
      <c r="O26" s="1069"/>
      <c r="P26" s="1069"/>
      <c r="Q26" s="1069"/>
      <c r="R26" s="1069"/>
      <c r="S26" s="1069"/>
      <c r="T26" s="1069"/>
      <c r="U26" s="1069"/>
      <c r="V26" s="1069"/>
      <c r="W26" s="1069"/>
      <c r="X26" s="1069"/>
      <c r="Y26" s="1069"/>
      <c r="Z26" s="1069"/>
      <c r="AA26" s="1069"/>
      <c r="AB26" s="1069"/>
      <c r="AC26" s="1069"/>
      <c r="AD26" s="1069"/>
      <c r="AE26" s="1069"/>
      <c r="AF26" s="1069"/>
      <c r="AG26" s="1069"/>
      <c r="AH26" s="1069"/>
      <c r="AI26" s="1069"/>
      <c r="AJ26" s="1069"/>
      <c r="AK26" s="1069"/>
      <c r="AL26" s="1069"/>
      <c r="AM26" s="1069"/>
      <c r="AN26" s="1069"/>
      <c r="AO26" s="1069"/>
      <c r="AP26" s="1069"/>
      <c r="AQ26" s="1069"/>
      <c r="AR26" s="1069"/>
      <c r="AS26" s="1069"/>
      <c r="AT26" s="1069"/>
      <c r="AU26" s="1069"/>
      <c r="AV26" s="1069"/>
      <c r="AW26" s="1070"/>
    </row>
    <row r="27" spans="2:57" s="13" customFormat="1" ht="17.100000000000001" customHeight="1">
      <c r="B27" s="1"/>
      <c r="C27" s="1094"/>
      <c r="D27" s="1095"/>
      <c r="E27" s="1095"/>
      <c r="F27" s="1095"/>
      <c r="G27" s="1096"/>
      <c r="H27" s="1108" t="s">
        <v>1340</v>
      </c>
      <c r="I27" s="1066"/>
      <c r="J27" s="1066"/>
      <c r="K27" s="1067"/>
      <c r="L27" s="1109" t="s">
        <v>1343</v>
      </c>
      <c r="M27" s="1110"/>
      <c r="N27" s="1110"/>
      <c r="O27" s="1110"/>
      <c r="P27" s="1110"/>
      <c r="Q27" s="1110"/>
      <c r="R27" s="1110"/>
      <c r="S27" s="1110"/>
      <c r="T27" s="1110"/>
      <c r="U27" s="1110"/>
      <c r="V27" s="1110"/>
      <c r="W27" s="1110"/>
      <c r="X27" s="1110"/>
      <c r="Y27" s="1110"/>
      <c r="Z27" s="1110"/>
      <c r="AA27" s="1110"/>
      <c r="AB27" s="1110"/>
      <c r="AC27" s="1110"/>
      <c r="AD27" s="1110"/>
      <c r="AE27" s="1110"/>
      <c r="AF27" s="1110"/>
      <c r="AG27" s="1110"/>
      <c r="AH27" s="1110"/>
      <c r="AI27" s="1110"/>
      <c r="AJ27" s="1110"/>
      <c r="AK27" s="1110"/>
      <c r="AL27" s="1110"/>
      <c r="AM27" s="1110"/>
      <c r="AN27" s="1110"/>
      <c r="AO27" s="1110"/>
      <c r="AP27" s="1110"/>
      <c r="AQ27" s="1110"/>
      <c r="AR27" s="1110"/>
      <c r="AS27" s="1110"/>
      <c r="AT27" s="1110"/>
      <c r="AU27" s="1110"/>
      <c r="AV27" s="1110"/>
      <c r="AW27" s="1111"/>
    </row>
    <row r="28" spans="2:57" s="13" customFormat="1" ht="32.1" customHeight="1">
      <c r="B28" s="1"/>
      <c r="C28" s="1097"/>
      <c r="D28" s="1098"/>
      <c r="E28" s="1098"/>
      <c r="F28" s="1098"/>
      <c r="G28" s="1099"/>
      <c r="H28" s="1090" t="s">
        <v>1341</v>
      </c>
      <c r="I28" s="1112"/>
      <c r="J28" s="1112"/>
      <c r="K28" s="1113"/>
      <c r="L28" s="1089" t="s">
        <v>1344</v>
      </c>
      <c r="M28" s="1069"/>
      <c r="N28" s="1069"/>
      <c r="O28" s="1069"/>
      <c r="P28" s="1069"/>
      <c r="Q28" s="1069"/>
      <c r="R28" s="1069"/>
      <c r="S28" s="1069"/>
      <c r="T28" s="1069"/>
      <c r="U28" s="1069"/>
      <c r="V28" s="1069"/>
      <c r="W28" s="1069"/>
      <c r="X28" s="1069"/>
      <c r="Y28" s="1069"/>
      <c r="Z28" s="1069"/>
      <c r="AA28" s="1069"/>
      <c r="AB28" s="1069"/>
      <c r="AC28" s="1069"/>
      <c r="AD28" s="1069"/>
      <c r="AE28" s="1069"/>
      <c r="AF28" s="1069"/>
      <c r="AG28" s="1069"/>
      <c r="AH28" s="1069"/>
      <c r="AI28" s="1069"/>
      <c r="AJ28" s="1069"/>
      <c r="AK28" s="1069"/>
      <c r="AL28" s="1069"/>
      <c r="AM28" s="1069"/>
      <c r="AN28" s="1069"/>
      <c r="AO28" s="1069"/>
      <c r="AP28" s="1069"/>
      <c r="AQ28" s="1069"/>
      <c r="AR28" s="1069"/>
      <c r="AS28" s="1069"/>
      <c r="AT28" s="1069"/>
      <c r="AU28" s="1069"/>
      <c r="AV28" s="1069"/>
      <c r="AW28" s="1070"/>
    </row>
    <row r="29" spans="2:57">
      <c r="H29" s="13"/>
      <c r="I29" s="13"/>
      <c r="J29" s="13"/>
      <c r="K29" s="13"/>
    </row>
  </sheetData>
  <mergeCells count="57">
    <mergeCell ref="L28:AW28"/>
    <mergeCell ref="H25:K25"/>
    <mergeCell ref="L25:AW25"/>
    <mergeCell ref="C25:G28"/>
    <mergeCell ref="L23:AW23"/>
    <mergeCell ref="H24:K24"/>
    <mergeCell ref="L24:AW24"/>
    <mergeCell ref="H26:K26"/>
    <mergeCell ref="L26:AW26"/>
    <mergeCell ref="H27:K27"/>
    <mergeCell ref="L27:AW27"/>
    <mergeCell ref="H28:K28"/>
    <mergeCell ref="AZ24:BE24"/>
    <mergeCell ref="B17:AW17"/>
    <mergeCell ref="C18:G18"/>
    <mergeCell ref="H18:K18"/>
    <mergeCell ref="L18:AW18"/>
    <mergeCell ref="H20:K20"/>
    <mergeCell ref="L20:AW20"/>
    <mergeCell ref="H21:K21"/>
    <mergeCell ref="L21:AW21"/>
    <mergeCell ref="H19:K19"/>
    <mergeCell ref="L19:AW19"/>
    <mergeCell ref="H22:K22"/>
    <mergeCell ref="L22:AW22"/>
    <mergeCell ref="C19:G22"/>
    <mergeCell ref="C23:G24"/>
    <mergeCell ref="H23:K23"/>
    <mergeCell ref="B10:AW10"/>
    <mergeCell ref="C12:G14"/>
    <mergeCell ref="H12:M12"/>
    <mergeCell ref="N12:AW12"/>
    <mergeCell ref="H13:M13"/>
    <mergeCell ref="N13:AW13"/>
    <mergeCell ref="H14:M14"/>
    <mergeCell ref="N14:AW14"/>
    <mergeCell ref="B7:G7"/>
    <mergeCell ref="H7:Y7"/>
    <mergeCell ref="Z7:AE7"/>
    <mergeCell ref="AF7:AW7"/>
    <mergeCell ref="B8:G8"/>
    <mergeCell ref="H8:Y8"/>
    <mergeCell ref="Z8:AE8"/>
    <mergeCell ref="AF8:AW8"/>
    <mergeCell ref="Y6:AW6"/>
    <mergeCell ref="B1:AW1"/>
    <mergeCell ref="B3:AW3"/>
    <mergeCell ref="B4:G4"/>
    <mergeCell ref="H4:AW4"/>
    <mergeCell ref="B5:G5"/>
    <mergeCell ref="H5:AW5"/>
    <mergeCell ref="B6:G6"/>
    <mergeCell ref="I6:M6"/>
    <mergeCell ref="N6:S6"/>
    <mergeCell ref="T6:V6"/>
    <mergeCell ref="W6:X6"/>
    <mergeCell ref="AJ2:AW2"/>
  </mergeCells>
  <phoneticPr fontId="3"/>
  <dataValidations count="1">
    <dataValidation type="list" allowBlank="1" showInputMessage="1" showErrorMessage="1" sqref="T6">
      <formula1>"緑,中央,南"</formula1>
    </dataValidation>
  </dataValidations>
  <printOptions horizontalCentered="1"/>
  <pageMargins left="0.39370078740157483" right="0.35433070866141736" top="0.74803149606299213" bottom="0.59055118110236227" header="0.27559055118110237" footer="0.51181102362204722"/>
  <pageSetup paperSize="9" scale="94" fitToWidth="0"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D621"/>
  <sheetViews>
    <sheetView view="pageBreakPreview" topLeftCell="A353" zoomScale="85" zoomScaleNormal="85" zoomScaleSheetLayoutView="85" workbookViewId="0">
      <selection activeCell="Z563" sqref="Z563"/>
    </sheetView>
  </sheetViews>
  <sheetFormatPr defaultColWidth="2.625" defaultRowHeight="13.5"/>
  <cols>
    <col min="1" max="1" width="10" style="206" customWidth="1"/>
    <col min="2" max="2" width="3.625" style="206" customWidth="1"/>
    <col min="3" max="3" width="20" style="287" customWidth="1"/>
    <col min="4" max="4" width="3.5" style="287" customWidth="1"/>
    <col min="5" max="5" width="44.125" style="287" customWidth="1"/>
    <col min="6" max="27" width="2.625" style="606" customWidth="1"/>
    <col min="28" max="30" width="2.625" style="206" customWidth="1"/>
    <col min="31" max="16384" width="2.625" style="606"/>
  </cols>
  <sheetData>
    <row r="1" spans="1:30" s="618" customFormat="1" ht="28.5">
      <c r="A1" s="1114"/>
      <c r="B1" s="1114"/>
      <c r="C1" s="1114"/>
      <c r="D1" s="1114"/>
      <c r="E1" s="1115"/>
      <c r="F1" s="1116" t="s">
        <v>95</v>
      </c>
      <c r="G1" s="1116"/>
      <c r="H1" s="1116"/>
      <c r="I1" s="1116"/>
      <c r="J1" s="1116"/>
      <c r="K1" s="1116"/>
      <c r="L1" s="1116"/>
      <c r="M1" s="1116"/>
      <c r="N1" s="1117" t="str">
        <f>IF('表紙 '!$H$5="","",'表紙 '!$H$5)</f>
        <v/>
      </c>
      <c r="O1" s="1117"/>
      <c r="P1" s="1117"/>
      <c r="Q1" s="1117"/>
      <c r="R1" s="1117"/>
      <c r="S1" s="1117"/>
      <c r="T1" s="1117"/>
      <c r="U1" s="1117"/>
      <c r="V1" s="1117"/>
      <c r="W1" s="1117"/>
      <c r="X1" s="1117"/>
      <c r="Y1" s="1117"/>
      <c r="Z1" s="1117"/>
      <c r="AA1" s="1117"/>
      <c r="AB1" s="1117"/>
      <c r="AC1" s="1117"/>
      <c r="AD1" s="1117"/>
    </row>
    <row r="2" spans="1:30" s="618" customFormat="1" ht="28.5" customHeight="1">
      <c r="A2" s="86"/>
      <c r="B2" s="86"/>
      <c r="C2" s="86"/>
      <c r="D2" s="86"/>
      <c r="E2" s="86"/>
      <c r="F2" s="1118" t="s">
        <v>96</v>
      </c>
      <c r="G2" s="1118"/>
      <c r="H2" s="1118"/>
      <c r="I2" s="1118"/>
      <c r="J2" s="1118"/>
      <c r="K2" s="1118"/>
      <c r="L2" s="1118"/>
      <c r="M2" s="1118"/>
      <c r="N2" s="1118"/>
      <c r="O2" s="1118"/>
      <c r="P2" s="1118"/>
      <c r="Q2" s="1118"/>
      <c r="R2" s="1118"/>
      <c r="S2" s="1118"/>
      <c r="T2" s="1118"/>
      <c r="U2" s="1118"/>
      <c r="V2" s="1118"/>
      <c r="W2" s="1118"/>
      <c r="X2" s="1118"/>
      <c r="Y2" s="1118"/>
      <c r="Z2" s="1118"/>
      <c r="AA2" s="1118"/>
      <c r="AB2" s="1118"/>
      <c r="AC2" s="1118"/>
      <c r="AD2" s="1118"/>
    </row>
    <row r="3" spans="1:30" s="618" customFormat="1" ht="84.75" customHeight="1">
      <c r="A3" s="1114"/>
      <c r="B3" s="1114"/>
      <c r="C3" s="1114"/>
      <c r="D3" s="1114"/>
      <c r="E3" s="1114"/>
      <c r="F3" s="1114"/>
      <c r="G3" s="1114"/>
      <c r="H3" s="1114"/>
      <c r="I3" s="1114"/>
      <c r="J3" s="1114"/>
      <c r="K3" s="1114"/>
      <c r="L3" s="1114"/>
      <c r="M3" s="1114"/>
      <c r="N3" s="1114"/>
      <c r="O3" s="1114"/>
      <c r="P3" s="1114"/>
      <c r="Q3" s="1114"/>
      <c r="R3" s="1114"/>
      <c r="S3" s="1114"/>
      <c r="T3" s="1114"/>
      <c r="U3" s="1114"/>
      <c r="V3" s="1114"/>
      <c r="W3" s="1114"/>
      <c r="X3" s="1114"/>
      <c r="Y3" s="1114"/>
      <c r="Z3" s="1114"/>
      <c r="AA3" s="1114"/>
      <c r="AB3" s="1114"/>
      <c r="AC3" s="1114"/>
      <c r="AD3" s="1114"/>
    </row>
    <row r="4" spans="1:30" s="618" customFormat="1" ht="84.75" customHeight="1">
      <c r="A4" s="1114"/>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row>
    <row r="5" spans="1:30" s="87" customFormat="1" ht="114.75" customHeight="1">
      <c r="A5" s="1114" t="s">
        <v>1306</v>
      </c>
      <c r="B5" s="1114"/>
      <c r="C5" s="1114"/>
      <c r="D5" s="1114"/>
      <c r="E5" s="1114"/>
      <c r="F5" s="1114"/>
      <c r="G5" s="1114"/>
      <c r="H5" s="1114"/>
      <c r="I5" s="1114"/>
      <c r="J5" s="1114"/>
      <c r="K5" s="1114"/>
      <c r="L5" s="1114"/>
      <c r="M5" s="1114"/>
      <c r="N5" s="1114"/>
      <c r="O5" s="1114"/>
      <c r="P5" s="1114"/>
      <c r="Q5" s="1114"/>
      <c r="R5" s="1114"/>
      <c r="S5" s="1114"/>
      <c r="T5" s="1114"/>
      <c r="U5" s="1114"/>
      <c r="V5" s="1114"/>
      <c r="W5" s="1114"/>
      <c r="X5" s="1114"/>
      <c r="Y5" s="1114"/>
      <c r="Z5" s="1114"/>
      <c r="AA5" s="1114"/>
      <c r="AB5" s="1114"/>
      <c r="AC5" s="1114"/>
      <c r="AD5" s="1114"/>
    </row>
    <row r="6" spans="1:30" s="618" customFormat="1" ht="131.25" customHeight="1">
      <c r="A6" s="1114"/>
      <c r="B6" s="1114"/>
      <c r="C6" s="1114"/>
      <c r="D6" s="1114"/>
      <c r="E6" s="1114"/>
      <c r="F6" s="1114"/>
      <c r="G6" s="1114"/>
      <c r="H6" s="1114"/>
      <c r="I6" s="1114"/>
      <c r="J6" s="1114"/>
      <c r="K6" s="1114"/>
      <c r="L6" s="1114"/>
      <c r="M6" s="1114"/>
      <c r="N6" s="1114"/>
      <c r="O6" s="1114"/>
      <c r="P6" s="1114"/>
      <c r="Q6" s="1114"/>
      <c r="R6" s="1114"/>
      <c r="S6" s="1114"/>
      <c r="T6" s="1114"/>
      <c r="U6" s="1114"/>
      <c r="V6" s="1114"/>
      <c r="W6" s="1114"/>
      <c r="X6" s="1114"/>
      <c r="Y6" s="1114"/>
      <c r="Z6" s="1114"/>
      <c r="AA6" s="1114"/>
      <c r="AB6" s="1114"/>
      <c r="AC6" s="1114"/>
      <c r="AD6" s="1114"/>
    </row>
    <row r="7" spans="1:30" s="618" customFormat="1" ht="84.75" customHeight="1">
      <c r="A7" s="1114"/>
      <c r="B7" s="1114"/>
      <c r="C7" s="1114"/>
      <c r="D7" s="1114"/>
      <c r="E7" s="1114"/>
      <c r="F7" s="1114"/>
      <c r="G7" s="1114"/>
      <c r="H7" s="1114"/>
      <c r="I7" s="1114"/>
      <c r="J7" s="1114"/>
      <c r="K7" s="1114"/>
      <c r="L7" s="1114"/>
      <c r="M7" s="1114"/>
      <c r="N7" s="1114"/>
      <c r="O7" s="1114"/>
      <c r="P7" s="1114"/>
      <c r="Q7" s="1114"/>
      <c r="R7" s="1114"/>
      <c r="S7" s="1114"/>
      <c r="T7" s="1114"/>
      <c r="U7" s="1114"/>
      <c r="V7" s="1114"/>
      <c r="W7" s="1114"/>
      <c r="X7" s="1114"/>
      <c r="Y7" s="1114"/>
      <c r="Z7" s="1114"/>
      <c r="AA7" s="1114"/>
      <c r="AB7" s="1114"/>
      <c r="AC7" s="1114"/>
      <c r="AD7" s="1114"/>
    </row>
    <row r="8" spans="1:30">
      <c r="A8" s="88" t="s">
        <v>37</v>
      </c>
      <c r="B8" s="1146" t="s">
        <v>15</v>
      </c>
      <c r="C8" s="1147"/>
      <c r="D8" s="1148"/>
      <c r="E8" s="89" t="s">
        <v>16</v>
      </c>
      <c r="F8" s="1149" t="s">
        <v>18</v>
      </c>
      <c r="G8" s="1150"/>
      <c r="H8" s="1150"/>
      <c r="I8" s="1150"/>
      <c r="J8" s="1150"/>
      <c r="K8" s="1150"/>
      <c r="L8" s="1150"/>
      <c r="M8" s="1150"/>
      <c r="N8" s="1150"/>
      <c r="O8" s="1150"/>
      <c r="P8" s="1150"/>
      <c r="Q8" s="1150"/>
      <c r="R8" s="1150"/>
      <c r="S8" s="1150"/>
      <c r="T8" s="1150"/>
      <c r="U8" s="1150"/>
      <c r="V8" s="1150"/>
      <c r="W8" s="1150"/>
      <c r="X8" s="1150"/>
      <c r="Y8" s="1150"/>
      <c r="Z8" s="1150"/>
      <c r="AA8" s="1151"/>
      <c r="AB8" s="1152" t="s">
        <v>17</v>
      </c>
      <c r="AC8" s="1153"/>
      <c r="AD8" s="1154"/>
    </row>
    <row r="9" spans="1:30" ht="6" customHeight="1">
      <c r="A9" s="91"/>
      <c r="B9" s="92"/>
      <c r="C9" s="93"/>
      <c r="D9" s="94"/>
      <c r="E9" s="95"/>
      <c r="F9" s="96"/>
      <c r="G9" s="641"/>
      <c r="H9" s="641"/>
      <c r="I9" s="641"/>
      <c r="J9" s="641"/>
      <c r="K9" s="641"/>
      <c r="L9" s="641"/>
      <c r="M9" s="641"/>
      <c r="N9" s="641"/>
      <c r="O9" s="641"/>
      <c r="P9" s="641"/>
      <c r="Q9" s="641"/>
      <c r="R9" s="641"/>
      <c r="S9" s="641"/>
      <c r="T9" s="641"/>
      <c r="U9" s="641"/>
      <c r="V9" s="641"/>
      <c r="W9" s="641"/>
      <c r="X9" s="641"/>
      <c r="Y9" s="641"/>
      <c r="Z9" s="641"/>
      <c r="AA9" s="642"/>
      <c r="AB9" s="97"/>
      <c r="AC9" s="98"/>
      <c r="AD9" s="99"/>
    </row>
    <row r="10" spans="1:30" ht="13.5" customHeight="1">
      <c r="A10" s="1131" t="s">
        <v>390</v>
      </c>
      <c r="B10" s="1132">
        <v>1</v>
      </c>
      <c r="C10" s="1133" t="s">
        <v>174</v>
      </c>
      <c r="D10" s="1134" t="s">
        <v>376</v>
      </c>
      <c r="E10" s="1135" t="s">
        <v>389</v>
      </c>
      <c r="F10" s="100"/>
      <c r="G10" s="1136" t="s">
        <v>117</v>
      </c>
      <c r="H10" s="1136"/>
      <c r="I10" s="1136"/>
      <c r="J10" s="1136"/>
      <c r="K10" s="1136"/>
      <c r="L10" s="1136"/>
      <c r="M10" s="1136"/>
      <c r="N10" s="1155" t="s">
        <v>116</v>
      </c>
      <c r="O10" s="1155"/>
      <c r="P10" s="1155"/>
      <c r="Q10" s="1155"/>
      <c r="R10" s="1155"/>
      <c r="S10" s="1155"/>
      <c r="T10" s="1155"/>
      <c r="U10" s="1155"/>
      <c r="V10" s="1155"/>
      <c r="W10" s="616"/>
      <c r="X10" s="616"/>
      <c r="Y10" s="616"/>
      <c r="Z10" s="616"/>
      <c r="AA10" s="102"/>
      <c r="AB10" s="1121" t="s">
        <v>222</v>
      </c>
      <c r="AC10" s="1122"/>
      <c r="AD10" s="1123"/>
    </row>
    <row r="11" spans="1:30" ht="13.5" customHeight="1">
      <c r="A11" s="1131"/>
      <c r="B11" s="1132"/>
      <c r="C11" s="1133"/>
      <c r="D11" s="1134"/>
      <c r="E11" s="1135"/>
      <c r="F11" s="100"/>
      <c r="G11" s="1136"/>
      <c r="H11" s="1136"/>
      <c r="I11" s="1136"/>
      <c r="J11" s="1136"/>
      <c r="K11" s="1136"/>
      <c r="L11" s="1136"/>
      <c r="M11" s="1136"/>
      <c r="N11" s="1155"/>
      <c r="O11" s="1155"/>
      <c r="P11" s="1155"/>
      <c r="Q11" s="1155"/>
      <c r="R11" s="1155"/>
      <c r="S11" s="1155"/>
      <c r="T11" s="1155"/>
      <c r="U11" s="1155"/>
      <c r="V11" s="1155"/>
      <c r="W11" s="616"/>
      <c r="X11" s="616"/>
      <c r="Y11" s="616"/>
      <c r="Z11" s="616"/>
      <c r="AA11" s="102"/>
      <c r="AB11" s="1121"/>
      <c r="AC11" s="1122"/>
      <c r="AD11" s="1123"/>
    </row>
    <row r="12" spans="1:30" ht="13.5" customHeight="1">
      <c r="A12" s="1131"/>
      <c r="B12" s="1132"/>
      <c r="C12" s="1133"/>
      <c r="D12" s="1134"/>
      <c r="E12" s="1135"/>
      <c r="F12" s="100"/>
      <c r="G12" s="616" t="s">
        <v>149</v>
      </c>
      <c r="H12" s="616"/>
      <c r="I12" s="616"/>
      <c r="J12" s="616"/>
      <c r="K12" s="616"/>
      <c r="L12" s="616"/>
      <c r="M12" s="616"/>
      <c r="N12" s="616"/>
      <c r="O12" s="616"/>
      <c r="P12" s="616"/>
      <c r="Q12" s="616"/>
      <c r="R12" s="616"/>
      <c r="S12" s="616"/>
      <c r="T12" s="616"/>
      <c r="U12" s="616"/>
      <c r="V12" s="616"/>
      <c r="W12" s="616"/>
      <c r="X12" s="616"/>
      <c r="Y12" s="616"/>
      <c r="Z12" s="616"/>
      <c r="AA12" s="102"/>
      <c r="AB12" s="1121"/>
      <c r="AC12" s="1122"/>
      <c r="AD12" s="1123"/>
    </row>
    <row r="13" spans="1:30" ht="13.5" customHeight="1">
      <c r="A13" s="1131"/>
      <c r="B13" s="1132"/>
      <c r="C13" s="1133"/>
      <c r="D13" s="1134"/>
      <c r="E13" s="1135"/>
      <c r="F13" s="100"/>
      <c r="G13" s="1124" t="s">
        <v>710</v>
      </c>
      <c r="H13" s="1124"/>
      <c r="I13" s="1124"/>
      <c r="J13" s="1124"/>
      <c r="K13" s="1125" t="s">
        <v>711</v>
      </c>
      <c r="L13" s="1125"/>
      <c r="M13" s="1126" t="s">
        <v>712</v>
      </c>
      <c r="N13" s="1127"/>
      <c r="O13" s="288"/>
      <c r="P13" s="103" t="s">
        <v>713</v>
      </c>
      <c r="Q13" s="290"/>
      <c r="R13" s="103" t="s">
        <v>714</v>
      </c>
      <c r="S13" s="103" t="s">
        <v>715</v>
      </c>
      <c r="T13" s="1127" t="s">
        <v>716</v>
      </c>
      <c r="U13" s="1127"/>
      <c r="V13" s="288"/>
      <c r="W13" s="103" t="s">
        <v>713</v>
      </c>
      <c r="X13" s="290"/>
      <c r="Y13" s="104" t="s">
        <v>714</v>
      </c>
      <c r="Z13" s="616"/>
      <c r="AA13" s="102"/>
      <c r="AB13" s="105"/>
      <c r="AC13" s="106"/>
      <c r="AD13" s="107"/>
    </row>
    <row r="14" spans="1:30" ht="13.5" customHeight="1">
      <c r="A14" s="1131"/>
      <c r="B14" s="1132"/>
      <c r="C14" s="1133"/>
      <c r="D14" s="1134"/>
      <c r="E14" s="1135"/>
      <c r="F14" s="100"/>
      <c r="G14" s="1124"/>
      <c r="H14" s="1124"/>
      <c r="I14" s="1124"/>
      <c r="J14" s="1124"/>
      <c r="K14" s="1128" t="s">
        <v>717</v>
      </c>
      <c r="L14" s="1128"/>
      <c r="M14" s="1129" t="s">
        <v>712</v>
      </c>
      <c r="N14" s="1130"/>
      <c r="O14" s="289"/>
      <c r="P14" s="108" t="s">
        <v>713</v>
      </c>
      <c r="Q14" s="291"/>
      <c r="R14" s="108" t="s">
        <v>714</v>
      </c>
      <c r="S14" s="108" t="s">
        <v>715</v>
      </c>
      <c r="T14" s="1130" t="s">
        <v>716</v>
      </c>
      <c r="U14" s="1130"/>
      <c r="V14" s="289"/>
      <c r="W14" s="108" t="s">
        <v>713</v>
      </c>
      <c r="X14" s="291"/>
      <c r="Y14" s="109" t="s">
        <v>714</v>
      </c>
      <c r="Z14" s="110"/>
      <c r="AA14" s="102"/>
      <c r="AB14" s="105"/>
      <c r="AC14" s="106"/>
      <c r="AD14" s="107"/>
    </row>
    <row r="15" spans="1:30" ht="13.5" customHeight="1">
      <c r="A15" s="1131"/>
      <c r="B15" s="1132"/>
      <c r="C15" s="1133"/>
      <c r="D15" s="1134"/>
      <c r="E15" s="1135"/>
      <c r="F15" s="100"/>
      <c r="G15" s="1137" t="s">
        <v>718</v>
      </c>
      <c r="H15" s="1138"/>
      <c r="I15" s="1138"/>
      <c r="J15" s="1138"/>
      <c r="K15" s="1125" t="s">
        <v>711</v>
      </c>
      <c r="L15" s="1125"/>
      <c r="M15" s="1165" t="s">
        <v>712</v>
      </c>
      <c r="N15" s="1140"/>
      <c r="O15" s="1139"/>
      <c r="P15" s="1140" t="s">
        <v>713</v>
      </c>
      <c r="Q15" s="1141"/>
      <c r="R15" s="1140" t="s">
        <v>714</v>
      </c>
      <c r="S15" s="1140" t="s">
        <v>715</v>
      </c>
      <c r="T15" s="1140" t="s">
        <v>716</v>
      </c>
      <c r="U15" s="1140"/>
      <c r="V15" s="1139"/>
      <c r="W15" s="1140" t="s">
        <v>713</v>
      </c>
      <c r="X15" s="1141"/>
      <c r="Y15" s="1166" t="s">
        <v>714</v>
      </c>
      <c r="Z15" s="110"/>
      <c r="AA15" s="102"/>
      <c r="AB15" s="105"/>
      <c r="AC15" s="106"/>
      <c r="AD15" s="107"/>
    </row>
    <row r="16" spans="1:30" ht="13.5" customHeight="1">
      <c r="A16" s="1131"/>
      <c r="B16" s="1132"/>
      <c r="C16" s="1133"/>
      <c r="D16" s="1134"/>
      <c r="E16" s="1135"/>
      <c r="F16" s="100"/>
      <c r="G16" s="1138"/>
      <c r="H16" s="1138"/>
      <c r="I16" s="1138"/>
      <c r="J16" s="1138"/>
      <c r="K16" s="1128" t="s">
        <v>717</v>
      </c>
      <c r="L16" s="1128"/>
      <c r="M16" s="1165"/>
      <c r="N16" s="1140"/>
      <c r="O16" s="1139"/>
      <c r="P16" s="1140"/>
      <c r="Q16" s="1141"/>
      <c r="R16" s="1140"/>
      <c r="S16" s="1140"/>
      <c r="T16" s="1140"/>
      <c r="U16" s="1140"/>
      <c r="V16" s="1139"/>
      <c r="W16" s="1140"/>
      <c r="X16" s="1141"/>
      <c r="Y16" s="1166"/>
      <c r="AA16" s="102"/>
      <c r="AB16" s="105"/>
      <c r="AC16" s="106"/>
      <c r="AD16" s="107"/>
    </row>
    <row r="17" spans="1:30" ht="13.5" customHeight="1">
      <c r="A17" s="623"/>
      <c r="B17" s="624"/>
      <c r="C17" s="590"/>
      <c r="D17" s="591"/>
      <c r="E17" s="589"/>
      <c r="F17" s="100"/>
      <c r="G17" s="1137" t="s">
        <v>719</v>
      </c>
      <c r="H17" s="1138"/>
      <c r="I17" s="1138"/>
      <c r="J17" s="1138"/>
      <c r="K17" s="1125" t="s">
        <v>711</v>
      </c>
      <c r="L17" s="1125"/>
      <c r="M17" s="1126" t="s">
        <v>712</v>
      </c>
      <c r="N17" s="1127"/>
      <c r="O17" s="288"/>
      <c r="P17" s="103" t="s">
        <v>713</v>
      </c>
      <c r="Q17" s="290"/>
      <c r="R17" s="103" t="s">
        <v>714</v>
      </c>
      <c r="S17" s="103" t="s">
        <v>715</v>
      </c>
      <c r="T17" s="1127" t="s">
        <v>716</v>
      </c>
      <c r="U17" s="1127"/>
      <c r="V17" s="288"/>
      <c r="W17" s="103" t="s">
        <v>713</v>
      </c>
      <c r="X17" s="290"/>
      <c r="Y17" s="104" t="s">
        <v>714</v>
      </c>
      <c r="AA17" s="102"/>
      <c r="AB17" s="105"/>
      <c r="AC17" s="106"/>
      <c r="AD17" s="107"/>
    </row>
    <row r="18" spans="1:30" ht="13.5" customHeight="1">
      <c r="A18" s="623"/>
      <c r="B18" s="624"/>
      <c r="C18" s="590"/>
      <c r="D18" s="591"/>
      <c r="E18" s="589"/>
      <c r="F18" s="100"/>
      <c r="G18" s="1138"/>
      <c r="H18" s="1138"/>
      <c r="I18" s="1138"/>
      <c r="J18" s="1138"/>
      <c r="K18" s="1128" t="s">
        <v>717</v>
      </c>
      <c r="L18" s="1128"/>
      <c r="M18" s="1129" t="s">
        <v>712</v>
      </c>
      <c r="N18" s="1130"/>
      <c r="O18" s="289"/>
      <c r="P18" s="108" t="s">
        <v>713</v>
      </c>
      <c r="Q18" s="291"/>
      <c r="R18" s="108" t="s">
        <v>714</v>
      </c>
      <c r="S18" s="108" t="s">
        <v>715</v>
      </c>
      <c r="T18" s="1130" t="s">
        <v>716</v>
      </c>
      <c r="U18" s="1130"/>
      <c r="V18" s="289"/>
      <c r="W18" s="108" t="s">
        <v>713</v>
      </c>
      <c r="X18" s="291"/>
      <c r="Y18" s="109" t="s">
        <v>714</v>
      </c>
      <c r="AA18" s="102"/>
      <c r="AB18" s="105"/>
      <c r="AC18" s="106"/>
      <c r="AD18" s="107"/>
    </row>
    <row r="19" spans="1:30" ht="13.5" customHeight="1">
      <c r="A19" s="623"/>
      <c r="B19" s="624"/>
      <c r="C19" s="590"/>
      <c r="D19" s="591"/>
      <c r="E19" s="589"/>
      <c r="F19" s="100"/>
      <c r="G19" s="1164" t="s">
        <v>720</v>
      </c>
      <c r="H19" s="1163"/>
      <c r="I19" s="1163"/>
      <c r="J19" s="1163"/>
      <c r="K19" s="1125" t="s">
        <v>711</v>
      </c>
      <c r="L19" s="1125"/>
      <c r="M19" s="1126" t="s">
        <v>712</v>
      </c>
      <c r="N19" s="1127"/>
      <c r="O19" s="288"/>
      <c r="P19" s="103" t="s">
        <v>713</v>
      </c>
      <c r="Q19" s="290"/>
      <c r="R19" s="103" t="s">
        <v>714</v>
      </c>
      <c r="S19" s="103" t="s">
        <v>715</v>
      </c>
      <c r="T19" s="1127" t="s">
        <v>716</v>
      </c>
      <c r="U19" s="1127"/>
      <c r="V19" s="288"/>
      <c r="W19" s="103" t="s">
        <v>713</v>
      </c>
      <c r="X19" s="290"/>
      <c r="Y19" s="104" t="s">
        <v>714</v>
      </c>
      <c r="AA19" s="102"/>
      <c r="AB19" s="105"/>
      <c r="AC19" s="106"/>
      <c r="AD19" s="107"/>
    </row>
    <row r="20" spans="1:30" ht="13.5" customHeight="1">
      <c r="A20" s="623"/>
      <c r="B20" s="624"/>
      <c r="C20" s="590"/>
      <c r="D20" s="591"/>
      <c r="E20" s="589"/>
      <c r="F20" s="100"/>
      <c r="G20" s="1163"/>
      <c r="H20" s="1163"/>
      <c r="I20" s="1163"/>
      <c r="J20" s="1163"/>
      <c r="K20" s="1128" t="s">
        <v>717</v>
      </c>
      <c r="L20" s="1128"/>
      <c r="M20" s="1129" t="s">
        <v>712</v>
      </c>
      <c r="N20" s="1130"/>
      <c r="O20" s="289"/>
      <c r="P20" s="108" t="s">
        <v>713</v>
      </c>
      <c r="Q20" s="291"/>
      <c r="R20" s="108" t="s">
        <v>714</v>
      </c>
      <c r="S20" s="108" t="s">
        <v>715</v>
      </c>
      <c r="T20" s="1130" t="s">
        <v>716</v>
      </c>
      <c r="U20" s="1130"/>
      <c r="V20" s="289"/>
      <c r="W20" s="108" t="s">
        <v>713</v>
      </c>
      <c r="X20" s="291"/>
      <c r="Y20" s="109" t="s">
        <v>714</v>
      </c>
      <c r="AA20" s="102"/>
      <c r="AB20" s="105"/>
      <c r="AC20" s="106"/>
      <c r="AD20" s="107"/>
    </row>
    <row r="21" spans="1:30" ht="13.5" customHeight="1">
      <c r="A21" s="623"/>
      <c r="B21" s="624"/>
      <c r="C21" s="590"/>
      <c r="D21" s="591"/>
      <c r="E21" s="589"/>
      <c r="F21" s="100"/>
      <c r="G21" s="1163" t="s">
        <v>721</v>
      </c>
      <c r="H21" s="1163"/>
      <c r="I21" s="1163"/>
      <c r="J21" s="1163"/>
      <c r="K21" s="1125" t="s">
        <v>711</v>
      </c>
      <c r="L21" s="1125"/>
      <c r="M21" s="1126" t="s">
        <v>716</v>
      </c>
      <c r="N21" s="1127"/>
      <c r="O21" s="288"/>
      <c r="P21" s="103" t="s">
        <v>713</v>
      </c>
      <c r="Q21" s="290"/>
      <c r="R21" s="103" t="s">
        <v>714</v>
      </c>
      <c r="S21" s="103" t="s">
        <v>715</v>
      </c>
      <c r="T21" s="1127" t="s">
        <v>716</v>
      </c>
      <c r="U21" s="1127"/>
      <c r="V21" s="288"/>
      <c r="W21" s="103" t="s">
        <v>713</v>
      </c>
      <c r="X21" s="290"/>
      <c r="Y21" s="104" t="s">
        <v>714</v>
      </c>
      <c r="AA21" s="102"/>
      <c r="AB21" s="105"/>
      <c r="AC21" s="106"/>
      <c r="AD21" s="107"/>
    </row>
    <row r="22" spans="1:30" ht="13.5" customHeight="1">
      <c r="A22" s="623"/>
      <c r="B22" s="624"/>
      <c r="C22" s="590"/>
      <c r="D22" s="591"/>
      <c r="E22" s="589"/>
      <c r="F22" s="100"/>
      <c r="G22" s="1163"/>
      <c r="H22" s="1163"/>
      <c r="I22" s="1163"/>
      <c r="J22" s="1163"/>
      <c r="K22" s="1128" t="s">
        <v>717</v>
      </c>
      <c r="L22" s="1128"/>
      <c r="M22" s="1129" t="s">
        <v>716</v>
      </c>
      <c r="N22" s="1130"/>
      <c r="O22" s="289"/>
      <c r="P22" s="108" t="s">
        <v>713</v>
      </c>
      <c r="Q22" s="291"/>
      <c r="R22" s="108" t="s">
        <v>714</v>
      </c>
      <c r="S22" s="108" t="s">
        <v>715</v>
      </c>
      <c r="T22" s="1130" t="s">
        <v>716</v>
      </c>
      <c r="U22" s="1130"/>
      <c r="V22" s="289"/>
      <c r="W22" s="108" t="s">
        <v>713</v>
      </c>
      <c r="X22" s="291"/>
      <c r="Y22" s="109" t="s">
        <v>714</v>
      </c>
      <c r="AA22" s="102"/>
      <c r="AB22" s="105"/>
      <c r="AC22" s="106"/>
      <c r="AD22" s="107"/>
    </row>
    <row r="23" spans="1:30" ht="13.5" customHeight="1">
      <c r="A23" s="623"/>
      <c r="B23" s="624"/>
      <c r="C23" s="590"/>
      <c r="D23" s="591"/>
      <c r="E23" s="589"/>
      <c r="F23" s="100"/>
      <c r="G23" s="1156" t="s">
        <v>722</v>
      </c>
      <c r="H23" s="1156"/>
      <c r="I23" s="1156"/>
      <c r="J23" s="1156"/>
      <c r="K23" s="1156"/>
      <c r="L23" s="1156"/>
      <c r="M23" s="1157"/>
      <c r="N23" s="1158"/>
      <c r="O23" s="1158"/>
      <c r="P23" s="1158"/>
      <c r="Q23" s="1158"/>
      <c r="R23" s="1158"/>
      <c r="S23" s="1158"/>
      <c r="T23" s="1158"/>
      <c r="U23" s="1158"/>
      <c r="V23" s="1158"/>
      <c r="W23" s="1158"/>
      <c r="X23" s="1158"/>
      <c r="Y23" s="1159"/>
      <c r="AA23" s="102"/>
      <c r="AB23" s="105"/>
      <c r="AC23" s="106"/>
      <c r="AD23" s="107"/>
    </row>
    <row r="24" spans="1:30" ht="13.5" customHeight="1">
      <c r="A24" s="623"/>
      <c r="B24" s="624"/>
      <c r="C24" s="590"/>
      <c r="D24" s="591"/>
      <c r="E24" s="589"/>
      <c r="F24" s="100"/>
      <c r="G24" s="1156"/>
      <c r="H24" s="1156"/>
      <c r="I24" s="1156"/>
      <c r="J24" s="1156"/>
      <c r="K24" s="1156"/>
      <c r="L24" s="1156"/>
      <c r="M24" s="1160"/>
      <c r="N24" s="1161"/>
      <c r="O24" s="1161"/>
      <c r="P24" s="1161"/>
      <c r="Q24" s="1161"/>
      <c r="R24" s="1161"/>
      <c r="S24" s="1161"/>
      <c r="T24" s="1161"/>
      <c r="U24" s="1161"/>
      <c r="V24" s="1161"/>
      <c r="W24" s="1161"/>
      <c r="X24" s="1161"/>
      <c r="Y24" s="1162"/>
      <c r="AA24" s="102"/>
      <c r="AB24" s="105"/>
      <c r="AC24" s="106"/>
      <c r="AD24" s="107"/>
    </row>
    <row r="25" spans="1:30" ht="13.5" customHeight="1">
      <c r="A25" s="623"/>
      <c r="B25" s="624"/>
      <c r="C25" s="590"/>
      <c r="D25" s="591"/>
      <c r="E25" s="589"/>
      <c r="F25" s="100"/>
      <c r="G25" s="616"/>
      <c r="H25" s="616"/>
      <c r="I25" s="616"/>
      <c r="J25" s="616"/>
      <c r="K25" s="616"/>
      <c r="L25" s="616"/>
      <c r="M25" s="616"/>
      <c r="N25" s="616"/>
      <c r="O25" s="616"/>
      <c r="P25" s="616"/>
      <c r="Q25" s="616"/>
      <c r="R25" s="616"/>
      <c r="S25" s="616"/>
      <c r="T25" s="616"/>
      <c r="U25" s="616"/>
      <c r="V25" s="616"/>
      <c r="AA25" s="102"/>
      <c r="AB25" s="105"/>
      <c r="AC25" s="106"/>
      <c r="AD25" s="107"/>
    </row>
    <row r="26" spans="1:30" s="674" customFormat="1" ht="13.5" customHeight="1">
      <c r="A26" s="686"/>
      <c r="B26" s="687"/>
      <c r="C26" s="664"/>
      <c r="D26" s="665"/>
      <c r="E26" s="666"/>
      <c r="F26" s="100"/>
      <c r="G26" s="675"/>
      <c r="H26" s="675"/>
      <c r="I26" s="675"/>
      <c r="J26" s="675"/>
      <c r="K26" s="675"/>
      <c r="L26" s="675"/>
      <c r="M26" s="675"/>
      <c r="N26" s="675"/>
      <c r="O26" s="675"/>
      <c r="P26" s="675"/>
      <c r="Q26" s="675"/>
      <c r="R26" s="675"/>
      <c r="S26" s="675"/>
      <c r="T26" s="675"/>
      <c r="U26" s="675"/>
      <c r="V26" s="675"/>
      <c r="AA26" s="102"/>
      <c r="AB26" s="105"/>
      <c r="AC26" s="106"/>
      <c r="AD26" s="107"/>
    </row>
    <row r="27" spans="1:30" s="674" customFormat="1" ht="13.5" customHeight="1">
      <c r="A27" s="686"/>
      <c r="B27" s="687"/>
      <c r="C27" s="664"/>
      <c r="D27" s="665"/>
      <c r="E27" s="666"/>
      <c r="F27" s="100"/>
      <c r="G27" s="675"/>
      <c r="H27" s="675"/>
      <c r="I27" s="675"/>
      <c r="J27" s="675"/>
      <c r="K27" s="675"/>
      <c r="L27" s="675"/>
      <c r="M27" s="675"/>
      <c r="N27" s="675"/>
      <c r="O27" s="675"/>
      <c r="P27" s="675"/>
      <c r="Q27" s="675"/>
      <c r="R27" s="675"/>
      <c r="S27" s="675"/>
      <c r="T27" s="675"/>
      <c r="U27" s="675"/>
      <c r="V27" s="675"/>
      <c r="AA27" s="102"/>
      <c r="AB27" s="105"/>
      <c r="AC27" s="106"/>
      <c r="AD27" s="107"/>
    </row>
    <row r="28" spans="1:30" ht="13.5" customHeight="1">
      <c r="A28" s="1119" t="s">
        <v>391</v>
      </c>
      <c r="B28" s="626">
        <v>2</v>
      </c>
      <c r="C28" s="1133" t="s">
        <v>380</v>
      </c>
      <c r="D28" s="1134" t="s">
        <v>707</v>
      </c>
      <c r="E28" s="1119" t="s">
        <v>379</v>
      </c>
      <c r="F28" s="100"/>
      <c r="G28" s="1136" t="s">
        <v>117</v>
      </c>
      <c r="H28" s="1136"/>
      <c r="I28" s="1136"/>
      <c r="J28" s="1136"/>
      <c r="K28" s="1136"/>
      <c r="L28" s="1136"/>
      <c r="M28" s="1136"/>
      <c r="N28" s="1155" t="s">
        <v>1295</v>
      </c>
      <c r="O28" s="1155"/>
      <c r="P28" s="1155"/>
      <c r="Q28" s="1155"/>
      <c r="R28" s="1155"/>
      <c r="S28" s="1155"/>
      <c r="T28" s="1155"/>
      <c r="U28" s="1155"/>
      <c r="V28" s="1155"/>
      <c r="W28" s="113"/>
      <c r="X28" s="113"/>
      <c r="Y28" s="113"/>
      <c r="Z28" s="113"/>
      <c r="AA28" s="102"/>
      <c r="AB28" s="1121" t="s">
        <v>222</v>
      </c>
      <c r="AC28" s="1122"/>
      <c r="AD28" s="1123"/>
    </row>
    <row r="29" spans="1:30">
      <c r="A29" s="1119"/>
      <c r="B29" s="626"/>
      <c r="C29" s="1133"/>
      <c r="D29" s="1134"/>
      <c r="E29" s="1119"/>
      <c r="F29" s="100"/>
      <c r="G29" s="1136"/>
      <c r="H29" s="1136"/>
      <c r="I29" s="1136"/>
      <c r="J29" s="1136"/>
      <c r="K29" s="1136"/>
      <c r="L29" s="1136"/>
      <c r="M29" s="1136"/>
      <c r="N29" s="1155"/>
      <c r="O29" s="1155"/>
      <c r="P29" s="1155"/>
      <c r="Q29" s="1155"/>
      <c r="R29" s="1155"/>
      <c r="S29" s="1155"/>
      <c r="T29" s="1155"/>
      <c r="U29" s="1155"/>
      <c r="V29" s="1155"/>
      <c r="W29" s="113"/>
      <c r="X29" s="113"/>
      <c r="Y29" s="113"/>
      <c r="Z29" s="113"/>
      <c r="AA29" s="102"/>
      <c r="AB29" s="1121"/>
      <c r="AC29" s="1122"/>
      <c r="AD29" s="1123"/>
    </row>
    <row r="30" spans="1:30" ht="14.25" thickBot="1">
      <c r="A30" s="1119"/>
      <c r="B30" s="626"/>
      <c r="C30" s="1133"/>
      <c r="D30" s="1134"/>
      <c r="E30" s="1119"/>
      <c r="F30" s="114"/>
      <c r="AA30" s="115"/>
      <c r="AB30" s="1121"/>
      <c r="AC30" s="1122"/>
      <c r="AD30" s="1123"/>
    </row>
    <row r="31" spans="1:30" ht="14.25" thickBot="1">
      <c r="A31" s="1119"/>
      <c r="B31" s="626"/>
      <c r="C31" s="1133"/>
      <c r="D31" s="1134"/>
      <c r="E31" s="1119"/>
      <c r="F31" s="114"/>
      <c r="G31" s="621" t="s">
        <v>511</v>
      </c>
      <c r="H31" s="621"/>
      <c r="I31" s="621"/>
      <c r="J31" s="621"/>
      <c r="K31" s="116"/>
      <c r="L31" s="1174"/>
      <c r="M31" s="1175"/>
      <c r="N31" s="1175"/>
      <c r="O31" s="1175"/>
      <c r="P31" s="1175"/>
      <c r="Q31" s="1176"/>
      <c r="R31" s="621" t="s">
        <v>286</v>
      </c>
      <c r="AA31" s="115"/>
      <c r="AB31" s="1121"/>
      <c r="AC31" s="1122"/>
      <c r="AD31" s="1123"/>
    </row>
    <row r="32" spans="1:30" ht="14.25" thickBot="1">
      <c r="A32" s="598"/>
      <c r="B32" s="626"/>
      <c r="C32" s="590"/>
      <c r="D32" s="591"/>
      <c r="E32" s="598"/>
      <c r="F32" s="114"/>
      <c r="G32" s="636"/>
      <c r="H32" s="636"/>
      <c r="I32" s="636"/>
      <c r="J32" s="636"/>
      <c r="K32" s="636"/>
      <c r="L32" s="657"/>
      <c r="M32" s="657"/>
      <c r="N32" s="657"/>
      <c r="O32" s="657"/>
      <c r="P32" s="657"/>
      <c r="Q32" s="657"/>
      <c r="R32" s="636"/>
      <c r="AA32" s="115"/>
      <c r="AB32" s="593"/>
      <c r="AC32" s="594"/>
      <c r="AD32" s="595"/>
    </row>
    <row r="33" spans="1:30" ht="13.5" customHeight="1" thickBot="1">
      <c r="A33" s="598"/>
      <c r="B33" s="626">
        <v>3</v>
      </c>
      <c r="C33" s="1177" t="s">
        <v>273</v>
      </c>
      <c r="D33" s="1134" t="s">
        <v>377</v>
      </c>
      <c r="E33" s="1135" t="s">
        <v>1244</v>
      </c>
      <c r="F33" s="114"/>
      <c r="G33" s="606" t="s">
        <v>510</v>
      </c>
      <c r="H33" s="1174"/>
      <c r="I33" s="1176"/>
      <c r="J33" s="612" t="s">
        <v>61</v>
      </c>
      <c r="K33" s="1178">
        <v>1</v>
      </c>
      <c r="L33" s="1178"/>
      <c r="M33" s="612" t="s">
        <v>62</v>
      </c>
      <c r="N33" s="612" t="s">
        <v>63</v>
      </c>
      <c r="O33" s="612"/>
      <c r="T33" s="1179" t="s">
        <v>233</v>
      </c>
      <c r="U33" s="1180"/>
      <c r="V33" s="1180"/>
      <c r="W33" s="1180"/>
      <c r="X33" s="1180"/>
      <c r="Y33" s="1180"/>
      <c r="Z33" s="1181"/>
      <c r="AA33" s="115"/>
      <c r="AB33" s="1121" t="s">
        <v>1060</v>
      </c>
      <c r="AC33" s="1122"/>
      <c r="AD33" s="1123"/>
    </row>
    <row r="34" spans="1:30" ht="13.5" customHeight="1">
      <c r="A34" s="598"/>
      <c r="B34" s="626"/>
      <c r="C34" s="1177"/>
      <c r="D34" s="1134"/>
      <c r="E34" s="1135"/>
      <c r="F34" s="114"/>
      <c r="G34" s="1182" t="s">
        <v>509</v>
      </c>
      <c r="H34" s="1182"/>
      <c r="I34" s="1182"/>
      <c r="J34" s="1182"/>
      <c r="K34" s="1182"/>
      <c r="L34" s="1182"/>
      <c r="M34" s="1182"/>
      <c r="N34" s="1182"/>
      <c r="O34" s="1182"/>
      <c r="P34" s="1182"/>
      <c r="Q34" s="1182"/>
      <c r="R34" s="1182"/>
      <c r="S34" s="1182"/>
      <c r="T34" s="1182"/>
      <c r="U34" s="1182"/>
      <c r="V34" s="1182"/>
      <c r="W34" s="1182"/>
      <c r="X34" s="1182"/>
      <c r="Y34" s="1182"/>
      <c r="Z34" s="119"/>
      <c r="AA34" s="120"/>
      <c r="AB34" s="1121"/>
      <c r="AC34" s="1122"/>
      <c r="AD34" s="1123"/>
    </row>
    <row r="35" spans="1:30">
      <c r="A35" s="598"/>
      <c r="B35" s="626"/>
      <c r="C35" s="1177"/>
      <c r="D35" s="1134"/>
      <c r="E35" s="1135"/>
      <c r="F35" s="114"/>
      <c r="G35" s="121"/>
      <c r="H35" s="121"/>
      <c r="I35" s="121"/>
      <c r="J35" s="121"/>
      <c r="K35" s="121"/>
      <c r="L35" s="121"/>
      <c r="M35" s="121"/>
      <c r="N35" s="121"/>
      <c r="O35" s="121"/>
      <c r="P35" s="121"/>
      <c r="Q35" s="121"/>
      <c r="R35" s="121"/>
      <c r="S35" s="121"/>
      <c r="T35" s="121"/>
      <c r="U35" s="121"/>
      <c r="V35" s="121"/>
      <c r="W35" s="121"/>
      <c r="X35" s="121"/>
      <c r="Y35" s="119"/>
      <c r="Z35" s="119"/>
      <c r="AA35" s="120"/>
      <c r="AB35" s="1121"/>
      <c r="AC35" s="1122"/>
      <c r="AD35" s="1123"/>
    </row>
    <row r="36" spans="1:30" s="674" customFormat="1">
      <c r="A36" s="668"/>
      <c r="B36" s="682"/>
      <c r="C36" s="1177"/>
      <c r="D36" s="1134"/>
      <c r="E36" s="1135"/>
      <c r="F36" s="114"/>
      <c r="G36" s="121"/>
      <c r="H36" s="121"/>
      <c r="I36" s="121"/>
      <c r="J36" s="121"/>
      <c r="K36" s="121"/>
      <c r="L36" s="121"/>
      <c r="M36" s="121"/>
      <c r="N36" s="121"/>
      <c r="O36" s="121"/>
      <c r="P36" s="121"/>
      <c r="Q36" s="121"/>
      <c r="R36" s="121"/>
      <c r="S36" s="121"/>
      <c r="T36" s="121"/>
      <c r="U36" s="121"/>
      <c r="V36" s="121"/>
      <c r="W36" s="121"/>
      <c r="X36" s="121"/>
      <c r="Y36" s="119"/>
      <c r="Z36" s="119"/>
      <c r="AA36" s="120"/>
      <c r="AB36" s="1121"/>
      <c r="AC36" s="1122"/>
      <c r="AD36" s="1123"/>
    </row>
    <row r="37" spans="1:30" ht="14.25">
      <c r="A37" s="598"/>
      <c r="B37" s="626"/>
      <c r="C37" s="1177"/>
      <c r="D37" s="1134"/>
      <c r="E37" s="1135"/>
      <c r="F37" s="114"/>
      <c r="G37" s="1167" t="s">
        <v>220</v>
      </c>
      <c r="H37" s="1167"/>
      <c r="I37" s="1167"/>
      <c r="J37" s="1167"/>
      <c r="K37" s="1167"/>
      <c r="L37" s="1167"/>
      <c r="M37" s="1167"/>
      <c r="N37" s="1167"/>
      <c r="O37" s="1167"/>
      <c r="P37" s="1167"/>
      <c r="Q37" s="1168" t="s">
        <v>1295</v>
      </c>
      <c r="R37" s="1169"/>
      <c r="S37" s="1169"/>
      <c r="T37" s="1169"/>
      <c r="U37" s="1169"/>
      <c r="V37" s="1169"/>
      <c r="W37" s="1170"/>
      <c r="X37" s="1171"/>
      <c r="Y37" s="119"/>
      <c r="Z37" s="119"/>
      <c r="AA37" s="120"/>
      <c r="AB37" s="1121"/>
      <c r="AC37" s="1122"/>
      <c r="AD37" s="1123"/>
    </row>
    <row r="38" spans="1:30" ht="13.5" customHeight="1">
      <c r="A38" s="598"/>
      <c r="B38" s="626"/>
      <c r="C38" s="1177"/>
      <c r="D38" s="1134"/>
      <c r="E38" s="1135"/>
      <c r="F38" s="114"/>
      <c r="G38" s="616"/>
      <c r="H38" s="616"/>
      <c r="I38" s="616"/>
      <c r="J38" s="616"/>
      <c r="K38" s="616"/>
      <c r="L38" s="616"/>
      <c r="M38" s="616"/>
      <c r="N38" s="616"/>
      <c r="O38" s="616"/>
      <c r="P38" s="616"/>
      <c r="Q38" s="616"/>
      <c r="R38" s="616"/>
      <c r="S38" s="616"/>
      <c r="T38" s="616"/>
      <c r="U38" s="616"/>
      <c r="V38" s="616"/>
      <c r="W38" s="616"/>
      <c r="X38" s="616"/>
      <c r="Y38" s="616"/>
      <c r="Z38" s="616"/>
      <c r="AA38" s="115"/>
      <c r="AB38" s="1121"/>
      <c r="AC38" s="1122"/>
      <c r="AD38" s="1123"/>
    </row>
    <row r="39" spans="1:30">
      <c r="A39" s="598"/>
      <c r="B39" s="626"/>
      <c r="C39" s="602"/>
      <c r="D39" s="591"/>
      <c r="E39" s="1135"/>
      <c r="F39" s="122"/>
      <c r="G39" s="606" t="s">
        <v>740</v>
      </c>
      <c r="H39" s="123"/>
      <c r="I39" s="123"/>
      <c r="J39" s="123"/>
      <c r="K39" s="123"/>
      <c r="L39" s="123"/>
      <c r="M39" s="123"/>
      <c r="N39" s="123"/>
      <c r="O39" s="123"/>
      <c r="P39" s="123"/>
      <c r="Q39" s="123"/>
      <c r="R39" s="123"/>
      <c r="S39" s="123"/>
      <c r="T39" s="123"/>
      <c r="U39" s="123"/>
      <c r="V39" s="123"/>
      <c r="W39" s="123"/>
      <c r="X39" s="123"/>
      <c r="Y39" s="123"/>
      <c r="Z39" s="124" t="s">
        <v>724</v>
      </c>
      <c r="AA39" s="125"/>
      <c r="AB39" s="105"/>
      <c r="AC39" s="106"/>
      <c r="AD39" s="107"/>
    </row>
    <row r="40" spans="1:30">
      <c r="A40" s="598"/>
      <c r="B40" s="626"/>
      <c r="C40" s="602"/>
      <c r="D40" s="591"/>
      <c r="E40" s="1135"/>
      <c r="F40" s="122"/>
      <c r="G40" s="1172" t="s">
        <v>26</v>
      </c>
      <c r="H40" s="1172"/>
      <c r="I40" s="1173" t="s">
        <v>742</v>
      </c>
      <c r="J40" s="1173"/>
      <c r="K40" s="1173"/>
      <c r="L40" s="1173"/>
      <c r="M40" s="1173"/>
      <c r="N40" s="1173"/>
      <c r="O40" s="1173"/>
      <c r="P40" s="1173"/>
      <c r="Q40" s="1173"/>
      <c r="R40" s="1173" t="s">
        <v>743</v>
      </c>
      <c r="S40" s="1173"/>
      <c r="T40" s="1173"/>
      <c r="U40" s="1173"/>
      <c r="V40" s="1173"/>
      <c r="W40" s="1173"/>
      <c r="X40" s="1173"/>
      <c r="Y40" s="1173"/>
      <c r="Z40" s="1173"/>
      <c r="AA40" s="125"/>
      <c r="AB40" s="105"/>
      <c r="AC40" s="106"/>
      <c r="AD40" s="107"/>
    </row>
    <row r="41" spans="1:30" ht="13.5" customHeight="1">
      <c r="A41" s="598"/>
      <c r="B41" s="626"/>
      <c r="C41" s="602"/>
      <c r="D41" s="591"/>
      <c r="E41" s="1135"/>
      <c r="F41" s="122"/>
      <c r="G41" s="1172"/>
      <c r="H41" s="1172"/>
      <c r="I41" s="1172" t="s">
        <v>723</v>
      </c>
      <c r="J41" s="1172"/>
      <c r="K41" s="1172"/>
      <c r="L41" s="1172" t="s">
        <v>274</v>
      </c>
      <c r="M41" s="1172"/>
      <c r="N41" s="1172"/>
      <c r="O41" s="1172" t="s">
        <v>275</v>
      </c>
      <c r="P41" s="1172"/>
      <c r="Q41" s="1172"/>
      <c r="R41" s="1172" t="s">
        <v>723</v>
      </c>
      <c r="S41" s="1172"/>
      <c r="T41" s="1172"/>
      <c r="U41" s="1172" t="s">
        <v>274</v>
      </c>
      <c r="V41" s="1172"/>
      <c r="W41" s="1172"/>
      <c r="X41" s="1172" t="s">
        <v>275</v>
      </c>
      <c r="Y41" s="1172"/>
      <c r="Z41" s="1172"/>
      <c r="AA41" s="125"/>
      <c r="AB41" s="105"/>
      <c r="AC41" s="106"/>
      <c r="AD41" s="107"/>
    </row>
    <row r="42" spans="1:30">
      <c r="A42" s="598"/>
      <c r="B42" s="626"/>
      <c r="C42" s="602"/>
      <c r="D42" s="591"/>
      <c r="E42" s="598"/>
      <c r="F42" s="122"/>
      <c r="G42" s="1124" t="s">
        <v>276</v>
      </c>
      <c r="H42" s="1124"/>
      <c r="I42" s="1184"/>
      <c r="J42" s="1184"/>
      <c r="K42" s="1184"/>
      <c r="L42" s="1184"/>
      <c r="M42" s="1184"/>
      <c r="N42" s="1184"/>
      <c r="O42" s="1186"/>
      <c r="P42" s="1186"/>
      <c r="Q42" s="1186"/>
      <c r="R42" s="1184"/>
      <c r="S42" s="1184"/>
      <c r="T42" s="1184"/>
      <c r="U42" s="1184"/>
      <c r="V42" s="1184"/>
      <c r="W42" s="1184"/>
      <c r="X42" s="1186"/>
      <c r="Y42" s="1186"/>
      <c r="Z42" s="1186"/>
      <c r="AA42" s="125"/>
      <c r="AB42" s="105"/>
      <c r="AC42" s="106"/>
      <c r="AD42" s="107"/>
    </row>
    <row r="43" spans="1:30">
      <c r="A43" s="598"/>
      <c r="B43" s="626"/>
      <c r="C43" s="602"/>
      <c r="D43" s="591"/>
      <c r="E43" s="598"/>
      <c r="F43" s="122"/>
      <c r="G43" s="1124" t="s">
        <v>277</v>
      </c>
      <c r="H43" s="1124"/>
      <c r="I43" s="1184"/>
      <c r="J43" s="1184"/>
      <c r="K43" s="1184"/>
      <c r="L43" s="1184"/>
      <c r="M43" s="1184"/>
      <c r="N43" s="1184"/>
      <c r="O43" s="1183"/>
      <c r="P43" s="1183"/>
      <c r="Q43" s="1183"/>
      <c r="R43" s="1184"/>
      <c r="S43" s="1184"/>
      <c r="T43" s="1184"/>
      <c r="U43" s="1184"/>
      <c r="V43" s="1184"/>
      <c r="W43" s="1184"/>
      <c r="X43" s="1183"/>
      <c r="Y43" s="1183"/>
      <c r="Z43" s="1183"/>
      <c r="AA43" s="125"/>
      <c r="AB43" s="105"/>
      <c r="AC43" s="106"/>
      <c r="AD43" s="107"/>
    </row>
    <row r="44" spans="1:30">
      <c r="A44" s="598"/>
      <c r="B44" s="626"/>
      <c r="C44" s="602"/>
      <c r="D44" s="591"/>
      <c r="E44" s="598"/>
      <c r="F44" s="122"/>
      <c r="G44" s="1124" t="s">
        <v>278</v>
      </c>
      <c r="H44" s="1124"/>
      <c r="I44" s="1184"/>
      <c r="J44" s="1184"/>
      <c r="K44" s="1184"/>
      <c r="L44" s="1184"/>
      <c r="M44" s="1184"/>
      <c r="N44" s="1184"/>
      <c r="O44" s="1185"/>
      <c r="P44" s="1185"/>
      <c r="Q44" s="1185"/>
      <c r="R44" s="1184"/>
      <c r="S44" s="1184"/>
      <c r="T44" s="1184"/>
      <c r="U44" s="1184"/>
      <c r="V44" s="1184"/>
      <c r="W44" s="1184"/>
      <c r="X44" s="1185"/>
      <c r="Y44" s="1185"/>
      <c r="Z44" s="1185"/>
      <c r="AA44" s="125"/>
      <c r="AB44" s="105"/>
      <c r="AC44" s="106"/>
      <c r="AD44" s="107"/>
    </row>
    <row r="45" spans="1:30">
      <c r="A45" s="598"/>
      <c r="B45" s="626"/>
      <c r="C45" s="602"/>
      <c r="D45" s="591"/>
      <c r="E45" s="598"/>
      <c r="F45" s="122"/>
      <c r="G45" s="1124" t="s">
        <v>279</v>
      </c>
      <c r="H45" s="1124"/>
      <c r="I45" s="1183"/>
      <c r="J45" s="1183"/>
      <c r="K45" s="1183"/>
      <c r="L45" s="1183"/>
      <c r="M45" s="1183"/>
      <c r="N45" s="1183"/>
      <c r="O45" s="1184"/>
      <c r="P45" s="1184"/>
      <c r="Q45" s="1184"/>
      <c r="R45" s="1183"/>
      <c r="S45" s="1183"/>
      <c r="T45" s="1183"/>
      <c r="U45" s="1183"/>
      <c r="V45" s="1183"/>
      <c r="W45" s="1183"/>
      <c r="X45" s="1184"/>
      <c r="Y45" s="1184"/>
      <c r="Z45" s="1184"/>
      <c r="AA45" s="125"/>
      <c r="AB45" s="105"/>
      <c r="AC45" s="106"/>
      <c r="AD45" s="107"/>
    </row>
    <row r="46" spans="1:30">
      <c r="A46" s="598"/>
      <c r="B46" s="626"/>
      <c r="C46" s="602"/>
      <c r="D46" s="591"/>
      <c r="E46" s="598"/>
      <c r="F46" s="122"/>
      <c r="G46" s="1124" t="s">
        <v>280</v>
      </c>
      <c r="H46" s="1124"/>
      <c r="I46" s="1194"/>
      <c r="J46" s="1194"/>
      <c r="K46" s="1194"/>
      <c r="L46" s="1195"/>
      <c r="M46" s="1195"/>
      <c r="N46" s="1195"/>
      <c r="O46" s="1184"/>
      <c r="P46" s="1184"/>
      <c r="Q46" s="1184"/>
      <c r="R46" s="1195"/>
      <c r="S46" s="1195"/>
      <c r="T46" s="1195"/>
      <c r="U46" s="1195"/>
      <c r="V46" s="1195"/>
      <c r="W46" s="1195"/>
      <c r="X46" s="1184"/>
      <c r="Y46" s="1184"/>
      <c r="Z46" s="1184"/>
      <c r="AA46" s="125"/>
      <c r="AB46" s="105"/>
      <c r="AC46" s="106"/>
      <c r="AD46" s="107"/>
    </row>
    <row r="47" spans="1:30" ht="14.25" thickBot="1">
      <c r="A47" s="598"/>
      <c r="B47" s="626"/>
      <c r="C47" s="602"/>
      <c r="D47" s="591"/>
      <c r="E47" s="598"/>
      <c r="F47" s="122"/>
      <c r="G47" s="1124" t="s">
        <v>281</v>
      </c>
      <c r="H47" s="1124"/>
      <c r="I47" s="1192"/>
      <c r="J47" s="1192"/>
      <c r="K47" s="1192"/>
      <c r="L47" s="1193"/>
      <c r="M47" s="1193"/>
      <c r="N47" s="1193"/>
      <c r="O47" s="1184"/>
      <c r="P47" s="1184"/>
      <c r="Q47" s="1184"/>
      <c r="R47" s="1193"/>
      <c r="S47" s="1193"/>
      <c r="T47" s="1193"/>
      <c r="U47" s="1193"/>
      <c r="V47" s="1193"/>
      <c r="W47" s="1193"/>
      <c r="X47" s="1184"/>
      <c r="Y47" s="1184"/>
      <c r="Z47" s="1184"/>
      <c r="AA47" s="125"/>
      <c r="AB47" s="105"/>
      <c r="AC47" s="106"/>
      <c r="AD47" s="107"/>
    </row>
    <row r="48" spans="1:30" ht="14.25" thickTop="1">
      <c r="A48" s="598"/>
      <c r="B48" s="626"/>
      <c r="C48" s="602"/>
      <c r="D48" s="591"/>
      <c r="E48" s="598"/>
      <c r="F48" s="122"/>
      <c r="G48" s="1187" t="s">
        <v>33</v>
      </c>
      <c r="H48" s="1188"/>
      <c r="I48" s="1189" t="str">
        <f>IF(COUNT(I42:Q47)=0,"",SUM(I42:K47))</f>
        <v/>
      </c>
      <c r="J48" s="1190"/>
      <c r="K48" s="1191"/>
      <c r="L48" s="1189" t="str">
        <f>IF(COUNT(I42:Q47)=0,"",SUM(L42:N47))</f>
        <v/>
      </c>
      <c r="M48" s="1190"/>
      <c r="N48" s="1191"/>
      <c r="O48" s="1189" t="str">
        <f>IF(COUNT(I42:Q47)=0,"",SUM(O42:Q47))</f>
        <v/>
      </c>
      <c r="P48" s="1190"/>
      <c r="Q48" s="1191"/>
      <c r="R48" s="1189" t="str">
        <f>IF(COUNT(R42:Z47)=0,"",SUM(R42:T47))</f>
        <v/>
      </c>
      <c r="S48" s="1190"/>
      <c r="T48" s="1191"/>
      <c r="U48" s="1189" t="str">
        <f>IF(COUNT(R42:Z47)=0,"",SUM(U42:W47))</f>
        <v/>
      </c>
      <c r="V48" s="1190"/>
      <c r="W48" s="1191"/>
      <c r="X48" s="1189" t="str">
        <f>IF(COUNT(R42:Z47)=0,"",SUM(X42:Z47))</f>
        <v/>
      </c>
      <c r="Y48" s="1190"/>
      <c r="Z48" s="1191"/>
      <c r="AA48" s="125"/>
      <c r="AB48" s="105"/>
      <c r="AC48" s="106"/>
      <c r="AD48" s="107"/>
    </row>
    <row r="49" spans="1:30">
      <c r="A49" s="634"/>
      <c r="B49" s="631"/>
      <c r="C49" s="660"/>
      <c r="D49" s="633"/>
      <c r="E49" s="634"/>
      <c r="F49" s="127"/>
      <c r="G49" s="128"/>
      <c r="H49" s="128"/>
      <c r="I49" s="128"/>
      <c r="J49" s="128"/>
      <c r="K49" s="128"/>
      <c r="L49" s="128"/>
      <c r="M49" s="128"/>
      <c r="N49" s="128"/>
      <c r="O49" s="128"/>
      <c r="P49" s="128"/>
      <c r="Q49" s="128"/>
      <c r="R49" s="128"/>
      <c r="S49" s="128"/>
      <c r="T49" s="128"/>
      <c r="U49" s="128"/>
      <c r="V49" s="128"/>
      <c r="W49" s="128"/>
      <c r="X49" s="128"/>
      <c r="Y49" s="128"/>
      <c r="Z49" s="128"/>
      <c r="AA49" s="129"/>
      <c r="AB49" s="130"/>
      <c r="AC49" s="131"/>
      <c r="AD49" s="132"/>
    </row>
    <row r="50" spans="1:30">
      <c r="A50" s="598"/>
      <c r="B50" s="626"/>
      <c r="C50" s="602"/>
      <c r="D50" s="591"/>
      <c r="E50" s="598"/>
      <c r="F50" s="122"/>
      <c r="G50" s="606" t="s">
        <v>739</v>
      </c>
      <c r="H50" s="123"/>
      <c r="I50" s="123"/>
      <c r="J50" s="123"/>
      <c r="K50" s="123"/>
      <c r="L50" s="123"/>
      <c r="M50" s="123"/>
      <c r="N50" s="123"/>
      <c r="O50" s="123"/>
      <c r="P50" s="123"/>
      <c r="Q50" s="123"/>
      <c r="R50" s="123"/>
      <c r="S50" s="123"/>
      <c r="T50" s="123"/>
      <c r="U50" s="123"/>
      <c r="V50" s="123"/>
      <c r="W50" s="123"/>
      <c r="X50" s="123"/>
      <c r="Y50" s="123"/>
      <c r="Z50" s="124" t="s">
        <v>724</v>
      </c>
      <c r="AA50" s="125"/>
      <c r="AB50" s="105"/>
      <c r="AC50" s="106"/>
      <c r="AD50" s="107"/>
    </row>
    <row r="51" spans="1:30">
      <c r="A51" s="598"/>
      <c r="B51" s="626"/>
      <c r="C51" s="602"/>
      <c r="D51" s="591"/>
      <c r="E51" s="598"/>
      <c r="F51" s="122"/>
      <c r="G51" s="1172" t="s">
        <v>26</v>
      </c>
      <c r="H51" s="1172"/>
      <c r="I51" s="1173" t="s">
        <v>742</v>
      </c>
      <c r="J51" s="1173"/>
      <c r="K51" s="1173"/>
      <c r="L51" s="1173"/>
      <c r="M51" s="1173"/>
      <c r="N51" s="1173"/>
      <c r="O51" s="1173"/>
      <c r="P51" s="1173"/>
      <c r="Q51" s="1173"/>
      <c r="R51" s="1173" t="s">
        <v>743</v>
      </c>
      <c r="S51" s="1173"/>
      <c r="T51" s="1173"/>
      <c r="U51" s="1173"/>
      <c r="V51" s="1173"/>
      <c r="W51" s="1173"/>
      <c r="X51" s="1173"/>
      <c r="Y51" s="1173"/>
      <c r="Z51" s="1173"/>
      <c r="AA51" s="125"/>
      <c r="AB51" s="105"/>
      <c r="AC51" s="106"/>
      <c r="AD51" s="107"/>
    </row>
    <row r="52" spans="1:30" ht="13.5" customHeight="1">
      <c r="A52" s="598"/>
      <c r="B52" s="626"/>
      <c r="C52" s="602"/>
      <c r="D52" s="591"/>
      <c r="E52" s="598"/>
      <c r="F52" s="122"/>
      <c r="G52" s="1172"/>
      <c r="H52" s="1172"/>
      <c r="I52" s="1172" t="s">
        <v>747</v>
      </c>
      <c r="J52" s="1172"/>
      <c r="K52" s="1172"/>
      <c r="L52" s="1172" t="s">
        <v>741</v>
      </c>
      <c r="M52" s="1172"/>
      <c r="N52" s="1172"/>
      <c r="O52" s="1172"/>
      <c r="P52" s="1172"/>
      <c r="Q52" s="1172"/>
      <c r="R52" s="1172" t="s">
        <v>747</v>
      </c>
      <c r="S52" s="1172"/>
      <c r="T52" s="1172"/>
      <c r="U52" s="1172" t="s">
        <v>741</v>
      </c>
      <c r="V52" s="1172"/>
      <c r="W52" s="1172"/>
      <c r="X52" s="1172"/>
      <c r="Y52" s="1172"/>
      <c r="Z52" s="1172"/>
      <c r="AA52" s="125"/>
      <c r="AB52" s="105"/>
      <c r="AC52" s="106"/>
      <c r="AD52" s="107"/>
    </row>
    <row r="53" spans="1:30">
      <c r="A53" s="598"/>
      <c r="B53" s="626"/>
      <c r="C53" s="602"/>
      <c r="D53" s="591"/>
      <c r="E53" s="598"/>
      <c r="F53" s="122"/>
      <c r="G53" s="1172"/>
      <c r="H53" s="1172"/>
      <c r="I53" s="1172"/>
      <c r="J53" s="1172"/>
      <c r="K53" s="1172"/>
      <c r="L53" s="1156" t="s">
        <v>744</v>
      </c>
      <c r="M53" s="1156"/>
      <c r="N53" s="1156"/>
      <c r="O53" s="1156" t="s">
        <v>745</v>
      </c>
      <c r="P53" s="1156"/>
      <c r="Q53" s="1156"/>
      <c r="R53" s="1172"/>
      <c r="S53" s="1172"/>
      <c r="T53" s="1172"/>
      <c r="U53" s="1156" t="s">
        <v>744</v>
      </c>
      <c r="V53" s="1156"/>
      <c r="W53" s="1156"/>
      <c r="X53" s="1156" t="s">
        <v>745</v>
      </c>
      <c r="Y53" s="1156"/>
      <c r="Z53" s="1156"/>
      <c r="AA53" s="125"/>
      <c r="AB53" s="105"/>
      <c r="AC53" s="106"/>
      <c r="AD53" s="107"/>
    </row>
    <row r="54" spans="1:30">
      <c r="A54" s="598"/>
      <c r="B54" s="626"/>
      <c r="C54" s="602"/>
      <c r="D54" s="591"/>
      <c r="E54" s="598"/>
      <c r="F54" s="122"/>
      <c r="G54" s="1172"/>
      <c r="H54" s="1172"/>
      <c r="I54" s="1172"/>
      <c r="J54" s="1172"/>
      <c r="K54" s="1172"/>
      <c r="L54" s="1156"/>
      <c r="M54" s="1156"/>
      <c r="N54" s="1156"/>
      <c r="O54" s="1156"/>
      <c r="P54" s="1156"/>
      <c r="Q54" s="1156"/>
      <c r="R54" s="1172"/>
      <c r="S54" s="1172"/>
      <c r="T54" s="1172"/>
      <c r="U54" s="1156"/>
      <c r="V54" s="1156"/>
      <c r="W54" s="1156"/>
      <c r="X54" s="1156"/>
      <c r="Y54" s="1156"/>
      <c r="Z54" s="1156"/>
      <c r="AA54" s="125"/>
      <c r="AB54" s="105"/>
      <c r="AC54" s="106"/>
      <c r="AD54" s="107"/>
    </row>
    <row r="55" spans="1:30">
      <c r="A55" s="598"/>
      <c r="B55" s="626"/>
      <c r="C55" s="602"/>
      <c r="D55" s="591"/>
      <c r="E55" s="598"/>
      <c r="F55" s="122"/>
      <c r="G55" s="1124" t="s">
        <v>276</v>
      </c>
      <c r="H55" s="1124"/>
      <c r="I55" s="1184"/>
      <c r="J55" s="1184"/>
      <c r="K55" s="1184"/>
      <c r="L55" s="1186"/>
      <c r="M55" s="1186"/>
      <c r="N55" s="1186"/>
      <c r="O55" s="1186"/>
      <c r="P55" s="1186"/>
      <c r="Q55" s="1186"/>
      <c r="R55" s="1184"/>
      <c r="S55" s="1184"/>
      <c r="T55" s="1184"/>
      <c r="U55" s="1186"/>
      <c r="V55" s="1186"/>
      <c r="W55" s="1186"/>
      <c r="X55" s="1186"/>
      <c r="Y55" s="1186"/>
      <c r="Z55" s="1186"/>
      <c r="AA55" s="125"/>
      <c r="AB55" s="105"/>
      <c r="AC55" s="106"/>
      <c r="AD55" s="107"/>
    </row>
    <row r="56" spans="1:30">
      <c r="A56" s="598"/>
      <c r="B56" s="626"/>
      <c r="C56" s="602"/>
      <c r="D56" s="591"/>
      <c r="E56" s="598"/>
      <c r="F56" s="122"/>
      <c r="G56" s="1124" t="s">
        <v>277</v>
      </c>
      <c r="H56" s="1124"/>
      <c r="I56" s="1184"/>
      <c r="J56" s="1184"/>
      <c r="K56" s="1184"/>
      <c r="L56" s="1186"/>
      <c r="M56" s="1186"/>
      <c r="N56" s="1186"/>
      <c r="O56" s="1186"/>
      <c r="P56" s="1186"/>
      <c r="Q56" s="1186"/>
      <c r="R56" s="1184"/>
      <c r="S56" s="1184"/>
      <c r="T56" s="1184"/>
      <c r="U56" s="1186"/>
      <c r="V56" s="1186"/>
      <c r="W56" s="1186"/>
      <c r="X56" s="1186"/>
      <c r="Y56" s="1186"/>
      <c r="Z56" s="1186"/>
      <c r="AA56" s="125"/>
      <c r="AB56" s="105"/>
      <c r="AC56" s="106"/>
      <c r="AD56" s="107"/>
    </row>
    <row r="57" spans="1:30">
      <c r="A57" s="598"/>
      <c r="B57" s="626"/>
      <c r="C57" s="602"/>
      <c r="D57" s="591"/>
      <c r="E57" s="598"/>
      <c r="F57" s="122"/>
      <c r="G57" s="1124" t="s">
        <v>278</v>
      </c>
      <c r="H57" s="1124"/>
      <c r="I57" s="1184"/>
      <c r="J57" s="1184"/>
      <c r="K57" s="1184"/>
      <c r="L57" s="1186"/>
      <c r="M57" s="1186"/>
      <c r="N57" s="1186"/>
      <c r="O57" s="1186"/>
      <c r="P57" s="1186"/>
      <c r="Q57" s="1186"/>
      <c r="R57" s="1184"/>
      <c r="S57" s="1184"/>
      <c r="T57" s="1184"/>
      <c r="U57" s="1186"/>
      <c r="V57" s="1186"/>
      <c r="W57" s="1186"/>
      <c r="X57" s="1186"/>
      <c r="Y57" s="1186"/>
      <c r="Z57" s="1186"/>
      <c r="AA57" s="125"/>
      <c r="AB57" s="105"/>
      <c r="AC57" s="106"/>
      <c r="AD57" s="107"/>
    </row>
    <row r="58" spans="1:30">
      <c r="A58" s="598"/>
      <c r="B58" s="626"/>
      <c r="C58" s="602"/>
      <c r="D58" s="591"/>
      <c r="E58" s="598"/>
      <c r="F58" s="122"/>
      <c r="G58" s="1124" t="s">
        <v>746</v>
      </c>
      <c r="H58" s="1124"/>
      <c r="I58" s="1186"/>
      <c r="J58" s="1186"/>
      <c r="K58" s="1186"/>
      <c r="L58" s="1184"/>
      <c r="M58" s="1184"/>
      <c r="N58" s="1184"/>
      <c r="O58" s="1184"/>
      <c r="P58" s="1184"/>
      <c r="Q58" s="1184"/>
      <c r="R58" s="1186"/>
      <c r="S58" s="1186"/>
      <c r="T58" s="1186"/>
      <c r="U58" s="1184"/>
      <c r="V58" s="1184"/>
      <c r="W58" s="1184"/>
      <c r="X58" s="1184"/>
      <c r="Y58" s="1184"/>
      <c r="Z58" s="1184"/>
      <c r="AA58" s="125"/>
      <c r="AB58" s="105"/>
      <c r="AC58" s="106"/>
      <c r="AD58" s="107"/>
    </row>
    <row r="59" spans="1:30">
      <c r="A59" s="598"/>
      <c r="B59" s="626"/>
      <c r="C59" s="602"/>
      <c r="D59" s="591"/>
      <c r="E59" s="598"/>
      <c r="F59" s="122"/>
      <c r="G59" s="1124" t="s">
        <v>279</v>
      </c>
      <c r="H59" s="1124"/>
      <c r="I59" s="1186"/>
      <c r="J59" s="1186"/>
      <c r="K59" s="1186"/>
      <c r="L59" s="1186"/>
      <c r="M59" s="1186"/>
      <c r="N59" s="1186"/>
      <c r="O59" s="1186"/>
      <c r="P59" s="1186"/>
      <c r="Q59" s="1186"/>
      <c r="R59" s="1186"/>
      <c r="S59" s="1186"/>
      <c r="T59" s="1186"/>
      <c r="U59" s="1186"/>
      <c r="V59" s="1186"/>
      <c r="W59" s="1186"/>
      <c r="X59" s="1186"/>
      <c r="Y59" s="1186"/>
      <c r="Z59" s="1186"/>
      <c r="AA59" s="125"/>
      <c r="AB59" s="105"/>
      <c r="AC59" s="106"/>
      <c r="AD59" s="107"/>
    </row>
    <row r="60" spans="1:30">
      <c r="A60" s="598"/>
      <c r="B60" s="626"/>
      <c r="C60" s="602"/>
      <c r="D60" s="591"/>
      <c r="E60" s="598"/>
      <c r="F60" s="122"/>
      <c r="G60" s="1124" t="s">
        <v>280</v>
      </c>
      <c r="H60" s="1124"/>
      <c r="I60" s="1186"/>
      <c r="J60" s="1186"/>
      <c r="K60" s="1186"/>
      <c r="L60" s="1186"/>
      <c r="M60" s="1186"/>
      <c r="N60" s="1186"/>
      <c r="O60" s="1186"/>
      <c r="P60" s="1186"/>
      <c r="Q60" s="1186"/>
      <c r="R60" s="1186"/>
      <c r="S60" s="1186"/>
      <c r="T60" s="1186"/>
      <c r="U60" s="1186"/>
      <c r="V60" s="1186"/>
      <c r="W60" s="1186"/>
      <c r="X60" s="1186"/>
      <c r="Y60" s="1186"/>
      <c r="Z60" s="1186"/>
      <c r="AA60" s="125"/>
      <c r="AB60" s="105"/>
      <c r="AC60" s="106"/>
      <c r="AD60" s="107"/>
    </row>
    <row r="61" spans="1:30" ht="14.25" thickBot="1">
      <c r="A61" s="598"/>
      <c r="B61" s="626"/>
      <c r="C61" s="602"/>
      <c r="D61" s="591"/>
      <c r="E61" s="598"/>
      <c r="F61" s="122"/>
      <c r="G61" s="1124" t="s">
        <v>281</v>
      </c>
      <c r="H61" s="1124"/>
      <c r="I61" s="1186"/>
      <c r="J61" s="1186"/>
      <c r="K61" s="1186"/>
      <c r="L61" s="1186"/>
      <c r="M61" s="1186"/>
      <c r="N61" s="1186"/>
      <c r="O61" s="1186"/>
      <c r="P61" s="1186"/>
      <c r="Q61" s="1186"/>
      <c r="R61" s="1186"/>
      <c r="S61" s="1186"/>
      <c r="T61" s="1186"/>
      <c r="U61" s="1186"/>
      <c r="V61" s="1186"/>
      <c r="W61" s="1186"/>
      <c r="X61" s="1186"/>
      <c r="Y61" s="1186"/>
      <c r="Z61" s="1186"/>
      <c r="AA61" s="125"/>
      <c r="AB61" s="105"/>
      <c r="AC61" s="106"/>
      <c r="AD61" s="107"/>
    </row>
    <row r="62" spans="1:30" ht="14.25" thickTop="1">
      <c r="A62" s="598"/>
      <c r="B62" s="626"/>
      <c r="C62" s="602"/>
      <c r="D62" s="591"/>
      <c r="E62" s="598"/>
      <c r="F62" s="122"/>
      <c r="G62" s="1187" t="s">
        <v>33</v>
      </c>
      <c r="H62" s="1188"/>
      <c r="I62" s="1189" t="str">
        <f>IF(COUNT(I55:Q61)=0,"",SUM(I55:K61))</f>
        <v/>
      </c>
      <c r="J62" s="1190"/>
      <c r="K62" s="1191"/>
      <c r="L62" s="1189" t="str">
        <f>IF(COUNT(I55:Q61)=0,"",SUM(L55:N61))</f>
        <v/>
      </c>
      <c r="M62" s="1190"/>
      <c r="N62" s="1191"/>
      <c r="O62" s="1189" t="str">
        <f>IF(COUNT(I55:Q61)=0,"",SUM(O55:Q61))</f>
        <v/>
      </c>
      <c r="P62" s="1190"/>
      <c r="Q62" s="1191"/>
      <c r="R62" s="1189" t="str">
        <f>IF(COUNT(R55:Z61)=0,"",SUM(R55:T61))</f>
        <v/>
      </c>
      <c r="S62" s="1190"/>
      <c r="T62" s="1191"/>
      <c r="U62" s="1189" t="str">
        <f>IF(COUNT(R55:Z61)=0,"",SUM(U55:W61))</f>
        <v/>
      </c>
      <c r="V62" s="1190"/>
      <c r="W62" s="1191"/>
      <c r="X62" s="1189" t="str">
        <f>IF(COUNT(R55:Z61)=0,"",SUM(X55:Z61))</f>
        <v/>
      </c>
      <c r="Y62" s="1190"/>
      <c r="Z62" s="1191"/>
      <c r="AA62" s="125"/>
      <c r="AB62" s="105"/>
      <c r="AC62" s="106"/>
      <c r="AD62" s="107"/>
    </row>
    <row r="63" spans="1:30">
      <c r="A63" s="598"/>
      <c r="B63" s="626"/>
      <c r="C63" s="602"/>
      <c r="D63" s="591"/>
      <c r="E63" s="598"/>
      <c r="F63" s="122"/>
      <c r="G63" s="123"/>
      <c r="H63" s="123"/>
      <c r="I63" s="123"/>
      <c r="J63" s="123"/>
      <c r="K63" s="123"/>
      <c r="L63" s="123"/>
      <c r="M63" s="123"/>
      <c r="N63" s="123"/>
      <c r="O63" s="123"/>
      <c r="P63" s="123"/>
      <c r="Q63" s="123"/>
      <c r="R63" s="123"/>
      <c r="S63" s="123"/>
      <c r="T63" s="123"/>
      <c r="U63" s="123"/>
      <c r="V63" s="123"/>
      <c r="W63" s="123"/>
      <c r="X63" s="123"/>
      <c r="Y63" s="123"/>
      <c r="Z63" s="123"/>
      <c r="AA63" s="125"/>
      <c r="AB63" s="105"/>
      <c r="AC63" s="106"/>
      <c r="AD63" s="107"/>
    </row>
    <row r="64" spans="1:30" s="674" customFormat="1">
      <c r="A64" s="668"/>
      <c r="B64" s="682"/>
      <c r="C64" s="672"/>
      <c r="D64" s="665"/>
      <c r="E64" s="668"/>
      <c r="F64" s="122"/>
      <c r="G64" s="123"/>
      <c r="H64" s="123"/>
      <c r="I64" s="123"/>
      <c r="J64" s="123"/>
      <c r="K64" s="123"/>
      <c r="L64" s="123"/>
      <c r="M64" s="123"/>
      <c r="N64" s="123"/>
      <c r="O64" s="123"/>
      <c r="P64" s="123"/>
      <c r="Q64" s="123"/>
      <c r="R64" s="123"/>
      <c r="S64" s="123"/>
      <c r="T64" s="123"/>
      <c r="U64" s="123"/>
      <c r="V64" s="123"/>
      <c r="W64" s="123"/>
      <c r="X64" s="123"/>
      <c r="Y64" s="123"/>
      <c r="Z64" s="123"/>
      <c r="AA64" s="125"/>
      <c r="AB64" s="105"/>
      <c r="AC64" s="106"/>
      <c r="AD64" s="107"/>
    </row>
    <row r="65" spans="1:30">
      <c r="A65" s="598"/>
      <c r="B65" s="626"/>
      <c r="C65" s="602"/>
      <c r="D65" s="591"/>
      <c r="E65" s="598"/>
      <c r="F65" s="122"/>
      <c r="G65" s="1196"/>
      <c r="H65" s="1196"/>
      <c r="I65" s="1196"/>
      <c r="J65" s="1196"/>
      <c r="K65" s="1196"/>
      <c r="L65" s="1196"/>
      <c r="M65" s="1196"/>
      <c r="N65" s="1196"/>
      <c r="O65" s="1202" t="s">
        <v>751</v>
      </c>
      <c r="P65" s="1202"/>
      <c r="Q65" s="1202"/>
      <c r="R65" s="1202"/>
      <c r="S65" s="1202" t="s">
        <v>752</v>
      </c>
      <c r="T65" s="1202"/>
      <c r="U65" s="1202"/>
      <c r="V65" s="1202"/>
      <c r="W65" s="1203" t="s">
        <v>753</v>
      </c>
      <c r="X65" s="1203"/>
      <c r="Y65" s="1203"/>
      <c r="Z65" s="1203"/>
      <c r="AA65" s="125"/>
      <c r="AB65" s="105"/>
      <c r="AC65" s="106"/>
      <c r="AD65" s="107"/>
    </row>
    <row r="66" spans="1:30">
      <c r="A66" s="598"/>
      <c r="B66" s="626"/>
      <c r="C66" s="602"/>
      <c r="D66" s="591"/>
      <c r="E66" s="598"/>
      <c r="F66" s="122"/>
      <c r="G66" s="1204" t="s">
        <v>749</v>
      </c>
      <c r="H66" s="1204"/>
      <c r="I66" s="1204"/>
      <c r="J66" s="1204"/>
      <c r="K66" s="1204"/>
      <c r="L66" s="1204"/>
      <c r="M66" s="1196" t="s">
        <v>723</v>
      </c>
      <c r="N66" s="1196"/>
      <c r="O66" s="1197" t="str">
        <f>I48</f>
        <v/>
      </c>
      <c r="P66" s="1197"/>
      <c r="Q66" s="1197"/>
      <c r="R66" s="1197"/>
      <c r="S66" s="1197" t="str">
        <f>I62</f>
        <v/>
      </c>
      <c r="T66" s="1197"/>
      <c r="U66" s="1197"/>
      <c r="V66" s="1197"/>
      <c r="W66" s="1200" t="str">
        <f>IFERROR(S66/O66*100,"")</f>
        <v/>
      </c>
      <c r="X66" s="1201"/>
      <c r="Y66" s="1201"/>
      <c r="Z66" s="133" t="s">
        <v>531</v>
      </c>
      <c r="AA66" s="125"/>
      <c r="AB66" s="105"/>
      <c r="AC66" s="106"/>
      <c r="AD66" s="107"/>
    </row>
    <row r="67" spans="1:30">
      <c r="A67" s="598"/>
      <c r="B67" s="626"/>
      <c r="C67" s="602"/>
      <c r="D67" s="591"/>
      <c r="E67" s="598"/>
      <c r="F67" s="122"/>
      <c r="G67" s="1204"/>
      <c r="H67" s="1204"/>
      <c r="I67" s="1204"/>
      <c r="J67" s="1204"/>
      <c r="K67" s="1204"/>
      <c r="L67" s="1204"/>
      <c r="M67" s="1196" t="s">
        <v>274</v>
      </c>
      <c r="N67" s="1196"/>
      <c r="O67" s="1197" t="str">
        <f>L48</f>
        <v/>
      </c>
      <c r="P67" s="1197"/>
      <c r="Q67" s="1197"/>
      <c r="R67" s="1197"/>
      <c r="S67" s="1197" t="str">
        <f>IF(COUNT(I55:Q61)=0,"",SUM(L59:Q61))</f>
        <v/>
      </c>
      <c r="T67" s="1197"/>
      <c r="U67" s="1197"/>
      <c r="V67" s="1197"/>
      <c r="W67" s="1198" t="str">
        <f t="shared" ref="W67:W74" si="0">IFERROR(S67/O67*100,"")</f>
        <v/>
      </c>
      <c r="X67" s="1199"/>
      <c r="Y67" s="1199"/>
      <c r="Z67" s="134" t="s">
        <v>531</v>
      </c>
      <c r="AA67" s="125"/>
      <c r="AB67" s="105"/>
      <c r="AC67" s="106"/>
      <c r="AD67" s="107"/>
    </row>
    <row r="68" spans="1:30">
      <c r="A68" s="598"/>
      <c r="B68" s="626"/>
      <c r="C68" s="602"/>
      <c r="D68" s="591"/>
      <c r="E68" s="598"/>
      <c r="F68" s="122"/>
      <c r="G68" s="1204"/>
      <c r="H68" s="1204"/>
      <c r="I68" s="1204"/>
      <c r="J68" s="1204"/>
      <c r="K68" s="1204"/>
      <c r="L68" s="1204"/>
      <c r="M68" s="1196" t="s">
        <v>275</v>
      </c>
      <c r="N68" s="1196"/>
      <c r="O68" s="1197" t="str">
        <f>O48</f>
        <v/>
      </c>
      <c r="P68" s="1197"/>
      <c r="Q68" s="1197"/>
      <c r="R68" s="1197"/>
      <c r="S68" s="1197" t="str">
        <f>IF(COUNT(I55:Q61)=0,"",SUM(L55:Q57))</f>
        <v/>
      </c>
      <c r="T68" s="1197"/>
      <c r="U68" s="1197"/>
      <c r="V68" s="1197"/>
      <c r="W68" s="1200" t="str">
        <f t="shared" si="0"/>
        <v/>
      </c>
      <c r="X68" s="1201"/>
      <c r="Y68" s="1201"/>
      <c r="Z68" s="133" t="s">
        <v>531</v>
      </c>
      <c r="AA68" s="125"/>
      <c r="AB68" s="105"/>
      <c r="AC68" s="106"/>
      <c r="AD68" s="107"/>
    </row>
    <row r="69" spans="1:30">
      <c r="A69" s="598"/>
      <c r="B69" s="626"/>
      <c r="C69" s="602"/>
      <c r="D69" s="591"/>
      <c r="E69" s="598"/>
      <c r="F69" s="122"/>
      <c r="G69" s="1204" t="s">
        <v>750</v>
      </c>
      <c r="H69" s="1204"/>
      <c r="I69" s="1204"/>
      <c r="J69" s="1204"/>
      <c r="K69" s="1204"/>
      <c r="L69" s="1204"/>
      <c r="M69" s="1196" t="s">
        <v>723</v>
      </c>
      <c r="N69" s="1196"/>
      <c r="O69" s="1197" t="str">
        <f>R48</f>
        <v/>
      </c>
      <c r="P69" s="1197"/>
      <c r="Q69" s="1197"/>
      <c r="R69" s="1197"/>
      <c r="S69" s="1197" t="str">
        <f>R62</f>
        <v/>
      </c>
      <c r="T69" s="1197"/>
      <c r="U69" s="1197"/>
      <c r="V69" s="1197"/>
      <c r="W69" s="1198" t="str">
        <f t="shared" si="0"/>
        <v/>
      </c>
      <c r="X69" s="1199"/>
      <c r="Y69" s="1199"/>
      <c r="Z69" s="134" t="s">
        <v>531</v>
      </c>
      <c r="AA69" s="125"/>
      <c r="AB69" s="105"/>
      <c r="AC69" s="106"/>
      <c r="AD69" s="107"/>
    </row>
    <row r="70" spans="1:30">
      <c r="A70" s="598"/>
      <c r="B70" s="626"/>
      <c r="C70" s="602"/>
      <c r="D70" s="591"/>
      <c r="E70" s="598"/>
      <c r="F70" s="122"/>
      <c r="G70" s="1204"/>
      <c r="H70" s="1204"/>
      <c r="I70" s="1204"/>
      <c r="J70" s="1204"/>
      <c r="K70" s="1204"/>
      <c r="L70" s="1204"/>
      <c r="M70" s="1196" t="s">
        <v>274</v>
      </c>
      <c r="N70" s="1196"/>
      <c r="O70" s="1197" t="str">
        <f>U48</f>
        <v/>
      </c>
      <c r="P70" s="1197"/>
      <c r="Q70" s="1197"/>
      <c r="R70" s="1197"/>
      <c r="S70" s="1197" t="str">
        <f>IF(COUNT(R55:Z61)=0,"",SUM(U59:Z61))</f>
        <v/>
      </c>
      <c r="T70" s="1197"/>
      <c r="U70" s="1197"/>
      <c r="V70" s="1197"/>
      <c r="W70" s="1200" t="str">
        <f t="shared" si="0"/>
        <v/>
      </c>
      <c r="X70" s="1201"/>
      <c r="Y70" s="1201"/>
      <c r="Z70" s="133" t="s">
        <v>531</v>
      </c>
      <c r="AA70" s="125"/>
      <c r="AB70" s="105"/>
      <c r="AC70" s="106"/>
      <c r="AD70" s="107"/>
    </row>
    <row r="71" spans="1:30">
      <c r="A71" s="598"/>
      <c r="B71" s="626"/>
      <c r="C71" s="602"/>
      <c r="D71" s="591"/>
      <c r="E71" s="598"/>
      <c r="F71" s="122"/>
      <c r="G71" s="1204"/>
      <c r="H71" s="1204"/>
      <c r="I71" s="1204"/>
      <c r="J71" s="1204"/>
      <c r="K71" s="1204"/>
      <c r="L71" s="1204"/>
      <c r="M71" s="1196" t="s">
        <v>275</v>
      </c>
      <c r="N71" s="1196"/>
      <c r="O71" s="1197" t="str">
        <f>X48</f>
        <v/>
      </c>
      <c r="P71" s="1197"/>
      <c r="Q71" s="1197"/>
      <c r="R71" s="1197"/>
      <c r="S71" s="1197" t="str">
        <f>IF(COUNT(R55:Z61)=0,"",SUM(U55:Z57))</f>
        <v/>
      </c>
      <c r="T71" s="1197"/>
      <c r="U71" s="1197"/>
      <c r="V71" s="1197"/>
      <c r="W71" s="1198" t="str">
        <f t="shared" si="0"/>
        <v/>
      </c>
      <c r="X71" s="1199"/>
      <c r="Y71" s="1199"/>
      <c r="Z71" s="134" t="s">
        <v>531</v>
      </c>
      <c r="AA71" s="125"/>
      <c r="AB71" s="105"/>
      <c r="AC71" s="106"/>
      <c r="AD71" s="107"/>
    </row>
    <row r="72" spans="1:30">
      <c r="A72" s="598"/>
      <c r="B72" s="626"/>
      <c r="C72" s="602"/>
      <c r="D72" s="591"/>
      <c r="E72" s="598"/>
      <c r="F72" s="122"/>
      <c r="G72" s="1202" t="s">
        <v>748</v>
      </c>
      <c r="H72" s="1202"/>
      <c r="I72" s="1202"/>
      <c r="J72" s="1202"/>
      <c r="K72" s="1202"/>
      <c r="L72" s="1202"/>
      <c r="M72" s="1196" t="s">
        <v>723</v>
      </c>
      <c r="N72" s="1196"/>
      <c r="O72" s="1197" t="str">
        <f>IFERROR(O66+O69,O66)</f>
        <v/>
      </c>
      <c r="P72" s="1197"/>
      <c r="Q72" s="1197"/>
      <c r="R72" s="1197"/>
      <c r="S72" s="1197" t="str">
        <f>IFERROR(S66+S69,S66)</f>
        <v/>
      </c>
      <c r="T72" s="1197"/>
      <c r="U72" s="1197"/>
      <c r="V72" s="1197"/>
      <c r="W72" s="1200" t="str">
        <f t="shared" si="0"/>
        <v/>
      </c>
      <c r="X72" s="1201"/>
      <c r="Y72" s="1201"/>
      <c r="Z72" s="133" t="s">
        <v>531</v>
      </c>
      <c r="AA72" s="125"/>
      <c r="AB72" s="105"/>
      <c r="AC72" s="106"/>
      <c r="AD72" s="107"/>
    </row>
    <row r="73" spans="1:30">
      <c r="A73" s="598"/>
      <c r="B73" s="626"/>
      <c r="C73" s="602"/>
      <c r="D73" s="591"/>
      <c r="E73" s="598"/>
      <c r="F73" s="122"/>
      <c r="G73" s="1202"/>
      <c r="H73" s="1202"/>
      <c r="I73" s="1202"/>
      <c r="J73" s="1202"/>
      <c r="K73" s="1202"/>
      <c r="L73" s="1202"/>
      <c r="M73" s="1196" t="s">
        <v>274</v>
      </c>
      <c r="N73" s="1196"/>
      <c r="O73" s="1197" t="str">
        <f>IFERROR(O67+O70,O67)</f>
        <v/>
      </c>
      <c r="P73" s="1197"/>
      <c r="Q73" s="1197"/>
      <c r="R73" s="1197"/>
      <c r="S73" s="1197" t="str">
        <f t="shared" ref="S73:S74" si="1">IFERROR(S67+S70,S67)</f>
        <v/>
      </c>
      <c r="T73" s="1197"/>
      <c r="U73" s="1197"/>
      <c r="V73" s="1197"/>
      <c r="W73" s="1198" t="str">
        <f t="shared" si="0"/>
        <v/>
      </c>
      <c r="X73" s="1199"/>
      <c r="Y73" s="1199"/>
      <c r="Z73" s="134" t="s">
        <v>531</v>
      </c>
      <c r="AA73" s="125"/>
      <c r="AB73" s="105"/>
      <c r="AC73" s="106"/>
      <c r="AD73" s="107"/>
    </row>
    <row r="74" spans="1:30">
      <c r="A74" s="598"/>
      <c r="B74" s="626"/>
      <c r="C74" s="602"/>
      <c r="D74" s="591"/>
      <c r="E74" s="598"/>
      <c r="F74" s="122"/>
      <c r="G74" s="1202"/>
      <c r="H74" s="1202"/>
      <c r="I74" s="1202"/>
      <c r="J74" s="1202"/>
      <c r="K74" s="1202"/>
      <c r="L74" s="1202"/>
      <c r="M74" s="1196" t="s">
        <v>275</v>
      </c>
      <c r="N74" s="1196"/>
      <c r="O74" s="1197" t="str">
        <f>IFERROR(O68+O71,O68)</f>
        <v/>
      </c>
      <c r="P74" s="1197"/>
      <c r="Q74" s="1197"/>
      <c r="R74" s="1197"/>
      <c r="S74" s="1197" t="str">
        <f t="shared" si="1"/>
        <v/>
      </c>
      <c r="T74" s="1197"/>
      <c r="U74" s="1197"/>
      <c r="V74" s="1197"/>
      <c r="W74" s="1200" t="str">
        <f t="shared" si="0"/>
        <v/>
      </c>
      <c r="X74" s="1201"/>
      <c r="Y74" s="1201"/>
      <c r="Z74" s="133" t="s">
        <v>531</v>
      </c>
      <c r="AA74" s="125"/>
      <c r="AB74" s="105"/>
      <c r="AC74" s="106"/>
      <c r="AD74" s="107"/>
    </row>
    <row r="75" spans="1:30">
      <c r="A75" s="598"/>
      <c r="B75" s="626"/>
      <c r="C75" s="602"/>
      <c r="D75" s="591"/>
      <c r="E75" s="598"/>
      <c r="F75" s="100"/>
      <c r="G75" s="135"/>
      <c r="H75" s="135"/>
      <c r="I75" s="135"/>
      <c r="J75" s="135"/>
      <c r="K75" s="135"/>
      <c r="L75" s="135"/>
      <c r="M75" s="135"/>
      <c r="N75" s="135"/>
      <c r="O75" s="135"/>
      <c r="P75" s="136"/>
      <c r="Q75" s="136"/>
      <c r="R75" s="136"/>
      <c r="S75" s="136"/>
      <c r="T75" s="136"/>
      <c r="U75" s="136"/>
      <c r="V75" s="136"/>
      <c r="W75" s="136"/>
      <c r="X75" s="136"/>
      <c r="Y75" s="638"/>
      <c r="Z75" s="638"/>
      <c r="AA75" s="102"/>
      <c r="AB75" s="138"/>
      <c r="AC75" s="139"/>
      <c r="AD75" s="140"/>
    </row>
    <row r="76" spans="1:30" s="674" customFormat="1">
      <c r="A76" s="668"/>
      <c r="B76" s="682"/>
      <c r="C76" s="672"/>
      <c r="D76" s="665"/>
      <c r="E76" s="668"/>
      <c r="F76" s="100"/>
      <c r="G76" s="135"/>
      <c r="H76" s="135"/>
      <c r="I76" s="135"/>
      <c r="J76" s="135"/>
      <c r="K76" s="135"/>
      <c r="L76" s="135"/>
      <c r="M76" s="135"/>
      <c r="N76" s="135"/>
      <c r="O76" s="135"/>
      <c r="P76" s="136"/>
      <c r="Q76" s="136"/>
      <c r="R76" s="136"/>
      <c r="S76" s="136"/>
      <c r="T76" s="136"/>
      <c r="U76" s="136"/>
      <c r="V76" s="136"/>
      <c r="W76" s="136"/>
      <c r="X76" s="136"/>
      <c r="Y76" s="684"/>
      <c r="Z76" s="684"/>
      <c r="AA76" s="102"/>
      <c r="AB76" s="138"/>
      <c r="AC76" s="139"/>
      <c r="AD76" s="140"/>
    </row>
    <row r="77" spans="1:30">
      <c r="A77" s="598"/>
      <c r="B77" s="626"/>
      <c r="C77" s="602"/>
      <c r="D77" s="591"/>
      <c r="E77" s="598"/>
      <c r="F77" s="100"/>
      <c r="G77" s="1124" t="s">
        <v>26</v>
      </c>
      <c r="H77" s="1124"/>
      <c r="I77" s="1205" t="s">
        <v>726</v>
      </c>
      <c r="J77" s="1205"/>
      <c r="K77" s="1205"/>
      <c r="L77" s="1205"/>
      <c r="M77" s="1205"/>
      <c r="N77" s="1205"/>
      <c r="O77" s="1205"/>
      <c r="P77" s="1205"/>
      <c r="Q77" s="1205"/>
      <c r="R77" s="1205"/>
      <c r="S77" s="1205"/>
      <c r="T77" s="1205"/>
      <c r="U77" s="136"/>
      <c r="V77" s="136"/>
      <c r="W77" s="136"/>
      <c r="X77" s="136"/>
      <c r="Y77" s="638"/>
      <c r="Z77" s="638"/>
      <c r="AA77" s="102"/>
      <c r="AB77" s="138"/>
      <c r="AC77" s="139"/>
      <c r="AD77" s="140"/>
    </row>
    <row r="78" spans="1:30">
      <c r="A78" s="598"/>
      <c r="B78" s="626"/>
      <c r="C78" s="602"/>
      <c r="D78" s="591"/>
      <c r="E78" s="598"/>
      <c r="F78" s="100"/>
      <c r="G78" s="1124"/>
      <c r="H78" s="1124"/>
      <c r="I78" s="1205" t="s">
        <v>104</v>
      </c>
      <c r="J78" s="1205"/>
      <c r="K78" s="1205"/>
      <c r="L78" s="1205"/>
      <c r="M78" s="1205"/>
      <c r="N78" s="1205"/>
      <c r="O78" s="1205" t="s">
        <v>725</v>
      </c>
      <c r="P78" s="1205"/>
      <c r="Q78" s="1205"/>
      <c r="R78" s="1205"/>
      <c r="S78" s="1205"/>
      <c r="T78" s="1205"/>
      <c r="U78" s="136"/>
      <c r="V78" s="136"/>
      <c r="W78" s="136"/>
      <c r="X78" s="136"/>
      <c r="Y78" s="638"/>
      <c r="Z78" s="638"/>
      <c r="AA78" s="102"/>
      <c r="AB78" s="138"/>
      <c r="AC78" s="139"/>
      <c r="AD78" s="140"/>
    </row>
    <row r="79" spans="1:30">
      <c r="A79" s="598"/>
      <c r="B79" s="626"/>
      <c r="C79" s="602"/>
      <c r="D79" s="591"/>
      <c r="E79" s="598"/>
      <c r="F79" s="100"/>
      <c r="G79" s="1124" t="s">
        <v>276</v>
      </c>
      <c r="H79" s="1124"/>
      <c r="I79" s="1206"/>
      <c r="J79" s="1206"/>
      <c r="K79" s="1206"/>
      <c r="L79" s="1206"/>
      <c r="M79" s="1206"/>
      <c r="N79" s="1206"/>
      <c r="O79" s="1206"/>
      <c r="P79" s="1206"/>
      <c r="Q79" s="1206"/>
      <c r="R79" s="1206"/>
      <c r="S79" s="1206"/>
      <c r="T79" s="1206"/>
      <c r="U79" s="136"/>
      <c r="V79" s="136"/>
      <c r="W79" s="136"/>
      <c r="X79" s="136"/>
      <c r="Y79" s="638"/>
      <c r="Z79" s="638"/>
      <c r="AA79" s="102"/>
      <c r="AB79" s="138"/>
      <c r="AC79" s="139"/>
      <c r="AD79" s="140"/>
    </row>
    <row r="80" spans="1:30">
      <c r="A80" s="598"/>
      <c r="B80" s="626"/>
      <c r="C80" s="602"/>
      <c r="D80" s="591"/>
      <c r="E80" s="598"/>
      <c r="F80" s="100"/>
      <c r="G80" s="1124" t="s">
        <v>277</v>
      </c>
      <c r="H80" s="1124"/>
      <c r="I80" s="1206"/>
      <c r="J80" s="1206"/>
      <c r="K80" s="1206"/>
      <c r="L80" s="1206"/>
      <c r="M80" s="1206"/>
      <c r="N80" s="1206"/>
      <c r="O80" s="1206"/>
      <c r="P80" s="1206"/>
      <c r="Q80" s="1206"/>
      <c r="R80" s="1206"/>
      <c r="S80" s="1206"/>
      <c r="T80" s="1206"/>
      <c r="U80" s="136"/>
      <c r="V80" s="136"/>
      <c r="W80" s="136"/>
      <c r="X80" s="136"/>
      <c r="Y80" s="638"/>
      <c r="Z80" s="638"/>
      <c r="AA80" s="102"/>
      <c r="AB80" s="138"/>
      <c r="AC80" s="139"/>
      <c r="AD80" s="140"/>
    </row>
    <row r="81" spans="1:30">
      <c r="A81" s="598"/>
      <c r="B81" s="626"/>
      <c r="C81" s="602"/>
      <c r="D81" s="591"/>
      <c r="E81" s="598"/>
      <c r="F81" s="100"/>
      <c r="G81" s="1124" t="s">
        <v>278</v>
      </c>
      <c r="H81" s="1124"/>
      <c r="I81" s="1206"/>
      <c r="J81" s="1206"/>
      <c r="K81" s="1206"/>
      <c r="L81" s="1206"/>
      <c r="M81" s="1206"/>
      <c r="N81" s="1206"/>
      <c r="O81" s="1206"/>
      <c r="P81" s="1206"/>
      <c r="Q81" s="1206"/>
      <c r="R81" s="1206"/>
      <c r="S81" s="1206"/>
      <c r="T81" s="1206"/>
      <c r="U81" s="136"/>
      <c r="V81" s="136"/>
      <c r="W81" s="136"/>
      <c r="X81" s="136"/>
      <c r="Y81" s="638"/>
      <c r="Z81" s="638"/>
      <c r="AA81" s="102"/>
      <c r="AB81" s="138"/>
      <c r="AC81" s="139"/>
      <c r="AD81" s="140"/>
    </row>
    <row r="82" spans="1:30">
      <c r="A82" s="598"/>
      <c r="B82" s="626"/>
      <c r="C82" s="602"/>
      <c r="D82" s="591"/>
      <c r="E82" s="598"/>
      <c r="F82" s="100"/>
      <c r="G82" s="1124" t="s">
        <v>279</v>
      </c>
      <c r="H82" s="1124"/>
      <c r="I82" s="1206"/>
      <c r="J82" s="1206"/>
      <c r="K82" s="1206"/>
      <c r="L82" s="1206"/>
      <c r="M82" s="1206"/>
      <c r="N82" s="1206"/>
      <c r="O82" s="1206"/>
      <c r="P82" s="1206"/>
      <c r="Q82" s="1206"/>
      <c r="R82" s="1206"/>
      <c r="S82" s="1206"/>
      <c r="T82" s="1206"/>
      <c r="U82" s="136"/>
      <c r="V82" s="136"/>
      <c r="W82" s="136"/>
      <c r="X82" s="136"/>
      <c r="Y82" s="638"/>
      <c r="Z82" s="638"/>
      <c r="AA82" s="102"/>
      <c r="AB82" s="138"/>
      <c r="AC82" s="139"/>
      <c r="AD82" s="140"/>
    </row>
    <row r="83" spans="1:30">
      <c r="A83" s="598"/>
      <c r="B83" s="626"/>
      <c r="C83" s="602"/>
      <c r="D83" s="591"/>
      <c r="E83" s="598"/>
      <c r="F83" s="100"/>
      <c r="G83" s="1124" t="s">
        <v>280</v>
      </c>
      <c r="H83" s="1124"/>
      <c r="I83" s="1206"/>
      <c r="J83" s="1206"/>
      <c r="K83" s="1206"/>
      <c r="L83" s="1206"/>
      <c r="M83" s="1206"/>
      <c r="N83" s="1206"/>
      <c r="O83" s="1206"/>
      <c r="P83" s="1206"/>
      <c r="Q83" s="1206"/>
      <c r="R83" s="1206"/>
      <c r="S83" s="1206"/>
      <c r="T83" s="1206"/>
      <c r="U83" s="136"/>
      <c r="V83" s="136"/>
      <c r="W83" s="136"/>
      <c r="X83" s="136"/>
      <c r="Y83" s="638"/>
      <c r="Z83" s="638"/>
      <c r="AA83" s="102"/>
      <c r="AB83" s="138"/>
      <c r="AC83" s="139"/>
      <c r="AD83" s="140"/>
    </row>
    <row r="84" spans="1:30">
      <c r="A84" s="598"/>
      <c r="B84" s="626"/>
      <c r="C84" s="602"/>
      <c r="D84" s="591"/>
      <c r="E84" s="598"/>
      <c r="F84" s="100"/>
      <c r="G84" s="1124" t="s">
        <v>281</v>
      </c>
      <c r="H84" s="1124"/>
      <c r="I84" s="1206"/>
      <c r="J84" s="1206"/>
      <c r="K84" s="1206"/>
      <c r="L84" s="1206"/>
      <c r="M84" s="1206"/>
      <c r="N84" s="1206"/>
      <c r="O84" s="1206"/>
      <c r="P84" s="1206"/>
      <c r="Q84" s="1206"/>
      <c r="R84" s="1206"/>
      <c r="S84" s="1206"/>
      <c r="T84" s="1206"/>
      <c r="U84" s="136"/>
      <c r="V84" s="136"/>
      <c r="W84" s="136"/>
      <c r="X84" s="136"/>
      <c r="Y84" s="638"/>
      <c r="Z84" s="638"/>
      <c r="AA84" s="102"/>
      <c r="AB84" s="138"/>
      <c r="AC84" s="139"/>
      <c r="AD84" s="140"/>
    </row>
    <row r="85" spans="1:30" s="674" customFormat="1">
      <c r="A85" s="668"/>
      <c r="B85" s="682"/>
      <c r="C85" s="672"/>
      <c r="D85" s="665"/>
      <c r="E85" s="668"/>
      <c r="F85" s="100"/>
      <c r="G85" s="195"/>
      <c r="H85" s="195"/>
      <c r="I85" s="738"/>
      <c r="J85" s="738"/>
      <c r="K85" s="738"/>
      <c r="L85" s="738"/>
      <c r="M85" s="738"/>
      <c r="N85" s="738"/>
      <c r="O85" s="738"/>
      <c r="P85" s="738"/>
      <c r="Q85" s="738"/>
      <c r="R85" s="738"/>
      <c r="S85" s="738"/>
      <c r="T85" s="738"/>
      <c r="U85" s="136"/>
      <c r="V85" s="136"/>
      <c r="W85" s="136"/>
      <c r="X85" s="136"/>
      <c r="Y85" s="684"/>
      <c r="Z85" s="684"/>
      <c r="AA85" s="102"/>
      <c r="AB85" s="138"/>
      <c r="AC85" s="139"/>
      <c r="AD85" s="140"/>
    </row>
    <row r="86" spans="1:30" s="674" customFormat="1">
      <c r="A86" s="668"/>
      <c r="B86" s="682"/>
      <c r="C86" s="672"/>
      <c r="D86" s="665"/>
      <c r="E86" s="668"/>
      <c r="F86" s="100"/>
      <c r="G86" s="195"/>
      <c r="H86" s="195"/>
      <c r="I86" s="738"/>
      <c r="J86" s="738"/>
      <c r="K86" s="738"/>
      <c r="L86" s="738"/>
      <c r="M86" s="738"/>
      <c r="N86" s="738"/>
      <c r="O86" s="738"/>
      <c r="P86" s="738"/>
      <c r="Q86" s="738"/>
      <c r="R86" s="738"/>
      <c r="S86" s="738"/>
      <c r="T86" s="738"/>
      <c r="U86" s="136"/>
      <c r="V86" s="136"/>
      <c r="W86" s="136"/>
      <c r="X86" s="136"/>
      <c r="Y86" s="684"/>
      <c r="Z86" s="684"/>
      <c r="AA86" s="102"/>
      <c r="AB86" s="138"/>
      <c r="AC86" s="139"/>
      <c r="AD86" s="140"/>
    </row>
    <row r="87" spans="1:30" s="674" customFormat="1">
      <c r="A87" s="668"/>
      <c r="B87" s="682"/>
      <c r="C87" s="672"/>
      <c r="D87" s="665"/>
      <c r="E87" s="668"/>
      <c r="F87" s="100"/>
      <c r="G87" s="195"/>
      <c r="H87" s="195"/>
      <c r="I87" s="738"/>
      <c r="J87" s="738"/>
      <c r="K87" s="738"/>
      <c r="L87" s="738"/>
      <c r="M87" s="738"/>
      <c r="N87" s="738"/>
      <c r="O87" s="738"/>
      <c r="P87" s="738"/>
      <c r="Q87" s="738"/>
      <c r="R87" s="738"/>
      <c r="S87" s="738"/>
      <c r="T87" s="738"/>
      <c r="U87" s="136"/>
      <c r="V87" s="136"/>
      <c r="W87" s="136"/>
      <c r="X87" s="136"/>
      <c r="Y87" s="684"/>
      <c r="Z87" s="684"/>
      <c r="AA87" s="102"/>
      <c r="AB87" s="138"/>
      <c r="AC87" s="139"/>
      <c r="AD87" s="140"/>
    </row>
    <row r="88" spans="1:30" s="674" customFormat="1">
      <c r="A88" s="668"/>
      <c r="B88" s="682"/>
      <c r="C88" s="672"/>
      <c r="D88" s="665"/>
      <c r="E88" s="668"/>
      <c r="F88" s="100"/>
      <c r="G88" s="195"/>
      <c r="H88" s="195"/>
      <c r="I88" s="738"/>
      <c r="J88" s="738"/>
      <c r="K88" s="738"/>
      <c r="L88" s="738"/>
      <c r="M88" s="738"/>
      <c r="N88" s="738"/>
      <c r="O88" s="738"/>
      <c r="P88" s="738"/>
      <c r="Q88" s="738"/>
      <c r="R88" s="738"/>
      <c r="S88" s="738"/>
      <c r="T88" s="738"/>
      <c r="U88" s="136"/>
      <c r="V88" s="136"/>
      <c r="W88" s="136"/>
      <c r="X88" s="136"/>
      <c r="Y88" s="684"/>
      <c r="Z88" s="684"/>
      <c r="AA88" s="102"/>
      <c r="AB88" s="138"/>
      <c r="AC88" s="139"/>
      <c r="AD88" s="140"/>
    </row>
    <row r="89" spans="1:30" s="674" customFormat="1">
      <c r="A89" s="668"/>
      <c r="B89" s="682"/>
      <c r="C89" s="672"/>
      <c r="D89" s="665"/>
      <c r="E89" s="668"/>
      <c r="F89" s="100"/>
      <c r="G89" s="195"/>
      <c r="H89" s="195"/>
      <c r="I89" s="738"/>
      <c r="J89" s="738"/>
      <c r="K89" s="738"/>
      <c r="L89" s="738"/>
      <c r="M89" s="738"/>
      <c r="N89" s="738"/>
      <c r="O89" s="738"/>
      <c r="P89" s="738"/>
      <c r="Q89" s="738"/>
      <c r="R89" s="738"/>
      <c r="S89" s="738"/>
      <c r="T89" s="738"/>
      <c r="U89" s="136"/>
      <c r="V89" s="136"/>
      <c r="W89" s="136"/>
      <c r="X89" s="136"/>
      <c r="Y89" s="684"/>
      <c r="Z89" s="684"/>
      <c r="AA89" s="102"/>
      <c r="AB89" s="138"/>
      <c r="AC89" s="139"/>
      <c r="AD89" s="140"/>
    </row>
    <row r="90" spans="1:30" ht="6" customHeight="1">
      <c r="A90" s="598"/>
      <c r="B90" s="626"/>
      <c r="C90" s="602"/>
      <c r="D90" s="591"/>
      <c r="E90" s="598"/>
      <c r="F90" s="100"/>
      <c r="G90" s="136"/>
      <c r="H90" s="136"/>
      <c r="I90" s="136"/>
      <c r="J90" s="136"/>
      <c r="K90" s="136"/>
      <c r="L90" s="136"/>
      <c r="M90" s="141"/>
      <c r="N90" s="141"/>
      <c r="O90" s="141"/>
      <c r="P90" s="142"/>
      <c r="Q90" s="142"/>
      <c r="R90" s="142"/>
      <c r="S90" s="142"/>
      <c r="T90" s="142"/>
      <c r="U90" s="142"/>
      <c r="V90" s="143"/>
      <c r="W90" s="143"/>
      <c r="X90" s="143"/>
      <c r="Y90" s="638"/>
      <c r="Z90" s="638"/>
      <c r="AA90" s="102"/>
      <c r="AB90" s="138"/>
      <c r="AC90" s="139"/>
      <c r="AD90" s="140"/>
    </row>
    <row r="91" spans="1:30" ht="7.5" customHeight="1">
      <c r="A91" s="634"/>
      <c r="B91" s="631"/>
      <c r="C91" s="660"/>
      <c r="D91" s="633"/>
      <c r="E91" s="634"/>
      <c r="F91" s="144"/>
      <c r="G91" s="145"/>
      <c r="H91" s="145"/>
      <c r="I91" s="145"/>
      <c r="J91" s="145"/>
      <c r="K91" s="145"/>
      <c r="L91" s="145"/>
      <c r="M91" s="146"/>
      <c r="N91" s="146"/>
      <c r="O91" s="146"/>
      <c r="P91" s="147"/>
      <c r="Q91" s="147"/>
      <c r="R91" s="147"/>
      <c r="S91" s="147"/>
      <c r="T91" s="147"/>
      <c r="U91" s="147"/>
      <c r="V91" s="148"/>
      <c r="W91" s="148"/>
      <c r="X91" s="148"/>
      <c r="Y91" s="612"/>
      <c r="Z91" s="612"/>
      <c r="AA91" s="149"/>
      <c r="AB91" s="150"/>
      <c r="AC91" s="151"/>
      <c r="AD91" s="152"/>
    </row>
    <row r="92" spans="1:30" ht="6" customHeight="1">
      <c r="A92" s="153"/>
      <c r="B92" s="505"/>
      <c r="C92" s="154"/>
      <c r="D92" s="506"/>
      <c r="E92" s="153"/>
      <c r="F92" s="155"/>
      <c r="G92" s="156"/>
      <c r="H92" s="156"/>
      <c r="I92" s="156"/>
      <c r="J92" s="156"/>
      <c r="K92" s="156"/>
      <c r="L92" s="156"/>
      <c r="M92" s="156"/>
      <c r="N92" s="156"/>
      <c r="O92" s="156"/>
      <c r="P92" s="156"/>
      <c r="Q92" s="156"/>
      <c r="R92" s="156"/>
      <c r="S92" s="156"/>
      <c r="T92" s="156"/>
      <c r="U92" s="156"/>
      <c r="V92" s="156"/>
      <c r="W92" s="156"/>
      <c r="X92" s="156"/>
      <c r="Y92" s="156"/>
      <c r="Z92" s="156"/>
      <c r="AA92" s="157"/>
      <c r="AB92" s="158"/>
      <c r="AC92" s="159"/>
      <c r="AD92" s="160"/>
    </row>
    <row r="93" spans="1:30" ht="13.5" customHeight="1">
      <c r="A93" s="1207" t="s">
        <v>392</v>
      </c>
      <c r="B93" s="626">
        <v>4</v>
      </c>
      <c r="C93" s="602" t="s">
        <v>282</v>
      </c>
      <c r="D93" s="591" t="s">
        <v>377</v>
      </c>
      <c r="E93" s="1119" t="s">
        <v>708</v>
      </c>
      <c r="F93" s="100"/>
      <c r="G93" s="1136" t="s">
        <v>117</v>
      </c>
      <c r="H93" s="1136"/>
      <c r="I93" s="1136"/>
      <c r="J93" s="1136"/>
      <c r="K93" s="1136"/>
      <c r="L93" s="1136"/>
      <c r="M93" s="1136"/>
      <c r="N93" s="1155" t="s">
        <v>735</v>
      </c>
      <c r="O93" s="1155"/>
      <c r="P93" s="1155"/>
      <c r="Q93" s="1155"/>
      <c r="R93" s="1155"/>
      <c r="S93" s="1155"/>
      <c r="T93" s="1155"/>
      <c r="U93" s="1155"/>
      <c r="V93" s="1155"/>
      <c r="Y93" s="616"/>
      <c r="Z93" s="616"/>
      <c r="AA93" s="102"/>
      <c r="AB93" s="1121" t="s">
        <v>1060</v>
      </c>
      <c r="AC93" s="1122"/>
      <c r="AD93" s="1123"/>
    </row>
    <row r="94" spans="1:30">
      <c r="A94" s="1207"/>
      <c r="B94" s="626"/>
      <c r="C94" s="602"/>
      <c r="D94" s="591"/>
      <c r="E94" s="1119"/>
      <c r="F94" s="100"/>
      <c r="G94" s="1136"/>
      <c r="H94" s="1136"/>
      <c r="I94" s="1136"/>
      <c r="J94" s="1136"/>
      <c r="K94" s="1136"/>
      <c r="L94" s="1136"/>
      <c r="M94" s="1136"/>
      <c r="N94" s="1155"/>
      <c r="O94" s="1155"/>
      <c r="P94" s="1155"/>
      <c r="Q94" s="1155"/>
      <c r="R94" s="1155"/>
      <c r="S94" s="1155"/>
      <c r="T94" s="1155"/>
      <c r="U94" s="1155"/>
      <c r="V94" s="1155"/>
      <c r="Y94" s="616"/>
      <c r="Z94" s="616"/>
      <c r="AA94" s="102"/>
      <c r="AB94" s="1121"/>
      <c r="AC94" s="1122"/>
      <c r="AD94" s="1123"/>
    </row>
    <row r="95" spans="1:30">
      <c r="A95" s="598"/>
      <c r="B95" s="626"/>
      <c r="C95" s="602"/>
      <c r="D95" s="591"/>
      <c r="E95" s="1119"/>
      <c r="F95" s="100"/>
      <c r="G95" s="616"/>
      <c r="H95" s="616"/>
      <c r="I95" s="616"/>
      <c r="J95" s="616"/>
      <c r="K95" s="616"/>
      <c r="L95" s="616"/>
      <c r="M95" s="616"/>
      <c r="N95" s="616"/>
      <c r="O95" s="616"/>
      <c r="P95" s="616"/>
      <c r="Q95" s="616"/>
      <c r="R95" s="616"/>
      <c r="S95" s="616"/>
      <c r="T95" s="616"/>
      <c r="U95" s="616"/>
      <c r="V95" s="616"/>
      <c r="W95" s="616"/>
      <c r="X95" s="616"/>
      <c r="Y95" s="616"/>
      <c r="Z95" s="616"/>
      <c r="AA95" s="102"/>
      <c r="AB95" s="1121"/>
      <c r="AC95" s="1122"/>
      <c r="AD95" s="1123"/>
    </row>
    <row r="96" spans="1:30">
      <c r="A96" s="598"/>
      <c r="B96" s="626"/>
      <c r="C96" s="602"/>
      <c r="D96" s="591"/>
      <c r="E96" s="1119"/>
      <c r="F96" s="100"/>
      <c r="G96" s="1211" t="s">
        <v>826</v>
      </c>
      <c r="H96" s="1211"/>
      <c r="I96" s="1211"/>
      <c r="J96" s="1211"/>
      <c r="K96" s="1211"/>
      <c r="L96" s="1211"/>
      <c r="M96" s="1211"/>
      <c r="N96" s="1211"/>
      <c r="O96" s="1211"/>
      <c r="P96" s="1211"/>
      <c r="Q96" s="1211"/>
      <c r="R96" s="1211"/>
      <c r="S96" s="1211"/>
      <c r="T96" s="1211"/>
      <c r="U96" s="1211"/>
      <c r="V96" s="1211"/>
      <c r="W96" s="1211"/>
      <c r="X96" s="1211"/>
      <c r="Y96" s="1211"/>
      <c r="Z96" s="1211"/>
      <c r="AA96" s="102"/>
      <c r="AB96" s="105"/>
      <c r="AC96" s="106"/>
      <c r="AD96" s="107"/>
    </row>
    <row r="97" spans="1:30">
      <c r="A97" s="598"/>
      <c r="B97" s="626"/>
      <c r="C97" s="602"/>
      <c r="D97" s="591"/>
      <c r="E97" s="1119"/>
      <c r="F97" s="100"/>
      <c r="G97" s="606" t="s">
        <v>903</v>
      </c>
      <c r="AA97" s="102"/>
      <c r="AB97" s="105"/>
      <c r="AC97" s="106"/>
      <c r="AD97" s="107"/>
    </row>
    <row r="98" spans="1:30">
      <c r="A98" s="598"/>
      <c r="B98" s="626"/>
      <c r="C98" s="602"/>
      <c r="D98" s="591"/>
      <c r="E98" s="1119"/>
      <c r="F98" s="100"/>
      <c r="G98" s="1212"/>
      <c r="H98" s="1213"/>
      <c r="I98" s="1213"/>
      <c r="J98" s="1213"/>
      <c r="K98" s="1213"/>
      <c r="L98" s="1213"/>
      <c r="M98" s="1213"/>
      <c r="N98" s="1213"/>
      <c r="O98" s="1213"/>
      <c r="P98" s="1213"/>
      <c r="Q98" s="1213"/>
      <c r="R98" s="1213"/>
      <c r="S98" s="1213"/>
      <c r="T98" s="1213"/>
      <c r="U98" s="1213"/>
      <c r="V98" s="1213"/>
      <c r="W98" s="1213"/>
      <c r="X98" s="1213"/>
      <c r="Y98" s="1213"/>
      <c r="Z98" s="1214"/>
      <c r="AA98" s="102"/>
      <c r="AB98" s="138"/>
      <c r="AC98" s="139"/>
      <c r="AD98" s="140"/>
    </row>
    <row r="99" spans="1:30">
      <c r="A99" s="598"/>
      <c r="B99" s="626"/>
      <c r="C99" s="602"/>
      <c r="D99" s="591"/>
      <c r="E99" s="1119"/>
      <c r="F99" s="100"/>
      <c r="G99" s="1215"/>
      <c r="H99" s="1216"/>
      <c r="I99" s="1216"/>
      <c r="J99" s="1216"/>
      <c r="K99" s="1216"/>
      <c r="L99" s="1216"/>
      <c r="M99" s="1216"/>
      <c r="N99" s="1216"/>
      <c r="O99" s="1216"/>
      <c r="P99" s="1216"/>
      <c r="Q99" s="1216"/>
      <c r="R99" s="1216"/>
      <c r="S99" s="1216"/>
      <c r="T99" s="1216"/>
      <c r="U99" s="1216"/>
      <c r="V99" s="1216"/>
      <c r="W99" s="1216"/>
      <c r="X99" s="1216"/>
      <c r="Y99" s="1216"/>
      <c r="Z99" s="1217"/>
      <c r="AA99" s="102"/>
      <c r="AB99" s="138"/>
      <c r="AC99" s="139"/>
      <c r="AD99" s="140"/>
    </row>
    <row r="100" spans="1:30" ht="7.5" customHeight="1">
      <c r="A100" s="598"/>
      <c r="B100" s="626"/>
      <c r="C100" s="602"/>
      <c r="D100" s="591"/>
      <c r="E100" s="1119"/>
      <c r="F100" s="100"/>
      <c r="G100" s="1215"/>
      <c r="H100" s="1216"/>
      <c r="I100" s="1216"/>
      <c r="J100" s="1216"/>
      <c r="K100" s="1216"/>
      <c r="L100" s="1216"/>
      <c r="M100" s="1216"/>
      <c r="N100" s="1216"/>
      <c r="O100" s="1216"/>
      <c r="P100" s="1216"/>
      <c r="Q100" s="1216"/>
      <c r="R100" s="1216"/>
      <c r="S100" s="1216"/>
      <c r="T100" s="1216"/>
      <c r="U100" s="1216"/>
      <c r="V100" s="1216"/>
      <c r="W100" s="1216"/>
      <c r="X100" s="1216"/>
      <c r="Y100" s="1216"/>
      <c r="Z100" s="1217"/>
      <c r="AA100" s="102"/>
      <c r="AB100" s="138"/>
      <c r="AC100" s="139"/>
      <c r="AD100" s="140"/>
    </row>
    <row r="101" spans="1:30" ht="13.5" customHeight="1">
      <c r="A101" s="598"/>
      <c r="B101" s="626"/>
      <c r="C101" s="602"/>
      <c r="D101" s="591"/>
      <c r="E101" s="1119" t="s">
        <v>1307</v>
      </c>
      <c r="F101" s="100"/>
      <c r="G101" s="1215"/>
      <c r="H101" s="1216"/>
      <c r="I101" s="1216"/>
      <c r="J101" s="1216"/>
      <c r="K101" s="1216"/>
      <c r="L101" s="1216"/>
      <c r="M101" s="1216"/>
      <c r="N101" s="1216"/>
      <c r="O101" s="1216"/>
      <c r="P101" s="1216"/>
      <c r="Q101" s="1216"/>
      <c r="R101" s="1216"/>
      <c r="S101" s="1216"/>
      <c r="T101" s="1216"/>
      <c r="U101" s="1216"/>
      <c r="V101" s="1216"/>
      <c r="W101" s="1216"/>
      <c r="X101" s="1216"/>
      <c r="Y101" s="1216"/>
      <c r="Z101" s="1217"/>
      <c r="AA101" s="102"/>
      <c r="AB101" s="105"/>
      <c r="AC101" s="106"/>
      <c r="AD101" s="107"/>
    </row>
    <row r="102" spans="1:30">
      <c r="A102" s="598"/>
      <c r="B102" s="626"/>
      <c r="C102" s="602"/>
      <c r="D102" s="591"/>
      <c r="E102" s="1119"/>
      <c r="F102" s="100"/>
      <c r="G102" s="1218"/>
      <c r="H102" s="1219"/>
      <c r="I102" s="1219"/>
      <c r="J102" s="1219"/>
      <c r="K102" s="1219"/>
      <c r="L102" s="1219"/>
      <c r="M102" s="1219"/>
      <c r="N102" s="1219"/>
      <c r="O102" s="1219"/>
      <c r="P102" s="1219"/>
      <c r="Q102" s="1219"/>
      <c r="R102" s="1219"/>
      <c r="S102" s="1219"/>
      <c r="T102" s="1219"/>
      <c r="U102" s="1219"/>
      <c r="V102" s="1219"/>
      <c r="W102" s="1219"/>
      <c r="X102" s="1219"/>
      <c r="Y102" s="1219"/>
      <c r="Z102" s="1220"/>
      <c r="AA102" s="102"/>
      <c r="AB102" s="105"/>
      <c r="AC102" s="106"/>
      <c r="AD102" s="107"/>
    </row>
    <row r="103" spans="1:30">
      <c r="A103" s="598"/>
      <c r="B103" s="626"/>
      <c r="C103" s="602"/>
      <c r="D103" s="591"/>
      <c r="E103" s="1119"/>
      <c r="F103" s="100"/>
      <c r="G103" s="616"/>
      <c r="H103" s="616"/>
      <c r="I103" s="616"/>
      <c r="J103" s="616"/>
      <c r="K103" s="616"/>
      <c r="L103" s="616"/>
      <c r="M103" s="616"/>
      <c r="N103" s="616"/>
      <c r="O103" s="616"/>
      <c r="P103" s="616"/>
      <c r="Q103" s="616"/>
      <c r="R103" s="616"/>
      <c r="S103" s="616"/>
      <c r="T103" s="616"/>
      <c r="U103" s="616"/>
      <c r="V103" s="616"/>
      <c r="W103" s="616"/>
      <c r="X103" s="616"/>
      <c r="Y103" s="616"/>
      <c r="Z103" s="616"/>
      <c r="AA103" s="102"/>
      <c r="AB103" s="105"/>
      <c r="AC103" s="106"/>
      <c r="AD103" s="107"/>
    </row>
    <row r="104" spans="1:30">
      <c r="A104" s="598"/>
      <c r="B104" s="626"/>
      <c r="C104" s="602"/>
      <c r="D104" s="591"/>
      <c r="E104" s="1119"/>
      <c r="F104" s="100"/>
      <c r="G104" s="606" t="s">
        <v>904</v>
      </c>
      <c r="AA104" s="102"/>
      <c r="AB104" s="138"/>
      <c r="AC104" s="139"/>
      <c r="AD104" s="140"/>
    </row>
    <row r="105" spans="1:30">
      <c r="A105" s="598"/>
      <c r="B105" s="626"/>
      <c r="C105" s="602"/>
      <c r="D105" s="591"/>
      <c r="E105" s="1119"/>
      <c r="F105" s="100"/>
      <c r="G105" s="1212"/>
      <c r="H105" s="1213"/>
      <c r="I105" s="1213"/>
      <c r="J105" s="1213"/>
      <c r="K105" s="1213"/>
      <c r="L105" s="1213"/>
      <c r="M105" s="1213"/>
      <c r="N105" s="1213"/>
      <c r="O105" s="1213"/>
      <c r="P105" s="1213"/>
      <c r="Q105" s="1213"/>
      <c r="R105" s="1213"/>
      <c r="S105" s="1213"/>
      <c r="T105" s="1213"/>
      <c r="U105" s="1213"/>
      <c r="V105" s="1213"/>
      <c r="W105" s="1213"/>
      <c r="X105" s="1213"/>
      <c r="Y105" s="1213"/>
      <c r="Z105" s="1214"/>
      <c r="AA105" s="102"/>
      <c r="AB105" s="138"/>
      <c r="AC105" s="139"/>
      <c r="AD105" s="140"/>
    </row>
    <row r="106" spans="1:30">
      <c r="A106" s="598"/>
      <c r="B106" s="626"/>
      <c r="C106" s="602"/>
      <c r="D106" s="591"/>
      <c r="E106" s="1119"/>
      <c r="F106" s="100"/>
      <c r="G106" s="1215"/>
      <c r="H106" s="1216"/>
      <c r="I106" s="1216"/>
      <c r="J106" s="1216"/>
      <c r="K106" s="1216"/>
      <c r="L106" s="1216"/>
      <c r="M106" s="1216"/>
      <c r="N106" s="1216"/>
      <c r="O106" s="1216"/>
      <c r="P106" s="1216"/>
      <c r="Q106" s="1216"/>
      <c r="R106" s="1216"/>
      <c r="S106" s="1216"/>
      <c r="T106" s="1216"/>
      <c r="U106" s="1216"/>
      <c r="V106" s="1216"/>
      <c r="W106" s="1216"/>
      <c r="X106" s="1216"/>
      <c r="Y106" s="1216"/>
      <c r="Z106" s="1217"/>
      <c r="AA106" s="102"/>
      <c r="AB106" s="138"/>
      <c r="AC106" s="139"/>
      <c r="AD106" s="140"/>
    </row>
    <row r="107" spans="1:30">
      <c r="A107" s="598"/>
      <c r="B107" s="626"/>
      <c r="C107" s="602"/>
      <c r="D107" s="591"/>
      <c r="E107" s="1119"/>
      <c r="F107" s="100"/>
      <c r="G107" s="1215"/>
      <c r="H107" s="1216"/>
      <c r="I107" s="1216"/>
      <c r="J107" s="1216"/>
      <c r="K107" s="1216"/>
      <c r="L107" s="1216"/>
      <c r="M107" s="1216"/>
      <c r="N107" s="1216"/>
      <c r="O107" s="1216"/>
      <c r="P107" s="1216"/>
      <c r="Q107" s="1216"/>
      <c r="R107" s="1216"/>
      <c r="S107" s="1216"/>
      <c r="T107" s="1216"/>
      <c r="U107" s="1216"/>
      <c r="V107" s="1216"/>
      <c r="W107" s="1216"/>
      <c r="X107" s="1216"/>
      <c r="Y107" s="1216"/>
      <c r="Z107" s="1217"/>
      <c r="AA107" s="102"/>
      <c r="AB107" s="138"/>
      <c r="AC107" s="139"/>
      <c r="AD107" s="140"/>
    </row>
    <row r="108" spans="1:30">
      <c r="A108" s="598"/>
      <c r="B108" s="626"/>
      <c r="C108" s="602"/>
      <c r="D108" s="591"/>
      <c r="E108" s="1119"/>
      <c r="F108" s="100"/>
      <c r="G108" s="1215"/>
      <c r="H108" s="1216"/>
      <c r="I108" s="1216"/>
      <c r="J108" s="1216"/>
      <c r="K108" s="1216"/>
      <c r="L108" s="1216"/>
      <c r="M108" s="1216"/>
      <c r="N108" s="1216"/>
      <c r="O108" s="1216"/>
      <c r="P108" s="1216"/>
      <c r="Q108" s="1216"/>
      <c r="R108" s="1216"/>
      <c r="S108" s="1216"/>
      <c r="T108" s="1216"/>
      <c r="U108" s="1216"/>
      <c r="V108" s="1216"/>
      <c r="W108" s="1216"/>
      <c r="X108" s="1216"/>
      <c r="Y108" s="1216"/>
      <c r="Z108" s="1217"/>
      <c r="AA108" s="102"/>
      <c r="AB108" s="138"/>
      <c r="AC108" s="139"/>
      <c r="AD108" s="140"/>
    </row>
    <row r="109" spans="1:30">
      <c r="A109" s="598"/>
      <c r="B109" s="626"/>
      <c r="C109" s="602"/>
      <c r="D109" s="591"/>
      <c r="E109" s="1119"/>
      <c r="F109" s="100"/>
      <c r="G109" s="1218"/>
      <c r="H109" s="1219"/>
      <c r="I109" s="1219"/>
      <c r="J109" s="1219"/>
      <c r="K109" s="1219"/>
      <c r="L109" s="1219"/>
      <c r="M109" s="1219"/>
      <c r="N109" s="1219"/>
      <c r="O109" s="1219"/>
      <c r="P109" s="1219"/>
      <c r="Q109" s="1219"/>
      <c r="R109" s="1219"/>
      <c r="S109" s="1219"/>
      <c r="T109" s="1219"/>
      <c r="U109" s="1219"/>
      <c r="V109" s="1219"/>
      <c r="W109" s="1219"/>
      <c r="X109" s="1219"/>
      <c r="Y109" s="1219"/>
      <c r="Z109" s="1220"/>
      <c r="AA109" s="102"/>
      <c r="AB109" s="138"/>
      <c r="AC109" s="139"/>
      <c r="AD109" s="140"/>
    </row>
    <row r="110" spans="1:30">
      <c r="A110" s="598"/>
      <c r="B110" s="626"/>
      <c r="C110" s="602"/>
      <c r="D110" s="591"/>
      <c r="E110" s="1119"/>
      <c r="F110" s="100"/>
      <c r="G110" s="616"/>
      <c r="H110" s="616"/>
      <c r="I110" s="616"/>
      <c r="J110" s="616"/>
      <c r="K110" s="616"/>
      <c r="L110" s="616"/>
      <c r="M110" s="616"/>
      <c r="N110" s="616"/>
      <c r="O110" s="616"/>
      <c r="P110" s="616"/>
      <c r="Q110" s="616"/>
      <c r="R110" s="616"/>
      <c r="S110" s="616"/>
      <c r="T110" s="616"/>
      <c r="U110" s="616"/>
      <c r="V110" s="616"/>
      <c r="W110" s="616"/>
      <c r="X110" s="616"/>
      <c r="Y110" s="616"/>
      <c r="Z110" s="616"/>
      <c r="AA110" s="102"/>
      <c r="AB110" s="138"/>
      <c r="AC110" s="139"/>
      <c r="AD110" s="140"/>
    </row>
    <row r="111" spans="1:30">
      <c r="A111" s="598"/>
      <c r="B111" s="626"/>
      <c r="C111" s="602"/>
      <c r="D111" s="591"/>
      <c r="E111" s="1119"/>
      <c r="F111" s="100"/>
      <c r="G111" s="616"/>
      <c r="H111" s="616"/>
      <c r="I111" s="616"/>
      <c r="J111" s="616"/>
      <c r="K111" s="616"/>
      <c r="L111" s="616"/>
      <c r="M111" s="616"/>
      <c r="N111" s="616"/>
      <c r="O111" s="616"/>
      <c r="P111" s="616"/>
      <c r="Q111" s="616"/>
      <c r="R111" s="616"/>
      <c r="S111" s="616"/>
      <c r="T111" s="616"/>
      <c r="U111" s="616"/>
      <c r="V111" s="616"/>
      <c r="W111" s="616"/>
      <c r="X111" s="616"/>
      <c r="Y111" s="616"/>
      <c r="Z111" s="616"/>
      <c r="AA111" s="102"/>
      <c r="AB111" s="138"/>
      <c r="AC111" s="139"/>
      <c r="AD111" s="140"/>
    </row>
    <row r="112" spans="1:30">
      <c r="A112" s="598"/>
      <c r="B112" s="626"/>
      <c r="C112" s="602"/>
      <c r="D112" s="591"/>
      <c r="E112" s="1119"/>
      <c r="F112" s="100"/>
      <c r="G112" s="616"/>
      <c r="H112" s="616"/>
      <c r="I112" s="616"/>
      <c r="J112" s="616"/>
      <c r="K112" s="616"/>
      <c r="L112" s="616"/>
      <c r="M112" s="616"/>
      <c r="N112" s="616"/>
      <c r="O112" s="616"/>
      <c r="P112" s="616"/>
      <c r="Q112" s="616"/>
      <c r="R112" s="616"/>
      <c r="S112" s="616"/>
      <c r="T112" s="616"/>
      <c r="U112" s="616"/>
      <c r="V112" s="616"/>
      <c r="W112" s="616"/>
      <c r="X112" s="616"/>
      <c r="Y112" s="616"/>
      <c r="Z112" s="616"/>
      <c r="AA112" s="102"/>
      <c r="AB112" s="138"/>
      <c r="AC112" s="139"/>
      <c r="AD112" s="140"/>
    </row>
    <row r="113" spans="1:30">
      <c r="A113" s="598"/>
      <c r="B113" s="626"/>
      <c r="C113" s="602"/>
      <c r="D113" s="591"/>
      <c r="E113" s="1119"/>
      <c r="F113" s="100"/>
      <c r="G113" s="616"/>
      <c r="H113" s="616"/>
      <c r="I113" s="616"/>
      <c r="J113" s="616"/>
      <c r="K113" s="616"/>
      <c r="L113" s="616"/>
      <c r="M113" s="616"/>
      <c r="N113" s="616"/>
      <c r="O113" s="616"/>
      <c r="P113" s="616"/>
      <c r="Q113" s="616"/>
      <c r="R113" s="616"/>
      <c r="S113" s="616"/>
      <c r="T113" s="616"/>
      <c r="U113" s="616"/>
      <c r="V113" s="616"/>
      <c r="W113" s="616"/>
      <c r="X113" s="616"/>
      <c r="Y113" s="616"/>
      <c r="Z113" s="616"/>
      <c r="AA113" s="102"/>
      <c r="AB113" s="138"/>
      <c r="AC113" s="139"/>
      <c r="AD113" s="140"/>
    </row>
    <row r="114" spans="1:30">
      <c r="A114" s="598"/>
      <c r="B114" s="626"/>
      <c r="C114" s="602"/>
      <c r="D114" s="591"/>
      <c r="E114" s="1119"/>
      <c r="F114" s="100"/>
      <c r="G114" s="616"/>
      <c r="H114" s="616"/>
      <c r="I114" s="616"/>
      <c r="J114" s="616"/>
      <c r="K114" s="616"/>
      <c r="L114" s="616"/>
      <c r="M114" s="616"/>
      <c r="N114" s="616"/>
      <c r="O114" s="616"/>
      <c r="P114" s="616"/>
      <c r="Q114" s="616"/>
      <c r="R114" s="616"/>
      <c r="S114" s="616"/>
      <c r="T114" s="616"/>
      <c r="U114" s="616"/>
      <c r="V114" s="616"/>
      <c r="W114" s="616"/>
      <c r="X114" s="616"/>
      <c r="Y114" s="616"/>
      <c r="Z114" s="616"/>
      <c r="AA114" s="102"/>
      <c r="AB114" s="138"/>
      <c r="AC114" s="139"/>
      <c r="AD114" s="140"/>
    </row>
    <row r="115" spans="1:30">
      <c r="A115" s="598"/>
      <c r="B115" s="626"/>
      <c r="C115" s="602"/>
      <c r="D115" s="591"/>
      <c r="E115" s="1119"/>
      <c r="F115" s="100"/>
      <c r="G115" s="616"/>
      <c r="H115" s="616"/>
      <c r="I115" s="616"/>
      <c r="J115" s="616"/>
      <c r="K115" s="616"/>
      <c r="L115" s="616"/>
      <c r="M115" s="616"/>
      <c r="N115" s="616"/>
      <c r="O115" s="616"/>
      <c r="P115" s="616"/>
      <c r="Q115" s="616"/>
      <c r="R115" s="616"/>
      <c r="S115" s="616"/>
      <c r="T115" s="616"/>
      <c r="U115" s="616"/>
      <c r="V115" s="616"/>
      <c r="W115" s="616"/>
      <c r="X115" s="616"/>
      <c r="Y115" s="616"/>
      <c r="Z115" s="616"/>
      <c r="AA115" s="102"/>
      <c r="AB115" s="138"/>
      <c r="AC115" s="139"/>
      <c r="AD115" s="140"/>
    </row>
    <row r="116" spans="1:30">
      <c r="A116" s="598"/>
      <c r="B116" s="626"/>
      <c r="C116" s="602"/>
      <c r="D116" s="591"/>
      <c r="E116" s="1119"/>
      <c r="F116" s="100"/>
      <c r="G116" s="616"/>
      <c r="H116" s="616"/>
      <c r="I116" s="616"/>
      <c r="J116" s="616"/>
      <c r="K116" s="616"/>
      <c r="L116" s="616"/>
      <c r="M116" s="616"/>
      <c r="N116" s="616"/>
      <c r="O116" s="616"/>
      <c r="P116" s="616"/>
      <c r="Q116" s="616"/>
      <c r="R116" s="616"/>
      <c r="S116" s="616"/>
      <c r="T116" s="616"/>
      <c r="U116" s="616"/>
      <c r="V116" s="616"/>
      <c r="W116" s="616"/>
      <c r="X116" s="616"/>
      <c r="Y116" s="616"/>
      <c r="Z116" s="616"/>
      <c r="AA116" s="102"/>
      <c r="AB116" s="138"/>
      <c r="AC116" s="139"/>
      <c r="AD116" s="140"/>
    </row>
    <row r="117" spans="1:30">
      <c r="A117" s="598"/>
      <c r="B117" s="626"/>
      <c r="C117" s="602"/>
      <c r="D117" s="591"/>
      <c r="E117" s="1119"/>
      <c r="F117" s="100"/>
      <c r="G117" s="616"/>
      <c r="H117" s="616"/>
      <c r="I117" s="616"/>
      <c r="J117" s="616"/>
      <c r="K117" s="616"/>
      <c r="L117" s="616"/>
      <c r="M117" s="616"/>
      <c r="N117" s="616"/>
      <c r="O117" s="616"/>
      <c r="P117" s="616"/>
      <c r="Q117" s="616"/>
      <c r="R117" s="616"/>
      <c r="S117" s="616"/>
      <c r="T117" s="616"/>
      <c r="U117" s="616"/>
      <c r="V117" s="616"/>
      <c r="W117" s="616"/>
      <c r="X117" s="616"/>
      <c r="Y117" s="616"/>
      <c r="Z117" s="616"/>
      <c r="AA117" s="102"/>
      <c r="AB117" s="138"/>
      <c r="AC117" s="139"/>
      <c r="AD117" s="140"/>
    </row>
    <row r="118" spans="1:30">
      <c r="A118" s="598"/>
      <c r="B118" s="626"/>
      <c r="C118" s="602"/>
      <c r="D118" s="591"/>
      <c r="E118" s="1119"/>
      <c r="F118" s="100"/>
      <c r="G118" s="616"/>
      <c r="H118" s="616"/>
      <c r="I118" s="616"/>
      <c r="J118" s="616"/>
      <c r="K118" s="616"/>
      <c r="L118" s="616"/>
      <c r="M118" s="616"/>
      <c r="N118" s="616"/>
      <c r="O118" s="616"/>
      <c r="P118" s="616"/>
      <c r="Q118" s="616"/>
      <c r="R118" s="616"/>
      <c r="S118" s="616"/>
      <c r="T118" s="616"/>
      <c r="U118" s="616"/>
      <c r="V118" s="616"/>
      <c r="W118" s="616"/>
      <c r="X118" s="616"/>
      <c r="Y118" s="616"/>
      <c r="Z118" s="616"/>
      <c r="AA118" s="102"/>
      <c r="AB118" s="138"/>
      <c r="AC118" s="139"/>
      <c r="AD118" s="140"/>
    </row>
    <row r="119" spans="1:30">
      <c r="A119" s="598"/>
      <c r="B119" s="626"/>
      <c r="C119" s="602"/>
      <c r="D119" s="591"/>
      <c r="E119" s="1119"/>
      <c r="F119" s="100"/>
      <c r="G119" s="616"/>
      <c r="H119" s="616"/>
      <c r="I119" s="616"/>
      <c r="J119" s="616"/>
      <c r="K119" s="616"/>
      <c r="L119" s="616"/>
      <c r="M119" s="616"/>
      <c r="N119" s="616"/>
      <c r="O119" s="616"/>
      <c r="P119" s="616"/>
      <c r="Q119" s="616"/>
      <c r="R119" s="616"/>
      <c r="S119" s="616"/>
      <c r="T119" s="616"/>
      <c r="U119" s="616"/>
      <c r="V119" s="616"/>
      <c r="W119" s="616"/>
      <c r="X119" s="616"/>
      <c r="Y119" s="616"/>
      <c r="Z119" s="616"/>
      <c r="AA119" s="102"/>
      <c r="AB119" s="138"/>
      <c r="AC119" s="139"/>
      <c r="AD119" s="140"/>
    </row>
    <row r="120" spans="1:30">
      <c r="A120" s="598"/>
      <c r="B120" s="626"/>
      <c r="C120" s="602"/>
      <c r="D120" s="591"/>
      <c r="E120" s="1119"/>
      <c r="F120" s="100"/>
      <c r="G120" s="616"/>
      <c r="H120" s="616"/>
      <c r="I120" s="616"/>
      <c r="J120" s="616"/>
      <c r="K120" s="616"/>
      <c r="L120" s="616"/>
      <c r="M120" s="616"/>
      <c r="N120" s="616"/>
      <c r="O120" s="616"/>
      <c r="P120" s="616"/>
      <c r="Q120" s="616"/>
      <c r="R120" s="616"/>
      <c r="S120" s="616"/>
      <c r="T120" s="616"/>
      <c r="U120" s="616"/>
      <c r="V120" s="616"/>
      <c r="W120" s="616"/>
      <c r="X120" s="616"/>
      <c r="Y120" s="616"/>
      <c r="Z120" s="616"/>
      <c r="AA120" s="102"/>
      <c r="AB120" s="138"/>
      <c r="AC120" s="139"/>
      <c r="AD120" s="140"/>
    </row>
    <row r="121" spans="1:30">
      <c r="A121" s="598"/>
      <c r="B121" s="626"/>
      <c r="C121" s="602"/>
      <c r="D121" s="591"/>
      <c r="E121" s="1119"/>
      <c r="F121" s="100"/>
      <c r="G121" s="616"/>
      <c r="H121" s="616"/>
      <c r="I121" s="616"/>
      <c r="J121" s="616"/>
      <c r="K121" s="616"/>
      <c r="L121" s="616"/>
      <c r="M121" s="616"/>
      <c r="N121" s="616"/>
      <c r="O121" s="616"/>
      <c r="P121" s="616"/>
      <c r="Q121" s="616"/>
      <c r="R121" s="616"/>
      <c r="S121" s="616"/>
      <c r="T121" s="616"/>
      <c r="U121" s="616"/>
      <c r="V121" s="616"/>
      <c r="W121" s="616"/>
      <c r="X121" s="616"/>
      <c r="Y121" s="616"/>
      <c r="Z121" s="616"/>
      <c r="AA121" s="102"/>
      <c r="AB121" s="138"/>
      <c r="AC121" s="139"/>
      <c r="AD121" s="140"/>
    </row>
    <row r="122" spans="1:30">
      <c r="A122" s="598"/>
      <c r="B122" s="626"/>
      <c r="C122" s="602"/>
      <c r="D122" s="591"/>
      <c r="E122" s="1119"/>
      <c r="F122" s="100"/>
      <c r="G122" s="616"/>
      <c r="H122" s="616"/>
      <c r="I122" s="616"/>
      <c r="J122" s="616"/>
      <c r="K122" s="616"/>
      <c r="L122" s="616"/>
      <c r="M122" s="616"/>
      <c r="N122" s="616"/>
      <c r="O122" s="616"/>
      <c r="P122" s="616"/>
      <c r="Q122" s="616"/>
      <c r="R122" s="616"/>
      <c r="S122" s="616"/>
      <c r="T122" s="616"/>
      <c r="U122" s="616"/>
      <c r="V122" s="616"/>
      <c r="W122" s="616"/>
      <c r="X122" s="616"/>
      <c r="Y122" s="616"/>
      <c r="Z122" s="616"/>
      <c r="AA122" s="102"/>
      <c r="AB122" s="138"/>
      <c r="AC122" s="139"/>
      <c r="AD122" s="140"/>
    </row>
    <row r="123" spans="1:30" s="674" customFormat="1">
      <c r="A123" s="668"/>
      <c r="B123" s="682"/>
      <c r="C123" s="672"/>
      <c r="D123" s="665"/>
      <c r="E123" s="1119"/>
      <c r="F123" s="100"/>
      <c r="G123" s="675"/>
      <c r="H123" s="675"/>
      <c r="I123" s="675"/>
      <c r="J123" s="675"/>
      <c r="K123" s="675"/>
      <c r="L123" s="675"/>
      <c r="M123" s="675"/>
      <c r="N123" s="675"/>
      <c r="O123" s="675"/>
      <c r="P123" s="675"/>
      <c r="Q123" s="675"/>
      <c r="R123" s="675"/>
      <c r="S123" s="675"/>
      <c r="T123" s="675"/>
      <c r="U123" s="675"/>
      <c r="V123" s="675"/>
      <c r="W123" s="675"/>
      <c r="X123" s="675"/>
      <c r="Y123" s="675"/>
      <c r="Z123" s="675"/>
      <c r="AA123" s="102"/>
      <c r="AB123" s="138"/>
      <c r="AC123" s="139"/>
      <c r="AD123" s="140"/>
    </row>
    <row r="124" spans="1:30" ht="22.5" customHeight="1">
      <c r="A124" s="598"/>
      <c r="B124" s="626"/>
      <c r="C124" s="602"/>
      <c r="D124" s="591"/>
      <c r="E124" s="1119"/>
      <c r="F124" s="100"/>
      <c r="G124" s="616"/>
      <c r="H124" s="616"/>
      <c r="I124" s="616"/>
      <c r="J124" s="616"/>
      <c r="K124" s="616"/>
      <c r="L124" s="616"/>
      <c r="M124" s="616"/>
      <c r="N124" s="616"/>
      <c r="O124" s="616"/>
      <c r="P124" s="616"/>
      <c r="Q124" s="616"/>
      <c r="R124" s="616"/>
      <c r="S124" s="616"/>
      <c r="T124" s="616"/>
      <c r="U124" s="616"/>
      <c r="V124" s="616"/>
      <c r="W124" s="616"/>
      <c r="X124" s="616"/>
      <c r="Y124" s="616"/>
      <c r="Z124" s="616"/>
      <c r="AA124" s="102"/>
      <c r="AB124" s="138"/>
      <c r="AC124" s="139"/>
      <c r="AD124" s="140"/>
    </row>
    <row r="125" spans="1:30">
      <c r="A125" s="703"/>
      <c r="B125" s="723"/>
      <c r="C125" s="705"/>
      <c r="D125" s="698"/>
      <c r="E125" s="1119" t="s">
        <v>1129</v>
      </c>
      <c r="F125" s="100"/>
      <c r="G125" s="713"/>
      <c r="H125" s="713"/>
      <c r="I125" s="713"/>
      <c r="J125" s="713"/>
      <c r="K125" s="713"/>
      <c r="L125" s="713"/>
      <c r="M125" s="713"/>
      <c r="N125" s="713"/>
      <c r="O125" s="713"/>
      <c r="P125" s="713"/>
      <c r="Q125" s="713"/>
      <c r="R125" s="713"/>
      <c r="S125" s="713"/>
      <c r="T125" s="713"/>
      <c r="U125" s="713"/>
      <c r="V125" s="713"/>
      <c r="W125" s="713"/>
      <c r="X125" s="713"/>
      <c r="Y125" s="713"/>
      <c r="Z125" s="713"/>
      <c r="AA125" s="102"/>
      <c r="AB125" s="138"/>
      <c r="AC125" s="139"/>
      <c r="AD125" s="140"/>
    </row>
    <row r="126" spans="1:30">
      <c r="A126" s="703"/>
      <c r="B126" s="723"/>
      <c r="C126" s="705"/>
      <c r="D126" s="698"/>
      <c r="E126" s="1119"/>
      <c r="F126" s="100"/>
      <c r="G126" s="713"/>
      <c r="H126" s="713"/>
      <c r="I126" s="713"/>
      <c r="J126" s="713"/>
      <c r="K126" s="713"/>
      <c r="L126" s="713"/>
      <c r="M126" s="713"/>
      <c r="N126" s="713"/>
      <c r="O126" s="713"/>
      <c r="P126" s="713"/>
      <c r="Q126" s="713"/>
      <c r="R126" s="713"/>
      <c r="S126" s="713"/>
      <c r="T126" s="713"/>
      <c r="U126" s="713"/>
      <c r="V126" s="713"/>
      <c r="W126" s="713"/>
      <c r="X126" s="713"/>
      <c r="Y126" s="713"/>
      <c r="Z126" s="713"/>
      <c r="AA126" s="102"/>
      <c r="AB126" s="138"/>
      <c r="AC126" s="139"/>
      <c r="AD126" s="140"/>
    </row>
    <row r="127" spans="1:30">
      <c r="A127" s="703"/>
      <c r="B127" s="723"/>
      <c r="C127" s="705"/>
      <c r="D127" s="698"/>
      <c r="E127" s="1119"/>
      <c r="F127" s="100"/>
      <c r="G127" s="713"/>
      <c r="H127" s="713"/>
      <c r="I127" s="713"/>
      <c r="J127" s="713"/>
      <c r="K127" s="713"/>
      <c r="L127" s="713"/>
      <c r="M127" s="713"/>
      <c r="N127" s="713"/>
      <c r="O127" s="713"/>
      <c r="P127" s="713"/>
      <c r="Q127" s="713"/>
      <c r="R127" s="713"/>
      <c r="S127" s="713"/>
      <c r="T127" s="713"/>
      <c r="U127" s="713"/>
      <c r="V127" s="713"/>
      <c r="W127" s="713"/>
      <c r="X127" s="713"/>
      <c r="Y127" s="713"/>
      <c r="Z127" s="713"/>
      <c r="AA127" s="102"/>
      <c r="AB127" s="138"/>
      <c r="AC127" s="139"/>
      <c r="AD127" s="140"/>
    </row>
    <row r="128" spans="1:30">
      <c r="A128" s="703"/>
      <c r="B128" s="723"/>
      <c r="C128" s="705"/>
      <c r="D128" s="698"/>
      <c r="E128" s="1119"/>
      <c r="F128" s="100"/>
      <c r="G128" s="713"/>
      <c r="H128" s="713"/>
      <c r="I128" s="713"/>
      <c r="J128" s="713"/>
      <c r="K128" s="713"/>
      <c r="L128" s="713"/>
      <c r="M128" s="713"/>
      <c r="N128" s="713"/>
      <c r="O128" s="713"/>
      <c r="P128" s="713"/>
      <c r="Q128" s="713"/>
      <c r="R128" s="713"/>
      <c r="S128" s="713"/>
      <c r="T128" s="713"/>
      <c r="U128" s="713"/>
      <c r="V128" s="713"/>
      <c r="W128" s="713"/>
      <c r="X128" s="713"/>
      <c r="Y128" s="713"/>
      <c r="Z128" s="713"/>
      <c r="AA128" s="102"/>
      <c r="AB128" s="138"/>
      <c r="AC128" s="139"/>
      <c r="AD128" s="140"/>
    </row>
    <row r="129" spans="1:30">
      <c r="A129" s="703"/>
      <c r="B129" s="723"/>
      <c r="C129" s="705"/>
      <c r="D129" s="698"/>
      <c r="E129" s="1119"/>
      <c r="F129" s="100"/>
      <c r="G129" s="713"/>
      <c r="H129" s="713"/>
      <c r="I129" s="713"/>
      <c r="J129" s="713"/>
      <c r="K129" s="713"/>
      <c r="L129" s="713"/>
      <c r="M129" s="713"/>
      <c r="N129" s="713"/>
      <c r="O129" s="713"/>
      <c r="P129" s="713"/>
      <c r="Q129" s="713"/>
      <c r="R129" s="713"/>
      <c r="S129" s="713"/>
      <c r="T129" s="713"/>
      <c r="U129" s="713"/>
      <c r="V129" s="713"/>
      <c r="W129" s="713"/>
      <c r="X129" s="713"/>
      <c r="Y129" s="713"/>
      <c r="Z129" s="713"/>
      <c r="AA129" s="102"/>
      <c r="AB129" s="138"/>
      <c r="AC129" s="139"/>
      <c r="AD129" s="140"/>
    </row>
    <row r="130" spans="1:30">
      <c r="A130" s="703"/>
      <c r="B130" s="723"/>
      <c r="C130" s="705"/>
      <c r="D130" s="698"/>
      <c r="E130" s="1119"/>
      <c r="F130" s="100"/>
      <c r="G130" s="713"/>
      <c r="H130" s="713"/>
      <c r="I130" s="713"/>
      <c r="J130" s="713"/>
      <c r="K130" s="713"/>
      <c r="L130" s="713"/>
      <c r="M130" s="713"/>
      <c r="N130" s="713"/>
      <c r="O130" s="713"/>
      <c r="P130" s="713"/>
      <c r="Q130" s="713"/>
      <c r="R130" s="713"/>
      <c r="S130" s="713"/>
      <c r="T130" s="713"/>
      <c r="U130" s="713"/>
      <c r="V130" s="713"/>
      <c r="W130" s="713"/>
      <c r="X130" s="713"/>
      <c r="Y130" s="713"/>
      <c r="Z130" s="713"/>
      <c r="AA130" s="102"/>
      <c r="AB130" s="138"/>
      <c r="AC130" s="139"/>
      <c r="AD130" s="140"/>
    </row>
    <row r="131" spans="1:30">
      <c r="A131" s="703"/>
      <c r="B131" s="723"/>
      <c r="C131" s="705"/>
      <c r="D131" s="698"/>
      <c r="E131" s="1119"/>
      <c r="F131" s="100"/>
      <c r="G131" s="713"/>
      <c r="H131" s="713"/>
      <c r="I131" s="713"/>
      <c r="J131" s="713"/>
      <c r="K131" s="713"/>
      <c r="L131" s="713"/>
      <c r="M131" s="713"/>
      <c r="N131" s="713"/>
      <c r="O131" s="713"/>
      <c r="P131" s="713"/>
      <c r="Q131" s="713"/>
      <c r="R131" s="713"/>
      <c r="S131" s="713"/>
      <c r="T131" s="713"/>
      <c r="U131" s="713"/>
      <c r="V131" s="713"/>
      <c r="W131" s="713"/>
      <c r="X131" s="713"/>
      <c r="Y131" s="713"/>
      <c r="Z131" s="713"/>
      <c r="AA131" s="102"/>
      <c r="AB131" s="138"/>
      <c r="AC131" s="139"/>
      <c r="AD131" s="140"/>
    </row>
    <row r="132" spans="1:30">
      <c r="A132" s="703"/>
      <c r="B132" s="723"/>
      <c r="C132" s="705"/>
      <c r="D132" s="698"/>
      <c r="E132" s="1119"/>
      <c r="F132" s="100"/>
      <c r="G132" s="713"/>
      <c r="H132" s="713"/>
      <c r="I132" s="713"/>
      <c r="J132" s="713"/>
      <c r="K132" s="713"/>
      <c r="L132" s="713"/>
      <c r="M132" s="713"/>
      <c r="N132" s="713"/>
      <c r="O132" s="713"/>
      <c r="P132" s="713"/>
      <c r="Q132" s="713"/>
      <c r="R132" s="713"/>
      <c r="S132" s="713"/>
      <c r="T132" s="713"/>
      <c r="U132" s="713"/>
      <c r="V132" s="713"/>
      <c r="W132" s="713"/>
      <c r="X132" s="713"/>
      <c r="Y132" s="713"/>
      <c r="Z132" s="713"/>
      <c r="AA132" s="102"/>
      <c r="AB132" s="138"/>
      <c r="AC132" s="139"/>
      <c r="AD132" s="140"/>
    </row>
    <row r="133" spans="1:30" ht="8.25" customHeight="1">
      <c r="A133" s="730"/>
      <c r="B133" s="732"/>
      <c r="C133" s="737"/>
      <c r="D133" s="722"/>
      <c r="E133" s="1221"/>
      <c r="F133" s="144"/>
      <c r="G133" s="712"/>
      <c r="H133" s="712"/>
      <c r="I133" s="712"/>
      <c r="J133" s="712"/>
      <c r="K133" s="712"/>
      <c r="L133" s="712"/>
      <c r="M133" s="712"/>
      <c r="N133" s="712"/>
      <c r="O133" s="712"/>
      <c r="P133" s="712"/>
      <c r="Q133" s="712"/>
      <c r="R133" s="712"/>
      <c r="S133" s="712"/>
      <c r="T133" s="712"/>
      <c r="U133" s="712"/>
      <c r="V133" s="712"/>
      <c r="W133" s="712"/>
      <c r="X133" s="712"/>
      <c r="Y133" s="712"/>
      <c r="Z133" s="712"/>
      <c r="AA133" s="149"/>
      <c r="AB133" s="150"/>
      <c r="AC133" s="151"/>
      <c r="AD133" s="152"/>
    </row>
    <row r="134" spans="1:30" s="616" customFormat="1" ht="6.6" customHeight="1">
      <c r="A134" s="598"/>
      <c r="B134" s="626"/>
      <c r="C134" s="590"/>
      <c r="D134" s="533"/>
      <c r="E134" s="534"/>
      <c r="F134" s="100"/>
      <c r="AA134" s="102"/>
      <c r="AB134" s="138"/>
      <c r="AC134" s="139"/>
      <c r="AD134" s="140"/>
    </row>
    <row r="135" spans="1:30" ht="13.5" customHeight="1">
      <c r="A135" s="598"/>
      <c r="B135" s="1210">
        <v>5</v>
      </c>
      <c r="C135" s="1177" t="s">
        <v>287</v>
      </c>
      <c r="D135" s="1134" t="s">
        <v>377</v>
      </c>
      <c r="E135" s="1119" t="s">
        <v>425</v>
      </c>
      <c r="F135" s="100"/>
      <c r="G135" s="1136" t="s">
        <v>117</v>
      </c>
      <c r="H135" s="1136"/>
      <c r="I135" s="1136"/>
      <c r="J135" s="1136"/>
      <c r="K135" s="1136"/>
      <c r="L135" s="1136"/>
      <c r="M135" s="1136"/>
      <c r="N135" s="1155" t="s">
        <v>1295</v>
      </c>
      <c r="O135" s="1155"/>
      <c r="P135" s="1155"/>
      <c r="Q135" s="1155"/>
      <c r="R135" s="1155"/>
      <c r="S135" s="1155"/>
      <c r="T135" s="1155"/>
      <c r="U135" s="1155"/>
      <c r="V135" s="1155"/>
      <c r="W135" s="616"/>
      <c r="X135" s="616"/>
      <c r="Y135" s="616"/>
      <c r="Z135" s="616"/>
      <c r="AA135" s="102"/>
      <c r="AB135" s="1121" t="s">
        <v>222</v>
      </c>
      <c r="AC135" s="1122"/>
      <c r="AD135" s="1123"/>
    </row>
    <row r="136" spans="1:30">
      <c r="A136" s="598"/>
      <c r="B136" s="1210"/>
      <c r="C136" s="1177"/>
      <c r="D136" s="1134"/>
      <c r="E136" s="1119"/>
      <c r="F136" s="100"/>
      <c r="G136" s="1136"/>
      <c r="H136" s="1136"/>
      <c r="I136" s="1136"/>
      <c r="J136" s="1136"/>
      <c r="K136" s="1136"/>
      <c r="L136" s="1136"/>
      <c r="M136" s="1136"/>
      <c r="N136" s="1155"/>
      <c r="O136" s="1155"/>
      <c r="P136" s="1155"/>
      <c r="Q136" s="1155"/>
      <c r="R136" s="1155"/>
      <c r="S136" s="1155"/>
      <c r="T136" s="1155"/>
      <c r="U136" s="1155"/>
      <c r="V136" s="1155"/>
      <c r="W136" s="616"/>
      <c r="X136" s="616"/>
      <c r="Y136" s="616"/>
      <c r="Z136" s="616"/>
      <c r="AA136" s="102"/>
      <c r="AB136" s="1121"/>
      <c r="AC136" s="1122"/>
      <c r="AD136" s="1123"/>
    </row>
    <row r="137" spans="1:30">
      <c r="A137" s="598"/>
      <c r="B137" s="1210"/>
      <c r="C137" s="1177"/>
      <c r="D137" s="1134"/>
      <c r="E137" s="1119"/>
      <c r="F137" s="100"/>
      <c r="G137" s="1208" t="s">
        <v>1074</v>
      </c>
      <c r="H137" s="1208"/>
      <c r="I137" s="1208"/>
      <c r="J137" s="1208"/>
      <c r="K137" s="1208"/>
      <c r="L137" s="1208"/>
      <c r="M137" s="1208"/>
      <c r="N137" s="1208"/>
      <c r="O137" s="1208"/>
      <c r="P137" s="1208"/>
      <c r="Q137" s="1208"/>
      <c r="R137" s="1208"/>
      <c r="S137" s="1208"/>
      <c r="T137" s="1208"/>
      <c r="U137" s="1208"/>
      <c r="V137" s="1208"/>
      <c r="W137" s="1208"/>
      <c r="X137" s="1208"/>
      <c r="Y137" s="1208"/>
      <c r="Z137" s="1208"/>
      <c r="AA137" s="102"/>
      <c r="AB137" s="1121"/>
      <c r="AC137" s="1122"/>
      <c r="AD137" s="1123"/>
    </row>
    <row r="138" spans="1:30">
      <c r="A138" s="598"/>
      <c r="B138" s="1210"/>
      <c r="C138" s="1177"/>
      <c r="D138" s="1134"/>
      <c r="E138" s="1119"/>
      <c r="F138" s="100"/>
      <c r="G138" s="1208"/>
      <c r="H138" s="1208"/>
      <c r="I138" s="1208"/>
      <c r="J138" s="1208"/>
      <c r="K138" s="1208"/>
      <c r="L138" s="1208"/>
      <c r="M138" s="1208"/>
      <c r="N138" s="1208"/>
      <c r="O138" s="1208"/>
      <c r="P138" s="1208"/>
      <c r="Q138" s="1208"/>
      <c r="R138" s="1208"/>
      <c r="S138" s="1208"/>
      <c r="T138" s="1208"/>
      <c r="U138" s="1208"/>
      <c r="V138" s="1208"/>
      <c r="W138" s="1208"/>
      <c r="X138" s="1208"/>
      <c r="Y138" s="1208"/>
      <c r="Z138" s="1208"/>
      <c r="AA138" s="102"/>
      <c r="AB138" s="593"/>
      <c r="AC138" s="594"/>
      <c r="AD138" s="595"/>
    </row>
    <row r="139" spans="1:30">
      <c r="A139" s="598"/>
      <c r="B139" s="1210"/>
      <c r="C139" s="1177"/>
      <c r="D139" s="1134"/>
      <c r="E139" s="1119"/>
      <c r="F139" s="100"/>
      <c r="G139" s="1208"/>
      <c r="H139" s="1208"/>
      <c r="I139" s="1208"/>
      <c r="J139" s="1208"/>
      <c r="K139" s="1208"/>
      <c r="L139" s="1208"/>
      <c r="M139" s="1208"/>
      <c r="N139" s="1208"/>
      <c r="O139" s="1208"/>
      <c r="P139" s="1208"/>
      <c r="Q139" s="1208"/>
      <c r="R139" s="1208"/>
      <c r="S139" s="1208"/>
      <c r="T139" s="1208"/>
      <c r="U139" s="1208"/>
      <c r="V139" s="1208"/>
      <c r="W139" s="1208"/>
      <c r="X139" s="1208"/>
      <c r="Y139" s="1208"/>
      <c r="Z139" s="1208"/>
      <c r="AA139" s="102"/>
      <c r="AB139" s="593"/>
      <c r="AC139" s="594"/>
      <c r="AD139" s="595"/>
    </row>
    <row r="140" spans="1:30">
      <c r="A140" s="598"/>
      <c r="B140" s="1210"/>
      <c r="C140" s="1177"/>
      <c r="D140" s="1134"/>
      <c r="E140" s="1119"/>
      <c r="F140" s="100"/>
      <c r="G140" s="1208"/>
      <c r="H140" s="1208"/>
      <c r="I140" s="1208"/>
      <c r="J140" s="1208"/>
      <c r="K140" s="1208"/>
      <c r="L140" s="1208"/>
      <c r="M140" s="1208"/>
      <c r="N140" s="1208"/>
      <c r="O140" s="1208"/>
      <c r="P140" s="1208"/>
      <c r="Q140" s="1208"/>
      <c r="R140" s="1208"/>
      <c r="S140" s="1208"/>
      <c r="T140" s="1208"/>
      <c r="U140" s="1208"/>
      <c r="V140" s="1208"/>
      <c r="W140" s="1208"/>
      <c r="X140" s="1208"/>
      <c r="Y140" s="1208"/>
      <c r="Z140" s="1208"/>
      <c r="AA140" s="102"/>
      <c r="AB140" s="105"/>
      <c r="AC140" s="106"/>
      <c r="AD140" s="107"/>
    </row>
    <row r="141" spans="1:30" ht="6.6" customHeight="1">
      <c r="A141" s="598"/>
      <c r="B141" s="627"/>
      <c r="C141" s="602"/>
      <c r="D141" s="591"/>
      <c r="E141" s="598"/>
      <c r="F141" s="100"/>
      <c r="G141" s="162"/>
      <c r="H141" s="162"/>
      <c r="I141" s="162"/>
      <c r="J141" s="162"/>
      <c r="K141" s="162"/>
      <c r="L141" s="162"/>
      <c r="M141" s="162"/>
      <c r="N141" s="162"/>
      <c r="O141" s="162"/>
      <c r="P141" s="162"/>
      <c r="Q141" s="162"/>
      <c r="R141" s="162"/>
      <c r="S141" s="162"/>
      <c r="T141" s="162"/>
      <c r="U141" s="162"/>
      <c r="V141" s="162"/>
      <c r="W141" s="162"/>
      <c r="X141" s="162"/>
      <c r="Y141" s="162"/>
      <c r="Z141" s="162"/>
      <c r="AA141" s="102"/>
      <c r="AB141" s="105"/>
      <c r="AC141" s="106"/>
      <c r="AD141" s="107"/>
    </row>
    <row r="142" spans="1:30" s="674" customFormat="1" ht="3.75" customHeight="1">
      <c r="A142" s="668"/>
      <c r="B142" s="685"/>
      <c r="C142" s="672"/>
      <c r="D142" s="665"/>
      <c r="E142" s="668"/>
      <c r="F142" s="100"/>
      <c r="G142" s="162"/>
      <c r="H142" s="162"/>
      <c r="I142" s="162"/>
      <c r="J142" s="162"/>
      <c r="K142" s="162"/>
      <c r="L142" s="162"/>
      <c r="M142" s="162"/>
      <c r="N142" s="162"/>
      <c r="O142" s="162"/>
      <c r="P142" s="162"/>
      <c r="Q142" s="162"/>
      <c r="R142" s="162"/>
      <c r="S142" s="162"/>
      <c r="T142" s="162"/>
      <c r="U142" s="162"/>
      <c r="V142" s="162"/>
      <c r="W142" s="162"/>
      <c r="X142" s="162"/>
      <c r="Y142" s="162"/>
      <c r="Z142" s="162"/>
      <c r="AA142" s="102"/>
      <c r="AB142" s="105"/>
      <c r="AC142" s="106"/>
      <c r="AD142" s="107"/>
    </row>
    <row r="143" spans="1:30" ht="13.5" customHeight="1">
      <c r="A143" s="598"/>
      <c r="B143" s="1209">
        <v>6</v>
      </c>
      <c r="C143" s="1177" t="s">
        <v>283</v>
      </c>
      <c r="D143" s="1134" t="s">
        <v>377</v>
      </c>
      <c r="E143" s="1119" t="s">
        <v>413</v>
      </c>
      <c r="F143" s="100"/>
      <c r="G143" s="1136" t="s">
        <v>117</v>
      </c>
      <c r="H143" s="1136"/>
      <c r="I143" s="1136"/>
      <c r="J143" s="1136"/>
      <c r="K143" s="1136"/>
      <c r="L143" s="1136"/>
      <c r="M143" s="1136"/>
      <c r="N143" s="1155" t="s">
        <v>1295</v>
      </c>
      <c r="O143" s="1155"/>
      <c r="P143" s="1155"/>
      <c r="Q143" s="1155"/>
      <c r="R143" s="1155"/>
      <c r="S143" s="1155"/>
      <c r="T143" s="1155"/>
      <c r="U143" s="1155"/>
      <c r="V143" s="1155"/>
      <c r="W143" s="616"/>
      <c r="X143" s="616"/>
      <c r="Y143" s="616"/>
      <c r="Z143" s="616"/>
      <c r="AA143" s="102"/>
      <c r="AB143" s="1121" t="s">
        <v>222</v>
      </c>
      <c r="AC143" s="1122"/>
      <c r="AD143" s="1123"/>
    </row>
    <row r="144" spans="1:30">
      <c r="A144" s="598"/>
      <c r="B144" s="1209"/>
      <c r="C144" s="1177"/>
      <c r="D144" s="1134"/>
      <c r="E144" s="1119"/>
      <c r="F144" s="100"/>
      <c r="G144" s="1136"/>
      <c r="H144" s="1136"/>
      <c r="I144" s="1136"/>
      <c r="J144" s="1136"/>
      <c r="K144" s="1136"/>
      <c r="L144" s="1136"/>
      <c r="M144" s="1136"/>
      <c r="N144" s="1155"/>
      <c r="O144" s="1155"/>
      <c r="P144" s="1155"/>
      <c r="Q144" s="1155"/>
      <c r="R144" s="1155"/>
      <c r="S144" s="1155"/>
      <c r="T144" s="1155"/>
      <c r="U144" s="1155"/>
      <c r="V144" s="1155"/>
      <c r="W144" s="616"/>
      <c r="X144" s="616"/>
      <c r="Y144" s="616"/>
      <c r="Z144" s="616"/>
      <c r="AA144" s="102"/>
      <c r="AB144" s="1121"/>
      <c r="AC144" s="1122"/>
      <c r="AD144" s="1123"/>
    </row>
    <row r="145" spans="1:30">
      <c r="A145" s="598"/>
      <c r="B145" s="1209"/>
      <c r="C145" s="1177"/>
      <c r="D145" s="1134"/>
      <c r="E145" s="1119"/>
      <c r="F145" s="100"/>
      <c r="G145" s="616"/>
      <c r="H145" s="616"/>
      <c r="I145" s="616"/>
      <c r="J145" s="616"/>
      <c r="K145" s="616"/>
      <c r="L145" s="616"/>
      <c r="M145" s="616"/>
      <c r="N145" s="616"/>
      <c r="O145" s="616"/>
      <c r="P145" s="616"/>
      <c r="Q145" s="616"/>
      <c r="R145" s="616"/>
      <c r="S145" s="616"/>
      <c r="T145" s="616"/>
      <c r="U145" s="616"/>
      <c r="V145" s="616"/>
      <c r="W145" s="616"/>
      <c r="X145" s="616"/>
      <c r="Y145" s="616"/>
      <c r="Z145" s="616"/>
      <c r="AA145" s="102"/>
      <c r="AB145" s="1121"/>
      <c r="AC145" s="1122"/>
      <c r="AD145" s="1123"/>
    </row>
    <row r="146" spans="1:30">
      <c r="A146" s="598"/>
      <c r="B146" s="1209"/>
      <c r="C146" s="1177"/>
      <c r="D146" s="1134"/>
      <c r="E146" s="1119"/>
      <c r="F146" s="100"/>
      <c r="G146" s="616"/>
      <c r="H146" s="616"/>
      <c r="I146" s="616"/>
      <c r="J146" s="616"/>
      <c r="K146" s="616"/>
      <c r="L146" s="616"/>
      <c r="M146" s="616"/>
      <c r="N146" s="616"/>
      <c r="O146" s="616"/>
      <c r="P146" s="616"/>
      <c r="Q146" s="616"/>
      <c r="R146" s="616"/>
      <c r="S146" s="616"/>
      <c r="T146" s="616"/>
      <c r="U146" s="616"/>
      <c r="V146" s="616"/>
      <c r="W146" s="616"/>
      <c r="X146" s="616"/>
      <c r="Y146" s="616"/>
      <c r="Z146" s="616"/>
      <c r="AA146" s="102"/>
      <c r="AB146" s="105"/>
      <c r="AC146" s="106"/>
      <c r="AD146" s="107"/>
    </row>
    <row r="147" spans="1:30" s="674" customFormat="1">
      <c r="A147" s="668"/>
      <c r="B147" s="682"/>
      <c r="C147" s="672"/>
      <c r="D147" s="665"/>
      <c r="E147" s="668"/>
      <c r="F147" s="100"/>
      <c r="G147" s="675"/>
      <c r="H147" s="675"/>
      <c r="I147" s="675"/>
      <c r="J147" s="675"/>
      <c r="K147" s="675"/>
      <c r="L147" s="675"/>
      <c r="M147" s="675"/>
      <c r="N147" s="675"/>
      <c r="O147" s="675"/>
      <c r="P147" s="675"/>
      <c r="Q147" s="675"/>
      <c r="R147" s="675"/>
      <c r="S147" s="675"/>
      <c r="T147" s="675"/>
      <c r="U147" s="675"/>
      <c r="V147" s="675"/>
      <c r="W147" s="675"/>
      <c r="X147" s="675"/>
      <c r="Y147" s="675"/>
      <c r="Z147" s="675"/>
      <c r="AA147" s="102"/>
      <c r="AB147" s="105"/>
      <c r="AC147" s="106"/>
      <c r="AD147" s="107"/>
    </row>
    <row r="148" spans="1:30" ht="13.5" customHeight="1">
      <c r="A148" s="1119" t="s">
        <v>393</v>
      </c>
      <c r="B148" s="1229">
        <v>7</v>
      </c>
      <c r="C148" s="1177" t="s">
        <v>892</v>
      </c>
      <c r="D148" s="1134" t="s">
        <v>376</v>
      </c>
      <c r="E148" s="1119" t="s">
        <v>1428</v>
      </c>
      <c r="F148" s="100"/>
      <c r="G148" s="1136" t="s">
        <v>117</v>
      </c>
      <c r="H148" s="1136"/>
      <c r="I148" s="1136"/>
      <c r="J148" s="1136"/>
      <c r="K148" s="1136"/>
      <c r="L148" s="1136"/>
      <c r="M148" s="1136"/>
      <c r="N148" s="1222" t="s">
        <v>1295</v>
      </c>
      <c r="O148" s="1222"/>
      <c r="P148" s="1222"/>
      <c r="Q148" s="1222"/>
      <c r="R148" s="1222"/>
      <c r="S148" s="1222"/>
      <c r="T148" s="1222"/>
      <c r="U148" s="1222"/>
      <c r="V148" s="1222"/>
      <c r="W148" s="113"/>
      <c r="X148" s="113"/>
      <c r="Y148" s="113"/>
      <c r="Z148" s="113"/>
      <c r="AA148" s="102"/>
      <c r="AB148" s="1121" t="s">
        <v>222</v>
      </c>
      <c r="AC148" s="1122"/>
      <c r="AD148" s="1123"/>
    </row>
    <row r="149" spans="1:30">
      <c r="A149" s="1119"/>
      <c r="B149" s="1229"/>
      <c r="C149" s="1177"/>
      <c r="D149" s="1134"/>
      <c r="E149" s="1119"/>
      <c r="F149" s="100"/>
      <c r="G149" s="1136"/>
      <c r="H149" s="1136"/>
      <c r="I149" s="1136"/>
      <c r="J149" s="1136"/>
      <c r="K149" s="1136"/>
      <c r="L149" s="1136"/>
      <c r="M149" s="1136"/>
      <c r="N149" s="1222"/>
      <c r="O149" s="1222"/>
      <c r="P149" s="1222"/>
      <c r="Q149" s="1222"/>
      <c r="R149" s="1222"/>
      <c r="S149" s="1222"/>
      <c r="T149" s="1222"/>
      <c r="U149" s="1222"/>
      <c r="V149" s="1222"/>
      <c r="W149" s="113"/>
      <c r="X149" s="113"/>
      <c r="Y149" s="113"/>
      <c r="Z149" s="113"/>
      <c r="AA149" s="102"/>
      <c r="AB149" s="1121"/>
      <c r="AC149" s="1122"/>
      <c r="AD149" s="1123"/>
    </row>
    <row r="150" spans="1:30" ht="6" customHeight="1">
      <c r="A150" s="703"/>
      <c r="B150" s="1229"/>
      <c r="C150" s="1177"/>
      <c r="D150" s="1134"/>
      <c r="E150" s="1119"/>
      <c r="F150" s="114"/>
      <c r="G150" s="706"/>
      <c r="H150" s="706"/>
      <c r="I150" s="706"/>
      <c r="J150" s="706"/>
      <c r="K150" s="706"/>
      <c r="L150" s="706"/>
      <c r="M150" s="706"/>
      <c r="N150" s="80"/>
      <c r="O150" s="80"/>
      <c r="P150" s="80"/>
      <c r="Q150" s="80"/>
      <c r="R150" s="80"/>
      <c r="S150" s="80"/>
      <c r="T150" s="80"/>
      <c r="U150" s="80"/>
      <c r="V150" s="80"/>
      <c r="W150" s="80"/>
      <c r="X150" s="80"/>
      <c r="Y150" s="80"/>
      <c r="Z150" s="80"/>
      <c r="AA150" s="115"/>
      <c r="AB150" s="1121"/>
      <c r="AC150" s="1122"/>
      <c r="AD150" s="1123"/>
    </row>
    <row r="151" spans="1:30">
      <c r="A151" s="703"/>
      <c r="B151" s="1229"/>
      <c r="C151" s="1177"/>
      <c r="D151" s="1134"/>
      <c r="E151" s="1119"/>
      <c r="F151" s="100"/>
      <c r="G151" s="1223" t="s">
        <v>107</v>
      </c>
      <c r="H151" s="1223"/>
      <c r="I151" s="1223"/>
      <c r="J151" s="1223"/>
      <c r="K151" s="1223"/>
      <c r="L151" s="1223"/>
      <c r="M151" s="1223"/>
      <c r="N151" s="1223"/>
      <c r="O151" s="1224" t="str">
        <f>IF($H$33=0,"",$H$33)</f>
        <v/>
      </c>
      <c r="P151" s="1224"/>
      <c r="Q151" s="712" t="s">
        <v>61</v>
      </c>
      <c r="R151" s="1225">
        <v>1</v>
      </c>
      <c r="S151" s="1225"/>
      <c r="T151" s="712" t="s">
        <v>62</v>
      </c>
      <c r="U151" s="712" t="s">
        <v>63</v>
      </c>
      <c r="V151" s="712"/>
      <c r="W151" s="713"/>
      <c r="X151" s="713"/>
      <c r="Y151" s="713"/>
      <c r="Z151" s="713"/>
      <c r="AA151" s="102"/>
      <c r="AB151" s="1121"/>
      <c r="AC151" s="1122"/>
      <c r="AD151" s="1123"/>
    </row>
    <row r="152" spans="1:30">
      <c r="A152" s="703"/>
      <c r="B152" s="1229"/>
      <c r="C152" s="1177"/>
      <c r="D152" s="1134"/>
      <c r="E152" s="1119"/>
      <c r="F152" s="100"/>
      <c r="G152" s="724"/>
      <c r="H152" s="724"/>
      <c r="I152" s="724"/>
      <c r="J152" s="724"/>
      <c r="K152" s="724"/>
      <c r="L152" s="724"/>
      <c r="M152" s="724"/>
      <c r="N152" s="724"/>
      <c r="O152" s="724"/>
      <c r="P152" s="724"/>
      <c r="Q152" s="724"/>
      <c r="R152" s="724"/>
      <c r="S152" s="735"/>
      <c r="T152" s="713"/>
      <c r="U152" s="713"/>
      <c r="V152" s="713"/>
      <c r="W152" s="713"/>
      <c r="X152" s="713"/>
      <c r="Y152" s="713"/>
      <c r="Z152" s="713"/>
      <c r="AA152" s="102"/>
      <c r="AB152" s="699"/>
      <c r="AC152" s="700"/>
      <c r="AD152" s="701"/>
    </row>
    <row r="153" spans="1:30" s="674" customFormat="1">
      <c r="A153" s="703"/>
      <c r="B153" s="1229"/>
      <c r="C153" s="1177"/>
      <c r="D153" s="1134"/>
      <c r="E153" s="1119"/>
      <c r="F153" s="100"/>
      <c r="G153" s="724"/>
      <c r="H153" s="724"/>
      <c r="I153" s="724"/>
      <c r="J153" s="724"/>
      <c r="K153" s="724"/>
      <c r="L153" s="724"/>
      <c r="M153" s="724"/>
      <c r="N153" s="724"/>
      <c r="O153" s="724"/>
      <c r="P153" s="724"/>
      <c r="Q153" s="724"/>
      <c r="R153" s="724"/>
      <c r="S153" s="735"/>
      <c r="T153" s="713"/>
      <c r="U153" s="713"/>
      <c r="V153" s="713"/>
      <c r="W153" s="713"/>
      <c r="X153" s="713"/>
      <c r="Y153" s="713"/>
      <c r="Z153" s="713"/>
      <c r="AA153" s="102"/>
      <c r="AB153" s="699"/>
      <c r="AC153" s="700"/>
      <c r="AD153" s="701"/>
    </row>
    <row r="154" spans="1:30">
      <c r="A154" s="703"/>
      <c r="B154" s="1229"/>
      <c r="C154" s="1177"/>
      <c r="D154" s="1134"/>
      <c r="E154" s="1119"/>
      <c r="F154" s="100"/>
      <c r="G154" s="1223" t="s">
        <v>1075</v>
      </c>
      <c r="H154" s="1223"/>
      <c r="I154" s="1223"/>
      <c r="J154" s="1223"/>
      <c r="K154" s="1223"/>
      <c r="L154" s="1223"/>
      <c r="M154" s="1223"/>
      <c r="N154" s="1223"/>
      <c r="O154" s="1223"/>
      <c r="P154" s="1223"/>
      <c r="Q154" s="1223"/>
      <c r="R154" s="1223"/>
      <c r="S154" s="1223"/>
      <c r="T154" s="1226" t="s">
        <v>219</v>
      </c>
      <c r="U154" s="1227"/>
      <c r="V154" s="1227"/>
      <c r="W154" s="1228"/>
      <c r="X154" s="713"/>
      <c r="Y154" s="713"/>
      <c r="Z154" s="713"/>
      <c r="AA154" s="102"/>
      <c r="AB154" s="699"/>
      <c r="AC154" s="700"/>
      <c r="AD154" s="701"/>
    </row>
    <row r="155" spans="1:30">
      <c r="A155" s="703"/>
      <c r="B155" s="1229"/>
      <c r="C155" s="1177"/>
      <c r="D155" s="1134"/>
      <c r="E155" s="1119"/>
      <c r="F155" s="100"/>
      <c r="G155" s="724"/>
      <c r="H155" s="724"/>
      <c r="I155" s="724"/>
      <c r="J155" s="724"/>
      <c r="K155" s="724"/>
      <c r="L155" s="724"/>
      <c r="M155" s="724"/>
      <c r="N155" s="724"/>
      <c r="O155" s="724"/>
      <c r="P155" s="724"/>
      <c r="Q155" s="724"/>
      <c r="R155" s="724"/>
      <c r="S155" s="724"/>
      <c r="T155" s="724"/>
      <c r="U155" s="724"/>
      <c r="V155" s="724"/>
      <c r="W155" s="724"/>
      <c r="X155" s="713"/>
      <c r="Y155" s="713"/>
      <c r="Z155" s="713"/>
      <c r="AA155" s="102"/>
      <c r="AB155" s="699"/>
      <c r="AC155" s="700"/>
      <c r="AD155" s="701"/>
    </row>
    <row r="156" spans="1:30" s="674" customFormat="1" ht="8.25" customHeight="1">
      <c r="A156" s="703"/>
      <c r="B156" s="1229"/>
      <c r="C156" s="1177"/>
      <c r="D156" s="1134"/>
      <c r="E156" s="1119"/>
      <c r="F156" s="100"/>
      <c r="G156" s="724"/>
      <c r="H156" s="724"/>
      <c r="I156" s="724"/>
      <c r="J156" s="724"/>
      <c r="K156" s="724"/>
      <c r="L156" s="724"/>
      <c r="M156" s="724"/>
      <c r="N156" s="724"/>
      <c r="O156" s="724"/>
      <c r="P156" s="724"/>
      <c r="Q156" s="724"/>
      <c r="R156" s="724"/>
      <c r="S156" s="724"/>
      <c r="T156" s="724"/>
      <c r="U156" s="724"/>
      <c r="V156" s="724"/>
      <c r="W156" s="724"/>
      <c r="X156" s="713"/>
      <c r="Y156" s="713"/>
      <c r="Z156" s="713"/>
      <c r="AA156" s="102"/>
      <c r="AB156" s="699"/>
      <c r="AC156" s="700"/>
      <c r="AD156" s="701"/>
    </row>
    <row r="157" spans="1:30">
      <c r="A157" s="703"/>
      <c r="B157" s="1229"/>
      <c r="C157" s="1177"/>
      <c r="D157" s="1134"/>
      <c r="E157" s="1119"/>
      <c r="F157" s="114"/>
      <c r="G157" s="707" t="s">
        <v>35</v>
      </c>
      <c r="H157" s="707"/>
      <c r="I157" s="707"/>
      <c r="J157" s="707"/>
      <c r="K157" s="707"/>
      <c r="L157" s="707"/>
      <c r="M157" s="707"/>
      <c r="N157" s="707"/>
      <c r="O157" s="707"/>
      <c r="P157" s="707"/>
      <c r="Q157" s="707" t="s">
        <v>60</v>
      </c>
      <c r="R157" s="707"/>
      <c r="S157" s="707"/>
      <c r="T157" s="707"/>
      <c r="U157" s="707"/>
      <c r="V157" s="707"/>
      <c r="W157" s="707"/>
      <c r="X157" s="707"/>
      <c r="Y157" s="707"/>
      <c r="Z157" s="707"/>
      <c r="AA157" s="115"/>
      <c r="AB157" s="105"/>
      <c r="AC157" s="106"/>
      <c r="AD157" s="107"/>
    </row>
    <row r="158" spans="1:30">
      <c r="A158" s="703"/>
      <c r="B158" s="1229"/>
      <c r="C158" s="1177"/>
      <c r="D158" s="1134"/>
      <c r="E158" s="1119"/>
      <c r="F158" s="114"/>
      <c r="G158" s="1230" t="s">
        <v>26</v>
      </c>
      <c r="H158" s="1231"/>
      <c r="I158" s="1234" t="s">
        <v>416</v>
      </c>
      <c r="J158" s="1234"/>
      <c r="K158" s="1234" t="s">
        <v>418</v>
      </c>
      <c r="L158" s="1234"/>
      <c r="M158" s="1234"/>
      <c r="N158" s="1234"/>
      <c r="O158" s="1234"/>
      <c r="P158" s="1234"/>
      <c r="Q158" s="1234" t="s">
        <v>421</v>
      </c>
      <c r="R158" s="1230"/>
      <c r="S158" s="1248" t="s">
        <v>422</v>
      </c>
      <c r="T158" s="1249"/>
      <c r="U158" s="1249"/>
      <c r="V158" s="1249"/>
      <c r="W158" s="1249"/>
      <c r="X158" s="1249"/>
      <c r="Y158" s="1249"/>
      <c r="Z158" s="1250"/>
      <c r="AA158" s="115"/>
      <c r="AB158" s="105"/>
      <c r="AC158" s="106"/>
      <c r="AD158" s="107"/>
    </row>
    <row r="159" spans="1:30">
      <c r="A159" s="703"/>
      <c r="B159" s="1229"/>
      <c r="C159" s="1177"/>
      <c r="D159" s="1134"/>
      <c r="E159" s="1119"/>
      <c r="F159" s="114"/>
      <c r="G159" s="1232"/>
      <c r="H159" s="1233"/>
      <c r="I159" s="1251" t="s">
        <v>417</v>
      </c>
      <c r="J159" s="1251"/>
      <c r="K159" s="1251" t="s">
        <v>902</v>
      </c>
      <c r="L159" s="1251"/>
      <c r="M159" s="1251"/>
      <c r="N159" s="1251"/>
      <c r="O159" s="1251"/>
      <c r="P159" s="1251"/>
      <c r="Q159" s="1251" t="s">
        <v>420</v>
      </c>
      <c r="R159" s="1232"/>
      <c r="S159" s="1248"/>
      <c r="T159" s="1249"/>
      <c r="U159" s="1249"/>
      <c r="V159" s="1249"/>
      <c r="W159" s="1249"/>
      <c r="X159" s="1249"/>
      <c r="Y159" s="1249"/>
      <c r="Z159" s="1250"/>
      <c r="AA159" s="115"/>
      <c r="AB159" s="105"/>
      <c r="AC159" s="106"/>
      <c r="AD159" s="107"/>
    </row>
    <row r="160" spans="1:30">
      <c r="A160" s="703"/>
      <c r="B160" s="1229"/>
      <c r="C160" s="1177"/>
      <c r="D160" s="1134"/>
      <c r="E160" s="1119"/>
      <c r="F160" s="114"/>
      <c r="G160" s="1235" t="s">
        <v>27</v>
      </c>
      <c r="H160" s="1235"/>
      <c r="I160" s="1252">
        <f>SUM(L55:Q55)</f>
        <v>0</v>
      </c>
      <c r="J160" s="1252"/>
      <c r="K160" s="1253" t="s">
        <v>214</v>
      </c>
      <c r="L160" s="1253"/>
      <c r="M160" s="1253"/>
      <c r="N160" s="1253"/>
      <c r="O160" s="1254">
        <f>IF(ISERROR(ROUNDDOWN(I160/3,1)),0,IF(I160&gt;0,ROUNDDOWN(I160/3,1),0))</f>
        <v>0</v>
      </c>
      <c r="P160" s="1255"/>
      <c r="Q160" s="1246"/>
      <c r="R160" s="1247"/>
      <c r="S160" s="1236"/>
      <c r="T160" s="1237"/>
      <c r="U160" s="1237"/>
      <c r="V160" s="1237"/>
      <c r="W160" s="1237"/>
      <c r="X160" s="1237"/>
      <c r="Y160" s="1237"/>
      <c r="Z160" s="1238"/>
      <c r="AA160" s="115"/>
      <c r="AB160" s="105"/>
      <c r="AC160" s="106"/>
      <c r="AD160" s="107"/>
    </row>
    <row r="161" spans="1:30">
      <c r="A161" s="703"/>
      <c r="B161" s="1229"/>
      <c r="C161" s="1177"/>
      <c r="D161" s="1134"/>
      <c r="E161" s="1119"/>
      <c r="F161" s="114"/>
      <c r="G161" s="1235" t="s">
        <v>28</v>
      </c>
      <c r="H161" s="1235"/>
      <c r="I161" s="1239">
        <f>SUM(L56:Q56)</f>
        <v>0</v>
      </c>
      <c r="J161" s="1240"/>
      <c r="K161" s="1241" t="s">
        <v>223</v>
      </c>
      <c r="L161" s="1241"/>
      <c r="M161" s="1241"/>
      <c r="N161" s="1241"/>
      <c r="O161" s="1242">
        <f>IF(ISERROR(ROUNDDOWN((I161+I162)/6,1)),0,IF((I161+I162)&gt;0,ROUNDDOWN((I161+I162)/6,1),0))</f>
        <v>0</v>
      </c>
      <c r="P161" s="1243"/>
      <c r="Q161" s="1246"/>
      <c r="R161" s="1247"/>
      <c r="S161" s="1236"/>
      <c r="T161" s="1237"/>
      <c r="U161" s="1237"/>
      <c r="V161" s="1237"/>
      <c r="W161" s="1237"/>
      <c r="X161" s="1237"/>
      <c r="Y161" s="1237"/>
      <c r="Z161" s="1238"/>
      <c r="AA161" s="115"/>
      <c r="AB161" s="105"/>
      <c r="AC161" s="106"/>
      <c r="AD161" s="107"/>
    </row>
    <row r="162" spans="1:30">
      <c r="A162" s="703"/>
      <c r="B162" s="1229"/>
      <c r="C162" s="1177"/>
      <c r="D162" s="1134"/>
      <c r="E162" s="1119"/>
      <c r="F162" s="114"/>
      <c r="G162" s="1235" t="s">
        <v>29</v>
      </c>
      <c r="H162" s="1235"/>
      <c r="I162" s="1239">
        <f>SUM(I57:Q58)</f>
        <v>0</v>
      </c>
      <c r="J162" s="1240"/>
      <c r="K162" s="1241"/>
      <c r="L162" s="1241"/>
      <c r="M162" s="1241"/>
      <c r="N162" s="1241"/>
      <c r="O162" s="1244"/>
      <c r="P162" s="1245"/>
      <c r="Q162" s="1246"/>
      <c r="R162" s="1247"/>
      <c r="S162" s="1236"/>
      <c r="T162" s="1237"/>
      <c r="U162" s="1237"/>
      <c r="V162" s="1237"/>
      <c r="W162" s="1237"/>
      <c r="X162" s="1237"/>
      <c r="Y162" s="1237"/>
      <c r="Z162" s="1238"/>
      <c r="AA162" s="115"/>
      <c r="AB162" s="105"/>
      <c r="AC162" s="106"/>
      <c r="AD162" s="107"/>
    </row>
    <row r="163" spans="1:30">
      <c r="A163" s="703"/>
      <c r="B163" s="1229"/>
      <c r="C163" s="1177"/>
      <c r="D163" s="1134"/>
      <c r="E163" s="1119"/>
      <c r="F163" s="114"/>
      <c r="G163" s="1235" t="s">
        <v>30</v>
      </c>
      <c r="H163" s="1235"/>
      <c r="I163" s="1239">
        <f>SUM(I59:Q59)</f>
        <v>0</v>
      </c>
      <c r="J163" s="1240"/>
      <c r="K163" s="1253" t="s">
        <v>424</v>
      </c>
      <c r="L163" s="1253"/>
      <c r="M163" s="1253"/>
      <c r="N163" s="1253"/>
      <c r="O163" s="1254">
        <f>IF(ISERROR(ROUNDDOWN(I163/20,1)),0,IF(I163&gt;0,ROUNDDOWN(I163/20,1),0))</f>
        <v>0</v>
      </c>
      <c r="P163" s="1255"/>
      <c r="Q163" s="1246"/>
      <c r="R163" s="1247"/>
      <c r="S163" s="1236"/>
      <c r="T163" s="1237"/>
      <c r="U163" s="1237"/>
      <c r="V163" s="1237"/>
      <c r="W163" s="1237"/>
      <c r="X163" s="1237"/>
      <c r="Y163" s="1237"/>
      <c r="Z163" s="1238"/>
      <c r="AA163" s="115"/>
      <c r="AB163" s="105"/>
      <c r="AC163" s="106"/>
      <c r="AD163" s="107"/>
    </row>
    <row r="164" spans="1:30" ht="13.5" customHeight="1">
      <c r="A164" s="703"/>
      <c r="B164" s="1229"/>
      <c r="C164" s="1177"/>
      <c r="D164" s="1134"/>
      <c r="E164" s="1119"/>
      <c r="F164" s="114"/>
      <c r="G164" s="1235" t="s">
        <v>31</v>
      </c>
      <c r="H164" s="1235"/>
      <c r="I164" s="1239">
        <f>SUM(I60:Q60)</f>
        <v>0</v>
      </c>
      <c r="J164" s="1240"/>
      <c r="K164" s="1241" t="s">
        <v>224</v>
      </c>
      <c r="L164" s="1241"/>
      <c r="M164" s="1241"/>
      <c r="N164" s="1241"/>
      <c r="O164" s="1242">
        <f>IF(ISERROR(ROUNDDOWN((I164+I165)/30,1)),0,IF((I164+I165)&gt;0,ROUNDDOWN((I164+I165)/30,1),0))</f>
        <v>0</v>
      </c>
      <c r="P164" s="1243"/>
      <c r="Q164" s="1246"/>
      <c r="R164" s="1247"/>
      <c r="S164" s="1236"/>
      <c r="T164" s="1237"/>
      <c r="U164" s="1237"/>
      <c r="V164" s="1237"/>
      <c r="W164" s="1237"/>
      <c r="X164" s="1237"/>
      <c r="Y164" s="1237"/>
      <c r="Z164" s="1238"/>
      <c r="AA164" s="115"/>
      <c r="AB164" s="105"/>
      <c r="AC164" s="106"/>
      <c r="AD164" s="107"/>
    </row>
    <row r="165" spans="1:30" ht="14.25" thickBot="1">
      <c r="A165" s="703"/>
      <c r="B165" s="1229"/>
      <c r="C165" s="1177"/>
      <c r="D165" s="1134"/>
      <c r="E165" s="1119"/>
      <c r="F165" s="114"/>
      <c r="G165" s="1271" t="s">
        <v>32</v>
      </c>
      <c r="H165" s="1271"/>
      <c r="I165" s="1272">
        <f>SUM(I61:Q61)</f>
        <v>0</v>
      </c>
      <c r="J165" s="1273"/>
      <c r="K165" s="1268"/>
      <c r="L165" s="1268"/>
      <c r="M165" s="1268"/>
      <c r="N165" s="1268"/>
      <c r="O165" s="1269"/>
      <c r="P165" s="1270"/>
      <c r="Q165" s="1274"/>
      <c r="R165" s="1275"/>
      <c r="S165" s="1276"/>
      <c r="T165" s="1277"/>
      <c r="U165" s="1277"/>
      <c r="V165" s="1277"/>
      <c r="W165" s="1277"/>
      <c r="X165" s="1277"/>
      <c r="Y165" s="1277"/>
      <c r="Z165" s="1278"/>
      <c r="AA165" s="115"/>
      <c r="AB165" s="105"/>
      <c r="AC165" s="106"/>
      <c r="AD165" s="107"/>
    </row>
    <row r="166" spans="1:30" ht="14.25" thickTop="1">
      <c r="A166" s="703"/>
      <c r="B166" s="1229"/>
      <c r="C166" s="1177"/>
      <c r="D166" s="1134"/>
      <c r="E166" s="1119"/>
      <c r="F166" s="100"/>
      <c r="G166" s="1256" t="s">
        <v>423</v>
      </c>
      <c r="H166" s="1257"/>
      <c r="I166" s="1258">
        <f>SUM(I160:J165)</f>
        <v>0</v>
      </c>
      <c r="J166" s="1259"/>
      <c r="K166" s="1260" t="s">
        <v>0</v>
      </c>
      <c r="L166" s="1260"/>
      <c r="M166" s="1260"/>
      <c r="N166" s="1260"/>
      <c r="O166" s="1261">
        <f>IF(ROUND(SUM(O160:P165),0)=0,0,IF(ROUND(SUM(O160:P165),0)&lt;2,2,ROUND(SUM(O160:P165),0)))</f>
        <v>0</v>
      </c>
      <c r="P166" s="1262"/>
      <c r="Q166" s="1263">
        <f>IF(SUM(Q160:R165)=0,0,SUM(Q160:R165))</f>
        <v>0</v>
      </c>
      <c r="R166" s="1264"/>
      <c r="S166" s="1265"/>
      <c r="T166" s="1266"/>
      <c r="U166" s="1266"/>
      <c r="V166" s="1266"/>
      <c r="W166" s="1266"/>
      <c r="X166" s="1266"/>
      <c r="Y166" s="1266"/>
      <c r="Z166" s="1267"/>
      <c r="AA166" s="102"/>
      <c r="AB166" s="105"/>
      <c r="AC166" s="106"/>
      <c r="AD166" s="107"/>
    </row>
    <row r="167" spans="1:30">
      <c r="A167" s="703"/>
      <c r="B167" s="1229"/>
      <c r="C167" s="1177"/>
      <c r="D167" s="1134"/>
      <c r="E167" s="1119"/>
      <c r="F167" s="114"/>
      <c r="G167" s="707" t="s">
        <v>36</v>
      </c>
      <c r="H167" s="707"/>
      <c r="I167" s="124"/>
      <c r="J167" s="124"/>
      <c r="K167" s="707"/>
      <c r="L167" s="707"/>
      <c r="M167" s="707"/>
      <c r="N167" s="707"/>
      <c r="O167" s="707"/>
      <c r="P167" s="707"/>
      <c r="Q167" s="707" t="s">
        <v>34</v>
      </c>
      <c r="R167" s="707"/>
      <c r="S167" s="707"/>
      <c r="T167" s="707"/>
      <c r="U167" s="707"/>
      <c r="V167" s="707"/>
      <c r="W167" s="707"/>
      <c r="X167" s="707"/>
      <c r="Y167" s="707"/>
      <c r="Z167" s="707"/>
      <c r="AA167" s="115"/>
      <c r="AB167" s="105"/>
      <c r="AC167" s="106"/>
      <c r="AD167" s="107"/>
    </row>
    <row r="168" spans="1:30" ht="13.5" customHeight="1">
      <c r="A168" s="703"/>
      <c r="B168" s="1229"/>
      <c r="C168" s="1177"/>
      <c r="D168" s="1134"/>
      <c r="E168" s="1119"/>
      <c r="F168" s="114"/>
      <c r="G168" s="1230" t="s">
        <v>26</v>
      </c>
      <c r="H168" s="1231"/>
      <c r="I168" s="1286" t="s">
        <v>416</v>
      </c>
      <c r="J168" s="1286"/>
      <c r="K168" s="1234" t="s">
        <v>418</v>
      </c>
      <c r="L168" s="1234"/>
      <c r="M168" s="1234"/>
      <c r="N168" s="1234"/>
      <c r="O168" s="1234"/>
      <c r="P168" s="1234"/>
      <c r="Q168" s="1234" t="s">
        <v>421</v>
      </c>
      <c r="R168" s="1230"/>
      <c r="S168" s="1248" t="s">
        <v>422</v>
      </c>
      <c r="T168" s="1249"/>
      <c r="U168" s="1249"/>
      <c r="V168" s="1249"/>
      <c r="W168" s="1249"/>
      <c r="X168" s="1249"/>
      <c r="Y168" s="1249"/>
      <c r="Z168" s="1250"/>
      <c r="AA168" s="115"/>
      <c r="AB168" s="105"/>
      <c r="AC168" s="106"/>
      <c r="AD168" s="107"/>
    </row>
    <row r="169" spans="1:30">
      <c r="A169" s="696"/>
      <c r="B169" s="1229"/>
      <c r="C169" s="1177"/>
      <c r="D169" s="1134"/>
      <c r="E169" s="1119"/>
      <c r="F169" s="114"/>
      <c r="G169" s="1232"/>
      <c r="H169" s="1233"/>
      <c r="I169" s="1287" t="s">
        <v>417</v>
      </c>
      <c r="J169" s="1287"/>
      <c r="K169" s="1251" t="s">
        <v>902</v>
      </c>
      <c r="L169" s="1251"/>
      <c r="M169" s="1251"/>
      <c r="N169" s="1251"/>
      <c r="O169" s="1251"/>
      <c r="P169" s="1251"/>
      <c r="Q169" s="1251" t="s">
        <v>420</v>
      </c>
      <c r="R169" s="1232"/>
      <c r="S169" s="1248"/>
      <c r="T169" s="1249"/>
      <c r="U169" s="1249"/>
      <c r="V169" s="1249"/>
      <c r="W169" s="1249"/>
      <c r="X169" s="1249"/>
      <c r="Y169" s="1249"/>
      <c r="Z169" s="1250"/>
      <c r="AA169" s="115"/>
      <c r="AB169" s="105"/>
      <c r="AC169" s="106"/>
      <c r="AD169" s="107"/>
    </row>
    <row r="170" spans="1:30">
      <c r="A170" s="696"/>
      <c r="B170" s="1229"/>
      <c r="C170" s="1177"/>
      <c r="D170" s="1134"/>
      <c r="E170" s="1119"/>
      <c r="F170" s="114"/>
      <c r="G170" s="1235" t="s">
        <v>27</v>
      </c>
      <c r="H170" s="1235"/>
      <c r="I170" s="1252">
        <f>SUM(U55:Z55)</f>
        <v>0</v>
      </c>
      <c r="J170" s="1252"/>
      <c r="K170" s="1253" t="s">
        <v>214</v>
      </c>
      <c r="L170" s="1253"/>
      <c r="M170" s="1253"/>
      <c r="N170" s="1253"/>
      <c r="O170" s="1284">
        <f>IF(ISERROR(ROUNDDOWN(I170/3,1)),0,IF(I170&gt;0,ROUNDDOWN(I170/3,1),0))</f>
        <v>0</v>
      </c>
      <c r="P170" s="1285"/>
      <c r="Q170" s="1247"/>
      <c r="R170" s="1283"/>
      <c r="S170" s="1236"/>
      <c r="T170" s="1237"/>
      <c r="U170" s="1237"/>
      <c r="V170" s="1237"/>
      <c r="W170" s="1237"/>
      <c r="X170" s="1237"/>
      <c r="Y170" s="1237"/>
      <c r="Z170" s="1238"/>
      <c r="AA170" s="115"/>
      <c r="AB170" s="105"/>
      <c r="AC170" s="106"/>
      <c r="AD170" s="107"/>
    </row>
    <row r="171" spans="1:30">
      <c r="A171" s="696"/>
      <c r="B171" s="1229"/>
      <c r="C171" s="1177"/>
      <c r="D171" s="1134"/>
      <c r="E171" s="1119"/>
      <c r="F171" s="114"/>
      <c r="G171" s="1235" t="s">
        <v>28</v>
      </c>
      <c r="H171" s="1235"/>
      <c r="I171" s="1239">
        <f>SUM(U56:Z56)</f>
        <v>0</v>
      </c>
      <c r="J171" s="1240"/>
      <c r="K171" s="1241" t="s">
        <v>223</v>
      </c>
      <c r="L171" s="1241"/>
      <c r="M171" s="1241"/>
      <c r="N171" s="1241"/>
      <c r="O171" s="1279">
        <f>IF(ISERROR(ROUNDDOWN((I171+I172)/6,1)),0,IF((I171+I172)&gt;0,ROUNDDOWN((I171+I172)/6,1),0))</f>
        <v>0</v>
      </c>
      <c r="P171" s="1280"/>
      <c r="Q171" s="1247"/>
      <c r="R171" s="1283"/>
      <c r="S171" s="1236"/>
      <c r="T171" s="1237"/>
      <c r="U171" s="1237"/>
      <c r="V171" s="1237"/>
      <c r="W171" s="1237"/>
      <c r="X171" s="1237"/>
      <c r="Y171" s="1237"/>
      <c r="Z171" s="1238"/>
      <c r="AA171" s="115"/>
      <c r="AB171" s="105"/>
      <c r="AC171" s="106"/>
      <c r="AD171" s="107"/>
    </row>
    <row r="172" spans="1:30">
      <c r="A172" s="696"/>
      <c r="B172" s="1229"/>
      <c r="C172" s="1177"/>
      <c r="D172" s="1134"/>
      <c r="E172" s="1119"/>
      <c r="F172" s="114"/>
      <c r="G172" s="1235" t="s">
        <v>29</v>
      </c>
      <c r="H172" s="1235"/>
      <c r="I172" s="1239">
        <f>SUM(R57:Z58)</f>
        <v>0</v>
      </c>
      <c r="J172" s="1240"/>
      <c r="K172" s="1241"/>
      <c r="L172" s="1241"/>
      <c r="M172" s="1241"/>
      <c r="N172" s="1241"/>
      <c r="O172" s="1281"/>
      <c r="P172" s="1282"/>
      <c r="Q172" s="1247"/>
      <c r="R172" s="1283"/>
      <c r="S172" s="1236"/>
      <c r="T172" s="1237"/>
      <c r="U172" s="1237"/>
      <c r="V172" s="1237"/>
      <c r="W172" s="1237"/>
      <c r="X172" s="1237"/>
      <c r="Y172" s="1237"/>
      <c r="Z172" s="1238"/>
      <c r="AA172" s="115"/>
      <c r="AB172" s="105"/>
      <c r="AC172" s="106"/>
      <c r="AD172" s="107"/>
    </row>
    <row r="173" spans="1:30">
      <c r="A173" s="696"/>
      <c r="B173" s="1229"/>
      <c r="C173" s="1177"/>
      <c r="D173" s="1134"/>
      <c r="E173" s="1119"/>
      <c r="F173" s="114"/>
      <c r="G173" s="1235" t="s">
        <v>30</v>
      </c>
      <c r="H173" s="1235"/>
      <c r="I173" s="1239">
        <f>SUM(R59:Z59)</f>
        <v>0</v>
      </c>
      <c r="J173" s="1240"/>
      <c r="K173" s="1253" t="s">
        <v>215</v>
      </c>
      <c r="L173" s="1253"/>
      <c r="M173" s="1253"/>
      <c r="N173" s="1253"/>
      <c r="O173" s="1284">
        <f>IF(ISERROR(ROUNDDOWN(I173/20,1)),0,IF(I173&gt;0,ROUNDDOWN(I173/20,1),0))</f>
        <v>0</v>
      </c>
      <c r="P173" s="1285"/>
      <c r="Q173" s="1247"/>
      <c r="R173" s="1283"/>
      <c r="S173" s="1236"/>
      <c r="T173" s="1237"/>
      <c r="U173" s="1237"/>
      <c r="V173" s="1237"/>
      <c r="W173" s="1237"/>
      <c r="X173" s="1237"/>
      <c r="Y173" s="1237"/>
      <c r="Z173" s="1238"/>
      <c r="AA173" s="115"/>
      <c r="AB173" s="105"/>
      <c r="AC173" s="106"/>
      <c r="AD173" s="107"/>
    </row>
    <row r="174" spans="1:30">
      <c r="A174" s="696"/>
      <c r="B174" s="1229"/>
      <c r="C174" s="1177"/>
      <c r="D174" s="1134"/>
      <c r="E174" s="1119"/>
      <c r="F174" s="114"/>
      <c r="G174" s="1235" t="s">
        <v>31</v>
      </c>
      <c r="H174" s="1235"/>
      <c r="I174" s="1239">
        <f>SUM(R60:Z60)</f>
        <v>0</v>
      </c>
      <c r="J174" s="1240"/>
      <c r="K174" s="1241" t="s">
        <v>224</v>
      </c>
      <c r="L174" s="1241"/>
      <c r="M174" s="1241"/>
      <c r="N174" s="1241"/>
      <c r="O174" s="1279">
        <f>IF(ISERROR(ROUNDDOWN((I174+I175)/30,1)),0,IF((I174+I175)&gt;0,ROUNDDOWN((I174+I175)/30,1),0))</f>
        <v>0</v>
      </c>
      <c r="P174" s="1280"/>
      <c r="Q174" s="1247"/>
      <c r="R174" s="1283"/>
      <c r="S174" s="1236"/>
      <c r="T174" s="1237"/>
      <c r="U174" s="1237"/>
      <c r="V174" s="1237"/>
      <c r="W174" s="1237"/>
      <c r="X174" s="1237"/>
      <c r="Y174" s="1237"/>
      <c r="Z174" s="1238"/>
      <c r="AA174" s="115"/>
      <c r="AB174" s="105"/>
      <c r="AC174" s="106"/>
      <c r="AD174" s="107"/>
    </row>
    <row r="175" spans="1:30" ht="14.25" thickBot="1">
      <c r="A175" s="696"/>
      <c r="B175" s="1229"/>
      <c r="C175" s="1177"/>
      <c r="D175" s="1134"/>
      <c r="E175" s="1119"/>
      <c r="F175" s="114"/>
      <c r="G175" s="1271" t="s">
        <v>32</v>
      </c>
      <c r="H175" s="1271"/>
      <c r="I175" s="1272">
        <f>SUM(R61:Z61)</f>
        <v>0</v>
      </c>
      <c r="J175" s="1273"/>
      <c r="K175" s="1268"/>
      <c r="L175" s="1268"/>
      <c r="M175" s="1268"/>
      <c r="N175" s="1268"/>
      <c r="O175" s="1281"/>
      <c r="P175" s="1282"/>
      <c r="Q175" s="1275"/>
      <c r="R175" s="1291"/>
      <c r="S175" s="1276"/>
      <c r="T175" s="1277"/>
      <c r="U175" s="1277"/>
      <c r="V175" s="1277"/>
      <c r="W175" s="1277"/>
      <c r="X175" s="1277"/>
      <c r="Y175" s="1277"/>
      <c r="Z175" s="1278"/>
      <c r="AA175" s="115"/>
      <c r="AB175" s="105"/>
      <c r="AC175" s="106"/>
      <c r="AD175" s="107"/>
    </row>
    <row r="176" spans="1:30" ht="13.5" customHeight="1" thickTop="1">
      <c r="A176" s="696"/>
      <c r="B176" s="1229"/>
      <c r="C176" s="1177"/>
      <c r="D176" s="1134"/>
      <c r="E176" s="1119"/>
      <c r="F176" s="100"/>
      <c r="G176" s="1256" t="s">
        <v>423</v>
      </c>
      <c r="H176" s="1257"/>
      <c r="I176" s="1258">
        <f>SUM(I170:J175)</f>
        <v>0</v>
      </c>
      <c r="J176" s="1259"/>
      <c r="K176" s="1260" t="s">
        <v>0</v>
      </c>
      <c r="L176" s="1260"/>
      <c r="M176" s="1260"/>
      <c r="N176" s="1260"/>
      <c r="O176" s="1288">
        <f>IF(ROUND(SUM(O170:P175),0)=0,0,IF(ROUND(SUM(O170:P175),0)&lt;2,2,ROUND(SUM(O170:P175),0)))</f>
        <v>0</v>
      </c>
      <c r="P176" s="1289"/>
      <c r="Q176" s="1264">
        <f>IF(SUM(Q170:R175)=0,0,SUM(Q170:R175))</f>
        <v>0</v>
      </c>
      <c r="R176" s="1290"/>
      <c r="S176" s="1265"/>
      <c r="T176" s="1266"/>
      <c r="U176" s="1266"/>
      <c r="V176" s="1266"/>
      <c r="W176" s="1266"/>
      <c r="X176" s="1266"/>
      <c r="Y176" s="1266"/>
      <c r="Z176" s="1267"/>
      <c r="AA176" s="102"/>
      <c r="AB176" s="105"/>
      <c r="AC176" s="106"/>
      <c r="AD176" s="107"/>
    </row>
    <row r="177" spans="1:30" s="707" customFormat="1" ht="6.75" customHeight="1">
      <c r="A177" s="714"/>
      <c r="B177" s="729"/>
      <c r="C177" s="737"/>
      <c r="D177" s="722"/>
      <c r="E177" s="730"/>
      <c r="F177" s="144"/>
      <c r="G177" s="321"/>
      <c r="H177" s="321"/>
      <c r="I177" s="349"/>
      <c r="J177" s="349"/>
      <c r="K177" s="321"/>
      <c r="L177" s="321"/>
      <c r="M177" s="321"/>
      <c r="N177" s="321"/>
      <c r="O177" s="778"/>
      <c r="P177" s="778"/>
      <c r="Q177" s="321"/>
      <c r="R177" s="321"/>
      <c r="S177" s="777"/>
      <c r="T177" s="777"/>
      <c r="U177" s="777"/>
      <c r="V177" s="777"/>
      <c r="W177" s="777"/>
      <c r="X177" s="777"/>
      <c r="Y177" s="777"/>
      <c r="Z177" s="777"/>
      <c r="AA177" s="149"/>
      <c r="AB177" s="130"/>
      <c r="AC177" s="131"/>
      <c r="AD177" s="132"/>
    </row>
    <row r="178" spans="1:30" ht="3.75" customHeight="1">
      <c r="A178" s="153"/>
      <c r="B178" s="505"/>
      <c r="C178" s="154"/>
      <c r="D178" s="170"/>
      <c r="E178" s="153"/>
      <c r="F178" s="171"/>
      <c r="G178" s="172"/>
      <c r="H178" s="172"/>
      <c r="I178" s="156"/>
      <c r="J178" s="156"/>
      <c r="K178" s="156"/>
      <c r="L178" s="156"/>
      <c r="M178" s="156"/>
      <c r="N178" s="156"/>
      <c r="O178" s="156"/>
      <c r="P178" s="156"/>
      <c r="Q178" s="156"/>
      <c r="R178" s="156"/>
      <c r="S178" s="156"/>
      <c r="T178" s="156"/>
      <c r="U178" s="156"/>
      <c r="V178" s="156"/>
      <c r="W178" s="156"/>
      <c r="X178" s="156"/>
      <c r="Y178" s="156"/>
      <c r="Z178" s="165"/>
      <c r="AA178" s="173"/>
      <c r="AB178" s="174"/>
      <c r="AC178" s="175"/>
      <c r="AD178" s="176"/>
    </row>
    <row r="179" spans="1:30" ht="13.5" customHeight="1">
      <c r="A179" s="625"/>
      <c r="B179" s="626">
        <v>8</v>
      </c>
      <c r="C179" s="1133" t="s">
        <v>269</v>
      </c>
      <c r="D179" s="1134" t="s">
        <v>376</v>
      </c>
      <c r="E179" s="1135" t="s">
        <v>706</v>
      </c>
      <c r="F179" s="100"/>
      <c r="G179" s="1136" t="s">
        <v>117</v>
      </c>
      <c r="H179" s="1136"/>
      <c r="I179" s="1136"/>
      <c r="J179" s="1136"/>
      <c r="K179" s="1136"/>
      <c r="L179" s="1136"/>
      <c r="M179" s="1136"/>
      <c r="N179" s="1155" t="s">
        <v>1296</v>
      </c>
      <c r="O179" s="1155"/>
      <c r="P179" s="1155"/>
      <c r="Q179" s="1155"/>
      <c r="R179" s="1155"/>
      <c r="S179" s="1155"/>
      <c r="T179" s="1155"/>
      <c r="U179" s="1155"/>
      <c r="V179" s="1155"/>
      <c r="W179" s="1155"/>
      <c r="X179" s="1155"/>
      <c r="Y179" s="1155"/>
      <c r="Z179" s="1155"/>
      <c r="AA179" s="102"/>
      <c r="AB179" s="1121" t="s">
        <v>222</v>
      </c>
      <c r="AC179" s="1122"/>
      <c r="AD179" s="1123"/>
    </row>
    <row r="180" spans="1:30">
      <c r="A180" s="625"/>
      <c r="B180" s="626"/>
      <c r="C180" s="1133"/>
      <c r="D180" s="1134"/>
      <c r="E180" s="1135"/>
      <c r="F180" s="100"/>
      <c r="G180" s="1136"/>
      <c r="H180" s="1136"/>
      <c r="I180" s="1136"/>
      <c r="J180" s="1136"/>
      <c r="K180" s="1136"/>
      <c r="L180" s="1136"/>
      <c r="M180" s="1136"/>
      <c r="N180" s="1155"/>
      <c r="O180" s="1155"/>
      <c r="P180" s="1155"/>
      <c r="Q180" s="1155"/>
      <c r="R180" s="1155"/>
      <c r="S180" s="1155"/>
      <c r="T180" s="1155"/>
      <c r="U180" s="1155"/>
      <c r="V180" s="1155"/>
      <c r="W180" s="1155"/>
      <c r="X180" s="1155"/>
      <c r="Y180" s="1155"/>
      <c r="Z180" s="1155"/>
      <c r="AA180" s="102"/>
      <c r="AB180" s="1121"/>
      <c r="AC180" s="1122"/>
      <c r="AD180" s="1123"/>
    </row>
    <row r="181" spans="1:30">
      <c r="A181" s="625"/>
      <c r="B181" s="626"/>
      <c r="C181" s="1133"/>
      <c r="D181" s="1134"/>
      <c r="E181" s="1135"/>
      <c r="F181" s="114"/>
      <c r="G181" s="177"/>
      <c r="H181" s="177"/>
      <c r="I181" s="177"/>
      <c r="J181" s="177"/>
      <c r="K181" s="177"/>
      <c r="L181" s="177"/>
      <c r="M181" s="177"/>
      <c r="N181" s="80"/>
      <c r="O181" s="80"/>
      <c r="P181" s="80"/>
      <c r="Q181" s="80"/>
      <c r="R181" s="80"/>
      <c r="S181" s="80"/>
      <c r="T181" s="80"/>
      <c r="U181" s="80"/>
      <c r="V181" s="80"/>
      <c r="W181" s="80"/>
      <c r="X181" s="80"/>
      <c r="Y181" s="80"/>
      <c r="Z181" s="80"/>
      <c r="AA181" s="115"/>
      <c r="AB181" s="1121"/>
      <c r="AC181" s="1122"/>
      <c r="AD181" s="1123"/>
    </row>
    <row r="182" spans="1:30">
      <c r="A182" s="625"/>
      <c r="B182" s="626"/>
      <c r="C182" s="1133"/>
      <c r="D182" s="1134"/>
      <c r="E182" s="1135"/>
      <c r="F182" s="100"/>
      <c r="G182" s="1223" t="s">
        <v>108</v>
      </c>
      <c r="H182" s="1223"/>
      <c r="I182" s="1223"/>
      <c r="J182" s="1223"/>
      <c r="K182" s="1223"/>
      <c r="L182" s="1223"/>
      <c r="M182" s="1223"/>
      <c r="N182" s="1223"/>
      <c r="O182" s="1224" t="str">
        <f>IF($H$33=0,"",$H$33)</f>
        <v/>
      </c>
      <c r="P182" s="1224"/>
      <c r="Q182" s="612" t="s">
        <v>61</v>
      </c>
      <c r="R182" s="1225">
        <v>1</v>
      </c>
      <c r="S182" s="1225"/>
      <c r="T182" s="612" t="s">
        <v>62</v>
      </c>
      <c r="U182" s="612" t="s">
        <v>63</v>
      </c>
      <c r="V182" s="612"/>
      <c r="W182" s="616"/>
      <c r="X182" s="616"/>
      <c r="Y182" s="616"/>
      <c r="Z182" s="616"/>
      <c r="AA182" s="102"/>
      <c r="AB182" s="105"/>
      <c r="AC182" s="106"/>
      <c r="AD182" s="107"/>
    </row>
    <row r="183" spans="1:30">
      <c r="A183" s="625"/>
      <c r="B183" s="626"/>
      <c r="C183" s="1133"/>
      <c r="D183" s="1134"/>
      <c r="E183" s="1135"/>
      <c r="F183" s="114"/>
      <c r="G183" s="1292" t="s">
        <v>64</v>
      </c>
      <c r="H183" s="1292"/>
      <c r="I183" s="1292"/>
      <c r="J183" s="1292"/>
      <c r="K183" s="1292"/>
      <c r="L183" s="1292"/>
      <c r="M183" s="1292"/>
      <c r="N183" s="1292"/>
      <c r="O183" s="1292"/>
      <c r="P183" s="1292"/>
      <c r="Q183" s="1292"/>
      <c r="R183" s="1292"/>
      <c r="S183" s="1292"/>
      <c r="T183" s="1292"/>
      <c r="U183" s="1292"/>
      <c r="V183" s="1292"/>
      <c r="W183" s="1292"/>
      <c r="X183" s="1292"/>
      <c r="Y183" s="1292"/>
      <c r="Z183" s="1292"/>
      <c r="AA183" s="1293"/>
      <c r="AB183" s="105"/>
      <c r="AC183" s="106"/>
      <c r="AD183" s="107"/>
    </row>
    <row r="184" spans="1:30">
      <c r="A184" s="625"/>
      <c r="B184" s="626"/>
      <c r="C184" s="1133"/>
      <c r="D184" s="1134"/>
      <c r="E184" s="1135"/>
      <c r="F184" s="114"/>
      <c r="G184" s="1292"/>
      <c r="H184" s="1292"/>
      <c r="I184" s="1292"/>
      <c r="J184" s="1292"/>
      <c r="K184" s="1292"/>
      <c r="L184" s="1292"/>
      <c r="M184" s="1292"/>
      <c r="N184" s="1292"/>
      <c r="O184" s="1292"/>
      <c r="P184" s="1292"/>
      <c r="Q184" s="1292"/>
      <c r="R184" s="1292"/>
      <c r="S184" s="1292"/>
      <c r="T184" s="1292"/>
      <c r="U184" s="1292"/>
      <c r="V184" s="1292"/>
      <c r="W184" s="1292"/>
      <c r="X184" s="1292"/>
      <c r="Y184" s="1292"/>
      <c r="Z184" s="1292"/>
      <c r="AA184" s="1293"/>
      <c r="AB184" s="105"/>
      <c r="AC184" s="106"/>
      <c r="AD184" s="107"/>
    </row>
    <row r="185" spans="1:30" ht="13.5" customHeight="1">
      <c r="A185" s="625"/>
      <c r="B185" s="626"/>
      <c r="C185" s="1133"/>
      <c r="D185" s="1134"/>
      <c r="E185" s="1135"/>
      <c r="F185" s="100"/>
      <c r="G185" s="1305" t="s">
        <v>38</v>
      </c>
      <c r="H185" s="1306"/>
      <c r="I185" s="1306"/>
      <c r="J185" s="1307"/>
      <c r="K185" s="1305" t="s">
        <v>39</v>
      </c>
      <c r="L185" s="1306"/>
      <c r="M185" s="1306"/>
      <c r="N185" s="1307"/>
      <c r="O185" s="178" t="s">
        <v>148</v>
      </c>
      <c r="P185" s="1308" t="s">
        <v>1076</v>
      </c>
      <c r="Q185" s="1308"/>
      <c r="R185" s="1308"/>
      <c r="S185" s="1308"/>
      <c r="T185" s="1308"/>
      <c r="U185" s="1308"/>
      <c r="V185" s="1308"/>
      <c r="W185" s="1308"/>
      <c r="X185" s="1308"/>
      <c r="Y185" s="1308"/>
      <c r="Z185" s="1308"/>
      <c r="AA185" s="102"/>
      <c r="AB185" s="105"/>
      <c r="AC185" s="106"/>
      <c r="AD185" s="107"/>
    </row>
    <row r="186" spans="1:30">
      <c r="A186" s="625"/>
      <c r="B186" s="626"/>
      <c r="C186" s="1133"/>
      <c r="D186" s="1134"/>
      <c r="E186" s="1135"/>
      <c r="F186" s="100"/>
      <c r="G186" s="1309"/>
      <c r="H186" s="1310"/>
      <c r="I186" s="1310"/>
      <c r="J186" s="640" t="s">
        <v>147</v>
      </c>
      <c r="K186" s="1309"/>
      <c r="L186" s="1310"/>
      <c r="M186" s="1310"/>
      <c r="N186" s="149" t="s">
        <v>147</v>
      </c>
      <c r="P186" s="1308"/>
      <c r="Q186" s="1308"/>
      <c r="R186" s="1308"/>
      <c r="S186" s="1308"/>
      <c r="T186" s="1308"/>
      <c r="U186" s="1308"/>
      <c r="V186" s="1308"/>
      <c r="W186" s="1308"/>
      <c r="X186" s="1308"/>
      <c r="Y186" s="1308"/>
      <c r="Z186" s="1308"/>
      <c r="AA186" s="102"/>
      <c r="AB186" s="105"/>
      <c r="AC186" s="106"/>
      <c r="AD186" s="107"/>
    </row>
    <row r="187" spans="1:30">
      <c r="A187" s="625"/>
      <c r="B187" s="626"/>
      <c r="C187" s="1133"/>
      <c r="D187" s="1134"/>
      <c r="E187" s="1135"/>
      <c r="F187" s="100"/>
      <c r="G187" s="514"/>
      <c r="H187" s="514"/>
      <c r="I187" s="514"/>
      <c r="J187" s="638"/>
      <c r="K187" s="514"/>
      <c r="L187" s="514"/>
      <c r="M187" s="514"/>
      <c r="N187" s="616"/>
      <c r="P187" s="1308"/>
      <c r="Q187" s="1308"/>
      <c r="R187" s="1308"/>
      <c r="S187" s="1308"/>
      <c r="T187" s="1308"/>
      <c r="U187" s="1308"/>
      <c r="V187" s="1308"/>
      <c r="W187" s="1308"/>
      <c r="X187" s="1308"/>
      <c r="Y187" s="1308"/>
      <c r="Z187" s="1308"/>
      <c r="AA187" s="102"/>
      <c r="AB187" s="105"/>
      <c r="AC187" s="106"/>
      <c r="AD187" s="107"/>
    </row>
    <row r="188" spans="1:30">
      <c r="A188" s="625"/>
      <c r="B188" s="626"/>
      <c r="C188" s="1133"/>
      <c r="D188" s="1134"/>
      <c r="E188" s="1135"/>
      <c r="F188" s="100"/>
      <c r="G188" s="180"/>
      <c r="H188" s="180"/>
      <c r="I188" s="180"/>
      <c r="J188" s="638"/>
      <c r="K188" s="180"/>
      <c r="L188" s="180"/>
      <c r="M188" s="180"/>
      <c r="N188" s="616"/>
      <c r="P188" s="1308"/>
      <c r="Q188" s="1308"/>
      <c r="R188" s="1308"/>
      <c r="S188" s="1308"/>
      <c r="T188" s="1308"/>
      <c r="U188" s="1308"/>
      <c r="V188" s="1308"/>
      <c r="W188" s="1308"/>
      <c r="X188" s="1308"/>
      <c r="Y188" s="1308"/>
      <c r="Z188" s="1308"/>
      <c r="AA188" s="102"/>
      <c r="AB188" s="105"/>
      <c r="AC188" s="106"/>
      <c r="AD188" s="107"/>
    </row>
    <row r="189" spans="1:30">
      <c r="A189" s="625"/>
      <c r="B189" s="626"/>
      <c r="C189" s="1133"/>
      <c r="D189" s="1134"/>
      <c r="E189" s="1135"/>
      <c r="F189" s="114"/>
      <c r="G189" s="80"/>
      <c r="H189" s="80"/>
      <c r="I189" s="80"/>
      <c r="J189" s="80"/>
      <c r="K189" s="80"/>
      <c r="L189" s="80"/>
      <c r="M189" s="80"/>
      <c r="N189" s="80"/>
      <c r="O189" s="181"/>
      <c r="P189" s="1308"/>
      <c r="Q189" s="1308"/>
      <c r="R189" s="1308"/>
      <c r="S189" s="1308"/>
      <c r="T189" s="1308"/>
      <c r="U189" s="1308"/>
      <c r="V189" s="1308"/>
      <c r="W189" s="1308"/>
      <c r="X189" s="1308"/>
      <c r="Y189" s="1308"/>
      <c r="Z189" s="1308"/>
      <c r="AA189" s="115"/>
      <c r="AB189" s="105"/>
      <c r="AC189" s="106"/>
      <c r="AD189" s="107"/>
    </row>
    <row r="190" spans="1:30" ht="3" customHeight="1">
      <c r="A190" s="182"/>
      <c r="B190" s="183"/>
      <c r="C190" s="655"/>
      <c r="D190" s="185"/>
      <c r="E190" s="182"/>
      <c r="F190" s="186"/>
      <c r="G190" s="187"/>
      <c r="H190" s="187"/>
      <c r="I190" s="187"/>
      <c r="J190" s="187"/>
      <c r="K190" s="187"/>
      <c r="L190" s="187"/>
      <c r="M190" s="187"/>
      <c r="N190" s="187"/>
      <c r="O190" s="187"/>
      <c r="P190" s="187"/>
      <c r="Q190" s="187"/>
      <c r="R190" s="187"/>
      <c r="S190" s="187"/>
      <c r="T190" s="187"/>
      <c r="U190" s="187"/>
      <c r="V190" s="187"/>
      <c r="W190" s="187"/>
      <c r="X190" s="187"/>
      <c r="Y190" s="187"/>
      <c r="Z190" s="187"/>
      <c r="AA190" s="188"/>
      <c r="AB190" s="189"/>
      <c r="AC190" s="190"/>
      <c r="AD190" s="191"/>
    </row>
    <row r="191" spans="1:30" ht="13.5" customHeight="1">
      <c r="A191" s="1119" t="s">
        <v>394</v>
      </c>
      <c r="B191" s="723">
        <v>9</v>
      </c>
      <c r="C191" s="1133" t="s">
        <v>175</v>
      </c>
      <c r="D191" s="1134" t="s">
        <v>376</v>
      </c>
      <c r="E191" s="1326" t="s">
        <v>901</v>
      </c>
      <c r="F191" s="713"/>
      <c r="G191" s="1136" t="s">
        <v>117</v>
      </c>
      <c r="H191" s="1136"/>
      <c r="I191" s="1136"/>
      <c r="J191" s="1136"/>
      <c r="K191" s="1136"/>
      <c r="L191" s="1136"/>
      <c r="M191" s="1136"/>
      <c r="N191" s="1222" t="s">
        <v>1297</v>
      </c>
      <c r="O191" s="1222"/>
      <c r="P191" s="1222"/>
      <c r="Q191" s="1222"/>
      <c r="R191" s="1222"/>
      <c r="S191" s="1222"/>
      <c r="T191" s="1222"/>
      <c r="U191" s="1222"/>
      <c r="V191" s="1222"/>
      <c r="W191" s="113"/>
      <c r="X191" s="113"/>
      <c r="Y191" s="113"/>
      <c r="Z191" s="113"/>
      <c r="AA191" s="102"/>
      <c r="AB191" s="1121" t="s">
        <v>222</v>
      </c>
      <c r="AC191" s="1122"/>
      <c r="AD191" s="1123"/>
    </row>
    <row r="192" spans="1:30">
      <c r="A192" s="1119"/>
      <c r="B192" s="723"/>
      <c r="C192" s="1133"/>
      <c r="D192" s="1134"/>
      <c r="E192" s="1326"/>
      <c r="F192" s="713"/>
      <c r="G192" s="1136"/>
      <c r="H192" s="1136"/>
      <c r="I192" s="1136"/>
      <c r="J192" s="1136"/>
      <c r="K192" s="1136"/>
      <c r="L192" s="1136"/>
      <c r="M192" s="1136"/>
      <c r="N192" s="1222"/>
      <c r="O192" s="1222"/>
      <c r="P192" s="1222"/>
      <c r="Q192" s="1222"/>
      <c r="R192" s="1222"/>
      <c r="S192" s="1222"/>
      <c r="T192" s="1222"/>
      <c r="U192" s="1222"/>
      <c r="V192" s="1222"/>
      <c r="W192" s="113"/>
      <c r="X192" s="113"/>
      <c r="Y192" s="113"/>
      <c r="Z192" s="113"/>
      <c r="AA192" s="102"/>
      <c r="AB192" s="1121"/>
      <c r="AC192" s="1122"/>
      <c r="AD192" s="1123"/>
    </row>
    <row r="193" spans="1:30" ht="6.95" customHeight="1">
      <c r="A193" s="1119"/>
      <c r="B193" s="723"/>
      <c r="C193" s="1133"/>
      <c r="D193" s="1134"/>
      <c r="E193" s="1326"/>
      <c r="F193" s="707"/>
      <c r="G193" s="736"/>
      <c r="H193" s="736"/>
      <c r="I193" s="736"/>
      <c r="J193" s="736"/>
      <c r="K193" s="736"/>
      <c r="L193" s="736"/>
      <c r="M193" s="736"/>
      <c r="N193" s="163"/>
      <c r="O193" s="163"/>
      <c r="P193" s="163"/>
      <c r="Q193" s="163"/>
      <c r="R193" s="163"/>
      <c r="S193" s="163"/>
      <c r="T193" s="163"/>
      <c r="U193" s="163"/>
      <c r="V193" s="163"/>
      <c r="W193" s="113"/>
      <c r="X193" s="113"/>
      <c r="Y193" s="113"/>
      <c r="Z193" s="113"/>
      <c r="AA193" s="102"/>
      <c r="AB193" s="1121"/>
      <c r="AC193" s="1122"/>
      <c r="AD193" s="1123"/>
    </row>
    <row r="194" spans="1:30">
      <c r="A194" s="1119"/>
      <c r="B194" s="723"/>
      <c r="C194" s="705"/>
      <c r="D194" s="698"/>
      <c r="E194" s="1326"/>
      <c r="F194" s="707"/>
      <c r="G194" s="1322" t="s">
        <v>40</v>
      </c>
      <c r="H194" s="1322"/>
      <c r="I194" s="1322"/>
      <c r="J194" s="1322"/>
      <c r="K194" s="1322"/>
      <c r="L194" s="1322"/>
      <c r="M194" s="1322"/>
      <c r="N194" s="1322"/>
      <c r="O194" s="1322"/>
      <c r="P194" s="1322"/>
      <c r="Q194" s="1322"/>
      <c r="R194" s="1322"/>
      <c r="S194" s="1322"/>
      <c r="T194" s="1322"/>
      <c r="U194" s="1322"/>
      <c r="V194" s="1322"/>
      <c r="W194" s="707"/>
      <c r="X194" s="707"/>
      <c r="Y194" s="707"/>
      <c r="Z194" s="707"/>
      <c r="AA194" s="115"/>
      <c r="AB194" s="1121"/>
      <c r="AC194" s="1122"/>
      <c r="AD194" s="1123"/>
    </row>
    <row r="195" spans="1:30">
      <c r="A195" s="1119"/>
      <c r="B195" s="723"/>
      <c r="C195" s="705"/>
      <c r="D195" s="698"/>
      <c r="E195" s="1326"/>
      <c r="F195" s="707"/>
      <c r="G195" s="707" t="s">
        <v>35</v>
      </c>
      <c r="H195" s="707"/>
      <c r="I195" s="707"/>
      <c r="J195" s="707"/>
      <c r="K195" s="707"/>
      <c r="L195" s="707"/>
      <c r="M195" s="707"/>
      <c r="N195" s="707"/>
      <c r="O195" s="707"/>
      <c r="P195" s="707"/>
      <c r="Q195" s="707"/>
      <c r="R195" s="707"/>
      <c r="S195" s="707"/>
      <c r="T195" s="707"/>
      <c r="U195" s="707"/>
      <c r="V195" s="707"/>
      <c r="W195" s="707"/>
      <c r="X195" s="707"/>
      <c r="Y195" s="707"/>
      <c r="Z195" s="707"/>
      <c r="AA195" s="115"/>
      <c r="AB195" s="1121"/>
      <c r="AC195" s="1122"/>
      <c r="AD195" s="1123"/>
    </row>
    <row r="196" spans="1:30">
      <c r="A196" s="703"/>
      <c r="B196" s="723"/>
      <c r="C196" s="705"/>
      <c r="D196" s="698"/>
      <c r="E196" s="1326"/>
      <c r="F196" s="707"/>
      <c r="G196" s="1294" t="s">
        <v>41</v>
      </c>
      <c r="H196" s="1294"/>
      <c r="I196" s="1294"/>
      <c r="J196" s="1294"/>
      <c r="K196" s="1294"/>
      <c r="L196" s="1294" t="s">
        <v>45</v>
      </c>
      <c r="M196" s="1294"/>
      <c r="N196" s="1294"/>
      <c r="O196" s="1294"/>
      <c r="P196" s="1294"/>
      <c r="Q196" s="1294" t="s">
        <v>194</v>
      </c>
      <c r="R196" s="1294"/>
      <c r="S196" s="1294"/>
      <c r="T196" s="1294"/>
      <c r="U196" s="1294"/>
      <c r="V196" s="1294"/>
      <c r="W196" s="192"/>
      <c r="X196" s="192"/>
      <c r="Y196" s="192"/>
      <c r="Z196" s="192"/>
      <c r="AA196" s="193"/>
      <c r="AB196" s="105"/>
      <c r="AC196" s="106"/>
      <c r="AD196" s="107"/>
    </row>
    <row r="197" spans="1:30">
      <c r="A197" s="703"/>
      <c r="B197" s="723"/>
      <c r="C197" s="705"/>
      <c r="D197" s="698"/>
      <c r="E197" s="1326"/>
      <c r="F197" s="707"/>
      <c r="G197" s="1303" t="s">
        <v>42</v>
      </c>
      <c r="H197" s="1303"/>
      <c r="I197" s="1303"/>
      <c r="J197" s="1303"/>
      <c r="K197" s="1303"/>
      <c r="L197" s="1304"/>
      <c r="M197" s="1304"/>
      <c r="N197" s="1304"/>
      <c r="O197" s="1304"/>
      <c r="P197" s="1304"/>
      <c r="Q197" s="1304"/>
      <c r="R197" s="1304"/>
      <c r="S197" s="1304"/>
      <c r="T197" s="1304"/>
      <c r="U197" s="1304"/>
      <c r="V197" s="1304"/>
      <c r="W197" s="192"/>
      <c r="X197" s="192"/>
      <c r="Y197" s="192"/>
      <c r="Z197" s="192"/>
      <c r="AA197" s="193"/>
      <c r="AB197" s="105"/>
      <c r="AC197" s="106"/>
      <c r="AD197" s="107"/>
    </row>
    <row r="198" spans="1:30">
      <c r="A198" s="703"/>
      <c r="B198" s="723"/>
      <c r="C198" s="705"/>
      <c r="D198" s="698"/>
      <c r="E198" s="1326"/>
      <c r="F198" s="707"/>
      <c r="G198" s="1303" t="s">
        <v>43</v>
      </c>
      <c r="H198" s="1303"/>
      <c r="I198" s="1303"/>
      <c r="J198" s="1303"/>
      <c r="K198" s="1303"/>
      <c r="L198" s="1304"/>
      <c r="M198" s="1304"/>
      <c r="N198" s="1304"/>
      <c r="O198" s="1304"/>
      <c r="P198" s="1304"/>
      <c r="Q198" s="1304"/>
      <c r="R198" s="1304"/>
      <c r="S198" s="1304"/>
      <c r="T198" s="1304"/>
      <c r="U198" s="1304"/>
      <c r="V198" s="1304"/>
      <c r="W198" s="192"/>
      <c r="X198" s="192"/>
      <c r="Y198" s="192"/>
      <c r="Z198" s="192"/>
      <c r="AA198" s="193"/>
      <c r="AB198" s="105"/>
      <c r="AC198" s="106"/>
      <c r="AD198" s="107"/>
    </row>
    <row r="199" spans="1:30">
      <c r="A199" s="703"/>
      <c r="B199" s="723"/>
      <c r="C199" s="705"/>
      <c r="D199" s="698"/>
      <c r="E199" s="1326"/>
      <c r="F199" s="707"/>
      <c r="G199" s="1294" t="s">
        <v>33</v>
      </c>
      <c r="H199" s="1294"/>
      <c r="I199" s="1294"/>
      <c r="J199" s="1294"/>
      <c r="K199" s="1294"/>
      <c r="L199" s="1295" t="str">
        <f>IF(SUM(L197:P198)=0,"",SUM(L197:P198))</f>
        <v/>
      </c>
      <c r="M199" s="1295"/>
      <c r="N199" s="1295"/>
      <c r="O199" s="1295"/>
      <c r="P199" s="1295"/>
      <c r="Q199" s="1296" t="str">
        <f>IF(SUM(Q197:V198)=0,"",SUM(Q197:V198))</f>
        <v/>
      </c>
      <c r="R199" s="1297"/>
      <c r="S199" s="1297"/>
      <c r="T199" s="1297"/>
      <c r="U199" s="1298" t="s">
        <v>3</v>
      </c>
      <c r="V199" s="1299"/>
      <c r="W199" s="192"/>
      <c r="X199" s="192"/>
      <c r="Y199" s="192"/>
      <c r="Z199" s="192"/>
      <c r="AA199" s="193"/>
      <c r="AB199" s="105"/>
      <c r="AC199" s="106"/>
      <c r="AD199" s="107"/>
    </row>
    <row r="200" spans="1:30">
      <c r="A200" s="703"/>
      <c r="B200" s="723"/>
      <c r="C200" s="705"/>
      <c r="D200" s="698"/>
      <c r="E200" s="1326"/>
      <c r="F200" s="707"/>
      <c r="G200" s="1300" t="s">
        <v>65</v>
      </c>
      <c r="H200" s="1301"/>
      <c r="I200" s="1301"/>
      <c r="J200" s="1301"/>
      <c r="K200" s="1301"/>
      <c r="L200" s="1301"/>
      <c r="M200" s="1301"/>
      <c r="N200" s="1301"/>
      <c r="O200" s="1301"/>
      <c r="P200" s="1302"/>
      <c r="Q200" s="1294" t="s">
        <v>4</v>
      </c>
      <c r="R200" s="1294"/>
      <c r="S200" s="1294"/>
      <c r="T200" s="1294"/>
      <c r="U200" s="1294"/>
      <c r="V200" s="1294"/>
      <c r="W200" s="192"/>
      <c r="X200" s="192"/>
      <c r="Y200" s="192"/>
      <c r="Z200" s="192"/>
      <c r="AA200" s="193"/>
      <c r="AB200" s="105"/>
      <c r="AC200" s="106"/>
      <c r="AD200" s="107"/>
    </row>
    <row r="201" spans="1:30">
      <c r="A201" s="703"/>
      <c r="B201" s="723"/>
      <c r="C201" s="705"/>
      <c r="D201" s="698"/>
      <c r="E201" s="1326"/>
      <c r="F201" s="707"/>
      <c r="G201" s="1311" t="str">
        <f>IF(SUM(I160:J161)=0,"",SUM(I160:J161))</f>
        <v/>
      </c>
      <c r="H201" s="1312"/>
      <c r="I201" s="1312"/>
      <c r="J201" s="1312"/>
      <c r="K201" s="1312"/>
      <c r="L201" s="1312"/>
      <c r="M201" s="1312"/>
      <c r="N201" s="1313" t="s">
        <v>46</v>
      </c>
      <c r="O201" s="1313"/>
      <c r="P201" s="1314"/>
      <c r="Q201" s="1315" t="str">
        <f>IF(ISERROR(ROUNDDOWN(Q199/G201,2)),"",ROUNDDOWN(Q199/G201,2))</f>
        <v/>
      </c>
      <c r="R201" s="1316"/>
      <c r="S201" s="1316"/>
      <c r="T201" s="1316"/>
      <c r="U201" s="1316"/>
      <c r="V201" s="1317"/>
      <c r="W201" s="1323" t="str">
        <f>IF(Q201&gt;=3.3,"≧3.3","≧3.3×")</f>
        <v>≧3.3</v>
      </c>
      <c r="X201" s="1324"/>
      <c r="Y201" s="1324"/>
      <c r="Z201" s="1324"/>
      <c r="AA201" s="1325"/>
      <c r="AB201" s="105"/>
      <c r="AC201" s="106"/>
      <c r="AD201" s="107"/>
    </row>
    <row r="202" spans="1:30">
      <c r="A202" s="703"/>
      <c r="B202" s="723"/>
      <c r="C202" s="705"/>
      <c r="D202" s="698"/>
      <c r="E202" s="1326"/>
      <c r="F202" s="707"/>
      <c r="G202" s="707" t="s">
        <v>36</v>
      </c>
      <c r="H202" s="707"/>
      <c r="I202" s="707"/>
      <c r="J202" s="707"/>
      <c r="K202" s="707"/>
      <c r="L202" s="707"/>
      <c r="M202" s="707"/>
      <c r="N202" s="707"/>
      <c r="O202" s="707"/>
      <c r="P202" s="707"/>
      <c r="Q202" s="707"/>
      <c r="R202" s="707"/>
      <c r="S202" s="707"/>
      <c r="T202" s="707"/>
      <c r="U202" s="707"/>
      <c r="V202" s="707"/>
      <c r="W202" s="707"/>
      <c r="X202" s="707"/>
      <c r="Y202" s="707"/>
      <c r="Z202" s="707"/>
      <c r="AA202" s="115"/>
      <c r="AB202" s="105"/>
      <c r="AC202" s="106"/>
      <c r="AD202" s="107"/>
    </row>
    <row r="203" spans="1:30">
      <c r="A203" s="703"/>
      <c r="B203" s="723"/>
      <c r="C203" s="705"/>
      <c r="D203" s="698"/>
      <c r="E203" s="1326"/>
      <c r="F203" s="707"/>
      <c r="G203" s="1294" t="s">
        <v>41</v>
      </c>
      <c r="H203" s="1294"/>
      <c r="I203" s="1294"/>
      <c r="J203" s="1294"/>
      <c r="K203" s="1294"/>
      <c r="L203" s="1294" t="s">
        <v>45</v>
      </c>
      <c r="M203" s="1294"/>
      <c r="N203" s="1294"/>
      <c r="O203" s="1294"/>
      <c r="P203" s="1294"/>
      <c r="Q203" s="1294" t="s">
        <v>194</v>
      </c>
      <c r="R203" s="1294"/>
      <c r="S203" s="1294"/>
      <c r="T203" s="1294"/>
      <c r="U203" s="1294"/>
      <c r="V203" s="1294"/>
      <c r="W203" s="707"/>
      <c r="X203" s="707"/>
      <c r="Y203" s="707"/>
      <c r="Z203" s="707"/>
      <c r="AA203" s="115"/>
      <c r="AB203" s="105"/>
      <c r="AC203" s="106"/>
      <c r="AD203" s="107"/>
    </row>
    <row r="204" spans="1:30">
      <c r="A204" s="703"/>
      <c r="B204" s="723"/>
      <c r="C204" s="705"/>
      <c r="D204" s="698"/>
      <c r="E204" s="1326"/>
      <c r="F204" s="707"/>
      <c r="G204" s="1303" t="s">
        <v>42</v>
      </c>
      <c r="H204" s="1303"/>
      <c r="I204" s="1303"/>
      <c r="J204" s="1303"/>
      <c r="K204" s="1303"/>
      <c r="L204" s="1304"/>
      <c r="M204" s="1304"/>
      <c r="N204" s="1304"/>
      <c r="O204" s="1304"/>
      <c r="P204" s="1304"/>
      <c r="Q204" s="1304"/>
      <c r="R204" s="1304"/>
      <c r="S204" s="1304"/>
      <c r="T204" s="1304"/>
      <c r="U204" s="1304"/>
      <c r="V204" s="1304"/>
      <c r="W204" s="707"/>
      <c r="X204" s="707"/>
      <c r="Y204" s="707"/>
      <c r="Z204" s="707"/>
      <c r="AA204" s="115"/>
      <c r="AB204" s="105"/>
      <c r="AC204" s="106"/>
      <c r="AD204" s="107"/>
    </row>
    <row r="205" spans="1:30">
      <c r="A205" s="703"/>
      <c r="B205" s="723"/>
      <c r="C205" s="705"/>
      <c r="D205" s="698"/>
      <c r="E205" s="1326"/>
      <c r="F205" s="707"/>
      <c r="G205" s="1303" t="s">
        <v>43</v>
      </c>
      <c r="H205" s="1303"/>
      <c r="I205" s="1303"/>
      <c r="J205" s="1303"/>
      <c r="K205" s="1303"/>
      <c r="L205" s="1304"/>
      <c r="M205" s="1304"/>
      <c r="N205" s="1304"/>
      <c r="O205" s="1304"/>
      <c r="P205" s="1304"/>
      <c r="Q205" s="1304"/>
      <c r="R205" s="1304"/>
      <c r="S205" s="1304"/>
      <c r="T205" s="1304"/>
      <c r="U205" s="1304"/>
      <c r="V205" s="1304"/>
      <c r="W205" s="707"/>
      <c r="X205" s="707"/>
      <c r="Y205" s="707"/>
      <c r="Z205" s="707"/>
      <c r="AA205" s="115"/>
      <c r="AB205" s="105"/>
      <c r="AC205" s="106"/>
      <c r="AD205" s="107"/>
    </row>
    <row r="206" spans="1:30">
      <c r="A206" s="703"/>
      <c r="B206" s="723"/>
      <c r="C206" s="705"/>
      <c r="D206" s="698"/>
      <c r="E206" s="1326"/>
      <c r="F206" s="707"/>
      <c r="G206" s="1294" t="s">
        <v>33</v>
      </c>
      <c r="H206" s="1294"/>
      <c r="I206" s="1294"/>
      <c r="J206" s="1294"/>
      <c r="K206" s="1294"/>
      <c r="L206" s="1295" t="str">
        <f>IF(SUM(L204:P205)=0,"",SUM(L204:P205))</f>
        <v/>
      </c>
      <c r="M206" s="1295"/>
      <c r="N206" s="1295"/>
      <c r="O206" s="1295"/>
      <c r="P206" s="1295"/>
      <c r="Q206" s="1296" t="str">
        <f>IF(SUM(Q204:V205)=0,"",SUM(Q204:V205))</f>
        <v/>
      </c>
      <c r="R206" s="1297"/>
      <c r="S206" s="1297"/>
      <c r="T206" s="1297"/>
      <c r="U206" s="1298" t="s">
        <v>5</v>
      </c>
      <c r="V206" s="1299"/>
      <c r="W206" s="707"/>
      <c r="X206" s="707"/>
      <c r="Y206" s="707"/>
      <c r="Z206" s="707"/>
      <c r="AA206" s="115"/>
      <c r="AB206" s="105"/>
      <c r="AC206" s="106"/>
      <c r="AD206" s="107"/>
    </row>
    <row r="207" spans="1:30">
      <c r="A207" s="703"/>
      <c r="B207" s="723"/>
      <c r="C207" s="705"/>
      <c r="D207" s="698"/>
      <c r="E207" s="1326"/>
      <c r="F207" s="707"/>
      <c r="G207" s="1300" t="s">
        <v>65</v>
      </c>
      <c r="H207" s="1301"/>
      <c r="I207" s="1301"/>
      <c r="J207" s="1301"/>
      <c r="K207" s="1301"/>
      <c r="L207" s="1301"/>
      <c r="M207" s="1301"/>
      <c r="N207" s="1301"/>
      <c r="O207" s="1301"/>
      <c r="P207" s="1302"/>
      <c r="Q207" s="1294" t="s">
        <v>6</v>
      </c>
      <c r="R207" s="1294"/>
      <c r="S207" s="1294"/>
      <c r="T207" s="1294"/>
      <c r="U207" s="1294"/>
      <c r="V207" s="1294"/>
      <c r="W207" s="707"/>
      <c r="X207" s="707"/>
      <c r="Y207" s="707"/>
      <c r="Z207" s="707"/>
      <c r="AA207" s="115"/>
      <c r="AB207" s="105"/>
      <c r="AC207" s="106"/>
      <c r="AD207" s="107"/>
    </row>
    <row r="208" spans="1:30">
      <c r="A208" s="703"/>
      <c r="B208" s="723"/>
      <c r="C208" s="705"/>
      <c r="D208" s="698"/>
      <c r="E208" s="1326"/>
      <c r="F208" s="707"/>
      <c r="G208" s="1311" t="str">
        <f>IF(SUM(I170:J171)=0,"",SUM(I170:J171))</f>
        <v/>
      </c>
      <c r="H208" s="1312"/>
      <c r="I208" s="1312"/>
      <c r="J208" s="1312"/>
      <c r="K208" s="1312"/>
      <c r="L208" s="1312"/>
      <c r="M208" s="1312"/>
      <c r="N208" s="1313" t="s">
        <v>47</v>
      </c>
      <c r="O208" s="1313"/>
      <c r="P208" s="1314"/>
      <c r="Q208" s="1315" t="str">
        <f>IF(ISERROR(ROUNDDOWN(Q206/G208,2)),"",ROUNDDOWN(Q206/G208,2))</f>
        <v/>
      </c>
      <c r="R208" s="1316"/>
      <c r="S208" s="1316"/>
      <c r="T208" s="1316"/>
      <c r="U208" s="1316"/>
      <c r="V208" s="1317"/>
      <c r="W208" s="1318" t="str">
        <f>IF(Q208&gt;=3.3,"≧3.3","≧3.3×")</f>
        <v>≧3.3</v>
      </c>
      <c r="X208" s="1319"/>
      <c r="Y208" s="1319"/>
      <c r="Z208" s="1319"/>
      <c r="AA208" s="1320"/>
      <c r="AB208" s="105"/>
      <c r="AC208" s="106"/>
      <c r="AD208" s="107"/>
    </row>
    <row r="209" spans="1:30">
      <c r="A209" s="703"/>
      <c r="B209" s="723"/>
      <c r="C209" s="705"/>
      <c r="D209" s="698"/>
      <c r="E209" s="1326"/>
      <c r="F209" s="707"/>
      <c r="G209" s="1321" t="s">
        <v>48</v>
      </c>
      <c r="H209" s="1321"/>
      <c r="I209" s="1321"/>
      <c r="J209" s="1321"/>
      <c r="K209" s="1321"/>
      <c r="L209" s="1321"/>
      <c r="M209" s="1321"/>
      <c r="N209" s="1321"/>
      <c r="O209" s="1321"/>
      <c r="P209" s="1321"/>
      <c r="Q209" s="1321"/>
      <c r="R209" s="1321"/>
      <c r="S209" s="1321"/>
      <c r="T209" s="1321"/>
      <c r="U209" s="1321"/>
      <c r="V209" s="1321"/>
      <c r="W209" s="707"/>
      <c r="X209" s="707"/>
      <c r="Y209" s="707"/>
      <c r="Z209" s="707"/>
      <c r="AA209" s="115"/>
      <c r="AB209" s="105"/>
      <c r="AC209" s="106"/>
      <c r="AD209" s="107"/>
    </row>
    <row r="210" spans="1:30">
      <c r="A210" s="703"/>
      <c r="B210" s="723"/>
      <c r="C210" s="705"/>
      <c r="D210" s="698"/>
      <c r="E210" s="1326"/>
      <c r="F210" s="707"/>
      <c r="G210" s="707" t="s">
        <v>35</v>
      </c>
      <c r="H210" s="707"/>
      <c r="I210" s="707"/>
      <c r="J210" s="707"/>
      <c r="K210" s="707"/>
      <c r="L210" s="707"/>
      <c r="M210" s="707"/>
      <c r="N210" s="707"/>
      <c r="O210" s="707"/>
      <c r="P210" s="707"/>
      <c r="Q210" s="707"/>
      <c r="R210" s="707"/>
      <c r="S210" s="707"/>
      <c r="T210" s="707"/>
      <c r="U210" s="707"/>
      <c r="V210" s="707"/>
      <c r="W210" s="707"/>
      <c r="X210" s="707"/>
      <c r="Y210" s="707"/>
      <c r="Z210" s="707"/>
      <c r="AA210" s="115"/>
      <c r="AB210" s="105"/>
      <c r="AC210" s="106"/>
      <c r="AD210" s="107"/>
    </row>
    <row r="211" spans="1:30">
      <c r="A211" s="703"/>
      <c r="B211" s="723"/>
      <c r="C211" s="705"/>
      <c r="D211" s="698"/>
      <c r="E211" s="1326"/>
      <c r="F211" s="707"/>
      <c r="G211" s="1294" t="s">
        <v>41</v>
      </c>
      <c r="H211" s="1294"/>
      <c r="I211" s="1294"/>
      <c r="J211" s="1294"/>
      <c r="K211" s="1294"/>
      <c r="L211" s="1294" t="s">
        <v>45</v>
      </c>
      <c r="M211" s="1294"/>
      <c r="N211" s="1294"/>
      <c r="O211" s="1294"/>
      <c r="P211" s="1294"/>
      <c r="Q211" s="1294" t="s">
        <v>194</v>
      </c>
      <c r="R211" s="1294"/>
      <c r="S211" s="1294"/>
      <c r="T211" s="1294"/>
      <c r="U211" s="1294"/>
      <c r="V211" s="1294"/>
      <c r="W211" s="192"/>
      <c r="X211" s="192"/>
      <c r="Y211" s="192"/>
      <c r="Z211" s="192"/>
      <c r="AA211" s="193"/>
      <c r="AB211" s="105"/>
      <c r="AC211" s="106"/>
      <c r="AD211" s="107"/>
    </row>
    <row r="212" spans="1:30">
      <c r="A212" s="703"/>
      <c r="B212" s="723"/>
      <c r="C212" s="705"/>
      <c r="D212" s="698"/>
      <c r="E212" s="1326"/>
      <c r="F212" s="707"/>
      <c r="G212" s="1303" t="s">
        <v>49</v>
      </c>
      <c r="H212" s="1303"/>
      <c r="I212" s="1303"/>
      <c r="J212" s="1303"/>
      <c r="K212" s="1303"/>
      <c r="L212" s="1304"/>
      <c r="M212" s="1304"/>
      <c r="N212" s="1304"/>
      <c r="O212" s="1304"/>
      <c r="P212" s="1304"/>
      <c r="Q212" s="1304"/>
      <c r="R212" s="1304"/>
      <c r="S212" s="1304"/>
      <c r="T212" s="1304"/>
      <c r="U212" s="1304"/>
      <c r="V212" s="1304"/>
      <c r="W212" s="192"/>
      <c r="X212" s="192"/>
      <c r="Y212" s="192"/>
      <c r="Z212" s="192"/>
      <c r="AA212" s="193"/>
      <c r="AB212" s="105"/>
      <c r="AC212" s="106"/>
      <c r="AD212" s="107"/>
    </row>
    <row r="213" spans="1:30">
      <c r="A213" s="703"/>
      <c r="B213" s="723"/>
      <c r="C213" s="705"/>
      <c r="D213" s="698"/>
      <c r="E213" s="1326"/>
      <c r="F213" s="707"/>
      <c r="G213" s="1303" t="s">
        <v>50</v>
      </c>
      <c r="H213" s="1303"/>
      <c r="I213" s="1303"/>
      <c r="J213" s="1303"/>
      <c r="K213" s="1303"/>
      <c r="L213" s="1304"/>
      <c r="M213" s="1304"/>
      <c r="N213" s="1304"/>
      <c r="O213" s="1304"/>
      <c r="P213" s="1304"/>
      <c r="Q213" s="1304"/>
      <c r="R213" s="1304"/>
      <c r="S213" s="1304"/>
      <c r="T213" s="1304"/>
      <c r="U213" s="1304"/>
      <c r="V213" s="1304"/>
      <c r="W213" s="192"/>
      <c r="X213" s="192"/>
      <c r="Y213" s="192"/>
      <c r="Z213" s="192"/>
      <c r="AA213" s="193"/>
      <c r="AB213" s="105"/>
      <c r="AC213" s="106"/>
      <c r="AD213" s="107"/>
    </row>
    <row r="214" spans="1:30">
      <c r="A214" s="703"/>
      <c r="B214" s="723"/>
      <c r="C214" s="705"/>
      <c r="D214" s="698"/>
      <c r="E214" s="1326"/>
      <c r="F214" s="707"/>
      <c r="G214" s="1294" t="s">
        <v>33</v>
      </c>
      <c r="H214" s="1294"/>
      <c r="I214" s="1294"/>
      <c r="J214" s="1294"/>
      <c r="K214" s="1294"/>
      <c r="L214" s="1295" t="str">
        <f>IF(SUM(L212:P213)=0,"",SUM(L212:P213))</f>
        <v/>
      </c>
      <c r="M214" s="1295"/>
      <c r="N214" s="1295"/>
      <c r="O214" s="1295"/>
      <c r="P214" s="1295"/>
      <c r="Q214" s="1296" t="str">
        <f>IF(SUM(Q212:V213)=0,"",SUM(Q212:V213))</f>
        <v/>
      </c>
      <c r="R214" s="1297"/>
      <c r="S214" s="1297"/>
      <c r="T214" s="1297"/>
      <c r="U214" s="1298" t="s">
        <v>7</v>
      </c>
      <c r="V214" s="1299"/>
      <c r="W214" s="192"/>
      <c r="X214" s="192"/>
      <c r="Y214" s="192"/>
      <c r="Z214" s="192"/>
      <c r="AA214" s="193"/>
      <c r="AB214" s="105"/>
      <c r="AC214" s="106"/>
      <c r="AD214" s="107"/>
    </row>
    <row r="215" spans="1:30">
      <c r="A215" s="703"/>
      <c r="B215" s="723"/>
      <c r="C215" s="705"/>
      <c r="D215" s="698"/>
      <c r="E215" s="1326"/>
      <c r="F215" s="707"/>
      <c r="G215" s="1300" t="s">
        <v>66</v>
      </c>
      <c r="H215" s="1301"/>
      <c r="I215" s="1301"/>
      <c r="J215" s="1301"/>
      <c r="K215" s="1301"/>
      <c r="L215" s="1301"/>
      <c r="M215" s="1301"/>
      <c r="N215" s="1301"/>
      <c r="O215" s="1301"/>
      <c r="P215" s="1302"/>
      <c r="Q215" s="1294" t="s">
        <v>8</v>
      </c>
      <c r="R215" s="1294"/>
      <c r="S215" s="1294"/>
      <c r="T215" s="1294"/>
      <c r="U215" s="1294"/>
      <c r="V215" s="1294"/>
      <c r="W215" s="192"/>
      <c r="X215" s="192"/>
      <c r="Y215" s="192"/>
      <c r="Z215" s="192"/>
      <c r="AA215" s="193"/>
      <c r="AB215" s="105"/>
      <c r="AC215" s="106"/>
      <c r="AD215" s="107"/>
    </row>
    <row r="216" spans="1:30">
      <c r="A216" s="703"/>
      <c r="B216" s="723"/>
      <c r="C216" s="705"/>
      <c r="D216" s="698"/>
      <c r="E216" s="1326"/>
      <c r="F216" s="707"/>
      <c r="G216" s="1311" t="str">
        <f>IF(SUM(I162:J165)=0,"",SUM(I162:J165))</f>
        <v/>
      </c>
      <c r="H216" s="1312"/>
      <c r="I216" s="1312"/>
      <c r="J216" s="1312"/>
      <c r="K216" s="1312"/>
      <c r="L216" s="1335"/>
      <c r="M216" s="1335"/>
      <c r="N216" s="1336" t="s">
        <v>53</v>
      </c>
      <c r="O216" s="1336"/>
      <c r="P216" s="1337"/>
      <c r="Q216" s="1338" t="str">
        <f>IF(ISERROR(ROUNDDOWN(Q214/G216,3)),"",ROUNDDOWN(Q214/G216,3))</f>
        <v/>
      </c>
      <c r="R216" s="1339"/>
      <c r="S216" s="1339"/>
      <c r="T216" s="1339"/>
      <c r="U216" s="1339"/>
      <c r="V216" s="1340"/>
      <c r="W216" s="1323" t="str">
        <f>IF(Q216&gt;=1.98,"≧1.98","≧1.98×")</f>
        <v>≧1.98</v>
      </c>
      <c r="X216" s="1324"/>
      <c r="Y216" s="1324"/>
      <c r="Z216" s="1324"/>
      <c r="AA216" s="1325"/>
      <c r="AB216" s="105"/>
      <c r="AC216" s="106"/>
      <c r="AD216" s="107"/>
    </row>
    <row r="217" spans="1:30">
      <c r="A217" s="703"/>
      <c r="B217" s="723"/>
      <c r="C217" s="705"/>
      <c r="D217" s="698"/>
      <c r="E217" s="1326"/>
      <c r="F217" s="707"/>
      <c r="G217" s="1294" t="s">
        <v>41</v>
      </c>
      <c r="H217" s="1294"/>
      <c r="I217" s="1294"/>
      <c r="J217" s="1294"/>
      <c r="K217" s="1294"/>
      <c r="L217" s="1344" t="s">
        <v>44</v>
      </c>
      <c r="M217" s="1345"/>
      <c r="N217" s="1345"/>
      <c r="O217" s="1345"/>
      <c r="P217" s="1345"/>
      <c r="Q217" s="1346"/>
      <c r="R217" s="783"/>
      <c r="S217" s="783"/>
      <c r="T217" s="783"/>
      <c r="U217" s="784"/>
      <c r="V217" s="783"/>
      <c r="W217" s="727"/>
      <c r="X217" s="727"/>
      <c r="Y217" s="727"/>
      <c r="Z217" s="727"/>
      <c r="AA217" s="194"/>
      <c r="AB217" s="105"/>
      <c r="AC217" s="106"/>
      <c r="AD217" s="107"/>
    </row>
    <row r="218" spans="1:30">
      <c r="A218" s="703"/>
      <c r="B218" s="723"/>
      <c r="C218" s="705"/>
      <c r="D218" s="698"/>
      <c r="E218" s="1326"/>
      <c r="F218" s="707"/>
      <c r="G218" s="1334" t="s">
        <v>59</v>
      </c>
      <c r="H218" s="1313"/>
      <c r="I218" s="1313"/>
      <c r="J218" s="1313"/>
      <c r="K218" s="1314"/>
      <c r="L218" s="1328"/>
      <c r="M218" s="1329"/>
      <c r="N218" s="1329"/>
      <c r="O218" s="1329"/>
      <c r="P218" s="1330" t="s">
        <v>9</v>
      </c>
      <c r="Q218" s="1331"/>
      <c r="R218" s="727"/>
      <c r="S218" s="727"/>
      <c r="T218" s="727"/>
      <c r="U218" s="195"/>
      <c r="V218" s="727"/>
      <c r="W218" s="727"/>
      <c r="X218" s="727"/>
      <c r="Y218" s="727"/>
      <c r="Z218" s="727"/>
      <c r="AA218" s="194"/>
      <c r="AB218" s="105"/>
      <c r="AC218" s="106"/>
      <c r="AD218" s="107"/>
    </row>
    <row r="219" spans="1:30">
      <c r="A219" s="703"/>
      <c r="B219" s="723"/>
      <c r="C219" s="705"/>
      <c r="D219" s="698"/>
      <c r="E219" s="1326"/>
      <c r="F219" s="707"/>
      <c r="G219" s="1294" t="s">
        <v>10</v>
      </c>
      <c r="H219" s="1294"/>
      <c r="I219" s="1294"/>
      <c r="J219" s="1294"/>
      <c r="K219" s="1294"/>
      <c r="L219" s="1315" t="str">
        <f>IF(ISERROR(ROUNDDOWN(L218/G216,2)),"",ROUNDDOWN(L218/G216,2))</f>
        <v/>
      </c>
      <c r="M219" s="1316"/>
      <c r="N219" s="1316"/>
      <c r="O219" s="1316"/>
      <c r="P219" s="1313"/>
      <c r="Q219" s="1314"/>
      <c r="R219" s="1323" t="str">
        <f>IF(L219&gt;=3.3,"≧3.3","≧3.3×")</f>
        <v>≧3.3</v>
      </c>
      <c r="S219" s="1324"/>
      <c r="T219" s="1324"/>
      <c r="U219" s="1324"/>
      <c r="V219" s="1324"/>
      <c r="W219" s="192"/>
      <c r="X219" s="192"/>
      <c r="Y219" s="192"/>
      <c r="Z219" s="192"/>
      <c r="AA219" s="193"/>
      <c r="AB219" s="105"/>
      <c r="AC219" s="106"/>
      <c r="AD219" s="107"/>
    </row>
    <row r="220" spans="1:30">
      <c r="A220" s="730"/>
      <c r="B220" s="732"/>
      <c r="C220" s="737"/>
      <c r="D220" s="722"/>
      <c r="E220" s="1327"/>
      <c r="F220" s="712"/>
      <c r="G220" s="712"/>
      <c r="H220" s="725"/>
      <c r="I220" s="725"/>
      <c r="J220" s="725"/>
      <c r="K220" s="725"/>
      <c r="L220" s="725"/>
      <c r="M220" s="725"/>
      <c r="N220" s="725"/>
      <c r="O220" s="725"/>
      <c r="P220" s="725"/>
      <c r="Q220" s="725"/>
      <c r="R220" s="725"/>
      <c r="S220" s="725"/>
      <c r="T220" s="725"/>
      <c r="U220" s="725"/>
      <c r="V220" s="725"/>
      <c r="W220" s="725"/>
      <c r="X220" s="725"/>
      <c r="Y220" s="725"/>
      <c r="Z220" s="725"/>
      <c r="AA220" s="725"/>
      <c r="AB220" s="130"/>
      <c r="AC220" s="131"/>
      <c r="AD220" s="132"/>
    </row>
    <row r="221" spans="1:30" ht="6" customHeight="1">
      <c r="A221" s="95"/>
      <c r="B221" s="196"/>
      <c r="C221" s="93"/>
      <c r="D221" s="94"/>
      <c r="E221" s="95"/>
      <c r="F221" s="96"/>
      <c r="G221" s="641"/>
      <c r="H221" s="641"/>
      <c r="I221" s="641"/>
      <c r="J221" s="641"/>
      <c r="K221" s="641"/>
      <c r="L221" s="641"/>
      <c r="M221" s="641"/>
      <c r="N221" s="641"/>
      <c r="O221" s="641"/>
      <c r="P221" s="641"/>
      <c r="Q221" s="641"/>
      <c r="R221" s="641"/>
      <c r="S221" s="641"/>
      <c r="T221" s="641"/>
      <c r="U221" s="641"/>
      <c r="V221" s="641"/>
      <c r="W221" s="641"/>
      <c r="X221" s="641"/>
      <c r="Y221" s="641"/>
      <c r="Z221" s="641"/>
      <c r="AA221" s="642"/>
      <c r="AB221" s="174"/>
      <c r="AC221" s="175"/>
      <c r="AD221" s="176"/>
    </row>
    <row r="222" spans="1:30" ht="13.5" customHeight="1">
      <c r="A222" s="703"/>
      <c r="B222" s="723"/>
      <c r="C222" s="705"/>
      <c r="D222" s="698"/>
      <c r="E222" s="1326" t="s">
        <v>1044</v>
      </c>
      <c r="F222" s="114"/>
      <c r="G222" s="707" t="s">
        <v>36</v>
      </c>
      <c r="H222" s="192"/>
      <c r="I222" s="192"/>
      <c r="J222" s="192"/>
      <c r="K222" s="192"/>
      <c r="L222" s="192"/>
      <c r="M222" s="192"/>
      <c r="N222" s="192"/>
      <c r="O222" s="192"/>
      <c r="P222" s="192"/>
      <c r="Q222" s="192"/>
      <c r="R222" s="192"/>
      <c r="S222" s="192"/>
      <c r="T222" s="192"/>
      <c r="U222" s="192"/>
      <c r="V222" s="192"/>
      <c r="W222" s="192"/>
      <c r="X222" s="192"/>
      <c r="Y222" s="192"/>
      <c r="Z222" s="192"/>
      <c r="AA222" s="193"/>
      <c r="AB222" s="105"/>
      <c r="AC222" s="106"/>
      <c r="AD222" s="107"/>
    </row>
    <row r="223" spans="1:30">
      <c r="A223" s="703"/>
      <c r="B223" s="723"/>
      <c r="C223" s="705"/>
      <c r="D223" s="698"/>
      <c r="E223" s="1326"/>
      <c r="F223" s="114"/>
      <c r="G223" s="1294" t="s">
        <v>41</v>
      </c>
      <c r="H223" s="1294"/>
      <c r="I223" s="1294"/>
      <c r="J223" s="1294"/>
      <c r="K223" s="1294"/>
      <c r="L223" s="1294" t="s">
        <v>45</v>
      </c>
      <c r="M223" s="1294"/>
      <c r="N223" s="1294"/>
      <c r="O223" s="1294"/>
      <c r="P223" s="1294"/>
      <c r="Q223" s="1294" t="s">
        <v>194</v>
      </c>
      <c r="R223" s="1294"/>
      <c r="S223" s="1294"/>
      <c r="T223" s="1294"/>
      <c r="U223" s="1294"/>
      <c r="V223" s="1294"/>
      <c r="W223" s="192"/>
      <c r="X223" s="192"/>
      <c r="Y223" s="192"/>
      <c r="Z223" s="192"/>
      <c r="AA223" s="193"/>
      <c r="AB223" s="105"/>
      <c r="AC223" s="106"/>
      <c r="AD223" s="107"/>
    </row>
    <row r="224" spans="1:30">
      <c r="A224" s="703"/>
      <c r="B224" s="723"/>
      <c r="C224" s="705"/>
      <c r="D224" s="698"/>
      <c r="E224" s="1326"/>
      <c r="F224" s="114"/>
      <c r="G224" s="1303" t="s">
        <v>51</v>
      </c>
      <c r="H224" s="1303"/>
      <c r="I224" s="1303"/>
      <c r="J224" s="1303"/>
      <c r="K224" s="1303"/>
      <c r="L224" s="1304"/>
      <c r="M224" s="1304"/>
      <c r="N224" s="1304"/>
      <c r="O224" s="1304"/>
      <c r="P224" s="1304"/>
      <c r="Q224" s="1304"/>
      <c r="R224" s="1304"/>
      <c r="S224" s="1304"/>
      <c r="T224" s="1304"/>
      <c r="U224" s="1304"/>
      <c r="V224" s="1304"/>
      <c r="W224" s="192"/>
      <c r="X224" s="192"/>
      <c r="Y224" s="192"/>
      <c r="Z224" s="192"/>
      <c r="AA224" s="193"/>
      <c r="AB224" s="105"/>
      <c r="AC224" s="106"/>
      <c r="AD224" s="107"/>
    </row>
    <row r="225" spans="1:30">
      <c r="A225" s="703"/>
      <c r="B225" s="723"/>
      <c r="C225" s="705"/>
      <c r="D225" s="698"/>
      <c r="E225" s="1326"/>
      <c r="F225" s="114"/>
      <c r="G225" s="1303" t="s">
        <v>52</v>
      </c>
      <c r="H225" s="1303"/>
      <c r="I225" s="1303"/>
      <c r="J225" s="1303"/>
      <c r="K225" s="1303"/>
      <c r="L225" s="1304"/>
      <c r="M225" s="1304"/>
      <c r="N225" s="1304"/>
      <c r="O225" s="1304"/>
      <c r="P225" s="1304"/>
      <c r="Q225" s="1304"/>
      <c r="R225" s="1304"/>
      <c r="S225" s="1304"/>
      <c r="T225" s="1304"/>
      <c r="U225" s="1304"/>
      <c r="V225" s="1304"/>
      <c r="W225" s="192"/>
      <c r="X225" s="192"/>
      <c r="Y225" s="192"/>
      <c r="Z225" s="192"/>
      <c r="AA225" s="193"/>
      <c r="AB225" s="105"/>
      <c r="AC225" s="106"/>
      <c r="AD225" s="107"/>
    </row>
    <row r="226" spans="1:30">
      <c r="A226" s="703"/>
      <c r="B226" s="723"/>
      <c r="C226" s="705"/>
      <c r="D226" s="698"/>
      <c r="E226" s="1326"/>
      <c r="F226" s="114"/>
      <c r="G226" s="1294" t="s">
        <v>33</v>
      </c>
      <c r="H226" s="1294"/>
      <c r="I226" s="1294"/>
      <c r="J226" s="1294"/>
      <c r="K226" s="1294"/>
      <c r="L226" s="1295" t="str">
        <f>IF(SUM(L224:P225)=0,"",SUM(L224:P225))</f>
        <v/>
      </c>
      <c r="M226" s="1295"/>
      <c r="N226" s="1295"/>
      <c r="O226" s="1295"/>
      <c r="P226" s="1295"/>
      <c r="Q226" s="1296" t="str">
        <f>IF(SUM(Q224:V225)=0,"",SUM(Q224:V225))</f>
        <v/>
      </c>
      <c r="R226" s="1297"/>
      <c r="S226" s="1297"/>
      <c r="T226" s="1297"/>
      <c r="U226" s="1298" t="s">
        <v>11</v>
      </c>
      <c r="V226" s="1299"/>
      <c r="W226" s="192"/>
      <c r="X226" s="192"/>
      <c r="Y226" s="192"/>
      <c r="Z226" s="192"/>
      <c r="AA226" s="193"/>
      <c r="AB226" s="105"/>
      <c r="AC226" s="106"/>
      <c r="AD226" s="107"/>
    </row>
    <row r="227" spans="1:30">
      <c r="A227" s="703"/>
      <c r="B227" s="723"/>
      <c r="C227" s="705"/>
      <c r="D227" s="698"/>
      <c r="E227" s="1326"/>
      <c r="F227" s="114"/>
      <c r="G227" s="1300" t="s">
        <v>66</v>
      </c>
      <c r="H227" s="1301"/>
      <c r="I227" s="1301"/>
      <c r="J227" s="1301"/>
      <c r="K227" s="1301"/>
      <c r="L227" s="1301"/>
      <c r="M227" s="1301"/>
      <c r="N227" s="1301"/>
      <c r="O227" s="1301"/>
      <c r="P227" s="1302"/>
      <c r="Q227" s="1294" t="s">
        <v>12</v>
      </c>
      <c r="R227" s="1294"/>
      <c r="S227" s="1294"/>
      <c r="T227" s="1294"/>
      <c r="U227" s="1294"/>
      <c r="V227" s="1294"/>
      <c r="W227" s="192"/>
      <c r="X227" s="192"/>
      <c r="Y227" s="192"/>
      <c r="Z227" s="192"/>
      <c r="AA227" s="193"/>
      <c r="AB227" s="105"/>
      <c r="AC227" s="106"/>
      <c r="AD227" s="107"/>
    </row>
    <row r="228" spans="1:30">
      <c r="A228" s="703"/>
      <c r="B228" s="723"/>
      <c r="C228" s="705"/>
      <c r="D228" s="698"/>
      <c r="E228" s="1326"/>
      <c r="F228" s="114"/>
      <c r="G228" s="1311" t="str">
        <f>IF(SUM(I172:J175)=0,"",SUM(I172:J175))</f>
        <v/>
      </c>
      <c r="H228" s="1312"/>
      <c r="I228" s="1312"/>
      <c r="J228" s="1312"/>
      <c r="K228" s="1312"/>
      <c r="L228" s="1312"/>
      <c r="M228" s="1312"/>
      <c r="N228" s="1313" t="s">
        <v>54</v>
      </c>
      <c r="O228" s="1313"/>
      <c r="P228" s="1314"/>
      <c r="Q228" s="1341" t="str">
        <f>IF(ISERROR(ROUNDDOWN(Q226/G228,3)),"",ROUNDDOWN(Q226/G228,3))</f>
        <v/>
      </c>
      <c r="R228" s="1342"/>
      <c r="S228" s="1342"/>
      <c r="T228" s="1342"/>
      <c r="U228" s="1342"/>
      <c r="V228" s="1343"/>
      <c r="W228" s="1323" t="str">
        <f>IF(Q228&gt;=1.98,"≧1.98","≧1.98×")</f>
        <v>≧1.98</v>
      </c>
      <c r="X228" s="1324"/>
      <c r="Y228" s="1324"/>
      <c r="Z228" s="1324"/>
      <c r="AA228" s="1325"/>
      <c r="AB228" s="105"/>
      <c r="AC228" s="106"/>
      <c r="AD228" s="107"/>
    </row>
    <row r="229" spans="1:30">
      <c r="A229" s="703"/>
      <c r="B229" s="723"/>
      <c r="C229" s="705"/>
      <c r="D229" s="698"/>
      <c r="E229" s="1326"/>
      <c r="F229" s="114"/>
      <c r="G229" s="1294" t="s">
        <v>41</v>
      </c>
      <c r="H229" s="1294"/>
      <c r="I229" s="1294"/>
      <c r="J229" s="1294"/>
      <c r="K229" s="1294"/>
      <c r="L229" s="1344" t="s">
        <v>44</v>
      </c>
      <c r="M229" s="1345"/>
      <c r="N229" s="1345"/>
      <c r="O229" s="1345"/>
      <c r="P229" s="1345"/>
      <c r="Q229" s="1346"/>
      <c r="R229" s="785"/>
      <c r="S229" s="783"/>
      <c r="T229" s="783"/>
      <c r="U229" s="784"/>
      <c r="V229" s="783"/>
      <c r="W229" s="727"/>
      <c r="X229" s="727"/>
      <c r="Y229" s="727"/>
      <c r="Z229" s="727"/>
      <c r="AA229" s="193"/>
      <c r="AB229" s="105"/>
      <c r="AC229" s="106"/>
      <c r="AD229" s="107"/>
    </row>
    <row r="230" spans="1:30">
      <c r="A230" s="703"/>
      <c r="B230" s="723"/>
      <c r="C230" s="705"/>
      <c r="D230" s="698"/>
      <c r="E230" s="1326"/>
      <c r="F230" s="114"/>
      <c r="G230" s="1334" t="s">
        <v>59</v>
      </c>
      <c r="H230" s="1313"/>
      <c r="I230" s="1313"/>
      <c r="J230" s="1313"/>
      <c r="K230" s="1314"/>
      <c r="L230" s="1328"/>
      <c r="M230" s="1329"/>
      <c r="N230" s="1329"/>
      <c r="O230" s="1329"/>
      <c r="P230" s="1330" t="s">
        <v>13</v>
      </c>
      <c r="Q230" s="1331"/>
      <c r="R230" s="197"/>
      <c r="S230" s="727"/>
      <c r="T230" s="727"/>
      <c r="U230" s="195"/>
      <c r="V230" s="727"/>
      <c r="W230" s="727"/>
      <c r="X230" s="727"/>
      <c r="Y230" s="727"/>
      <c r="Z230" s="727"/>
      <c r="AA230" s="193"/>
      <c r="AB230" s="105"/>
      <c r="AC230" s="106"/>
      <c r="AD230" s="107"/>
    </row>
    <row r="231" spans="1:30">
      <c r="A231" s="703"/>
      <c r="B231" s="723"/>
      <c r="C231" s="705"/>
      <c r="D231" s="698"/>
      <c r="E231" s="1326"/>
      <c r="F231" s="114"/>
      <c r="G231" s="1294" t="s">
        <v>14</v>
      </c>
      <c r="H231" s="1294"/>
      <c r="I231" s="1294"/>
      <c r="J231" s="1294"/>
      <c r="K231" s="1294"/>
      <c r="L231" s="1332" t="str">
        <f>IF(ISERROR(ROUNDDOWN(L230/G228,2)),"",ROUNDDOWN(L230/G228,2))</f>
        <v/>
      </c>
      <c r="M231" s="1333"/>
      <c r="N231" s="1333"/>
      <c r="O231" s="1333"/>
      <c r="P231" s="1313"/>
      <c r="Q231" s="1314"/>
      <c r="R231" s="1323" t="str">
        <f>IF(L231&gt;=3.3,"≧3.3","≧3.3×")</f>
        <v>≧3.3</v>
      </c>
      <c r="S231" s="1324"/>
      <c r="T231" s="1324"/>
      <c r="U231" s="1324"/>
      <c r="V231" s="1324"/>
      <c r="W231" s="192"/>
      <c r="X231" s="192"/>
      <c r="Y231" s="192"/>
      <c r="Z231" s="192"/>
      <c r="AA231" s="193"/>
      <c r="AB231" s="105"/>
      <c r="AC231" s="106"/>
      <c r="AD231" s="107"/>
    </row>
    <row r="232" spans="1:30">
      <c r="A232" s="703"/>
      <c r="B232" s="723"/>
      <c r="C232" s="705"/>
      <c r="D232" s="698"/>
      <c r="E232" s="1326"/>
      <c r="F232" s="114"/>
      <c r="G232" s="731"/>
      <c r="H232" s="192"/>
      <c r="I232" s="192"/>
      <c r="J232" s="192"/>
      <c r="K232" s="192"/>
      <c r="L232" s="731"/>
      <c r="M232" s="192"/>
      <c r="N232" s="192"/>
      <c r="O232" s="192"/>
      <c r="P232" s="731"/>
      <c r="Q232" s="198"/>
      <c r="R232" s="731"/>
      <c r="S232" s="731"/>
      <c r="T232" s="731"/>
      <c r="U232" s="731"/>
      <c r="V232" s="731"/>
      <c r="W232" s="192"/>
      <c r="X232" s="192"/>
      <c r="Y232" s="192"/>
      <c r="Z232" s="192"/>
      <c r="AA232" s="193"/>
      <c r="AB232" s="105"/>
      <c r="AC232" s="106"/>
      <c r="AD232" s="107"/>
    </row>
    <row r="233" spans="1:30">
      <c r="A233" s="703"/>
      <c r="B233" s="723"/>
      <c r="C233" s="705"/>
      <c r="D233" s="698"/>
      <c r="E233" s="1326"/>
      <c r="F233" s="114"/>
      <c r="G233" s="731"/>
      <c r="H233" s="192"/>
      <c r="I233" s="192"/>
      <c r="J233" s="192"/>
      <c r="K233" s="192"/>
      <c r="L233" s="731"/>
      <c r="M233" s="192"/>
      <c r="N233" s="192"/>
      <c r="O233" s="192"/>
      <c r="P233" s="731"/>
      <c r="Q233" s="192"/>
      <c r="R233" s="192"/>
      <c r="S233" s="192"/>
      <c r="T233" s="192"/>
      <c r="U233" s="731"/>
      <c r="V233" s="731"/>
      <c r="W233" s="192"/>
      <c r="X233" s="192"/>
      <c r="Y233" s="192"/>
      <c r="Z233" s="192"/>
      <c r="AA233" s="193"/>
      <c r="AB233" s="105"/>
      <c r="AC233" s="106"/>
      <c r="AD233" s="107"/>
    </row>
    <row r="234" spans="1:30">
      <c r="A234" s="1207"/>
      <c r="B234" s="1209"/>
      <c r="C234" s="1360"/>
      <c r="D234" s="1134"/>
      <c r="E234" s="1326"/>
      <c r="F234" s="100"/>
      <c r="G234" s="1223" t="s">
        <v>359</v>
      </c>
      <c r="H234" s="1223"/>
      <c r="I234" s="1223"/>
      <c r="J234" s="1223"/>
      <c r="K234" s="1223"/>
      <c r="L234" s="1223"/>
      <c r="M234" s="1223"/>
      <c r="N234" s="1223"/>
      <c r="O234" s="1223"/>
      <c r="P234" s="1223"/>
      <c r="Q234" s="1223"/>
      <c r="R234" s="1223"/>
      <c r="S234" s="1223"/>
      <c r="T234" s="1223"/>
      <c r="U234" s="1223"/>
      <c r="V234" s="1223"/>
      <c r="W234" s="1223"/>
      <c r="X234" s="1223"/>
      <c r="Y234" s="1223"/>
      <c r="Z234" s="713"/>
      <c r="AA234" s="102"/>
      <c r="AB234" s="105"/>
      <c r="AC234" s="106"/>
      <c r="AD234" s="107"/>
    </row>
    <row r="235" spans="1:30">
      <c r="A235" s="1207"/>
      <c r="B235" s="1209"/>
      <c r="C235" s="1360"/>
      <c r="D235" s="1134"/>
      <c r="E235" s="1326"/>
      <c r="F235" s="100"/>
      <c r="G235" s="1361" t="s">
        <v>109</v>
      </c>
      <c r="H235" s="1362"/>
      <c r="I235" s="1362"/>
      <c r="J235" s="1362"/>
      <c r="K235" s="1363"/>
      <c r="L235" s="786" t="s">
        <v>188</v>
      </c>
      <c r="M235" s="787" t="s">
        <v>110</v>
      </c>
      <c r="N235" s="787"/>
      <c r="O235" s="786" t="s">
        <v>188</v>
      </c>
      <c r="P235" s="787" t="s">
        <v>111</v>
      </c>
      <c r="Q235" s="787"/>
      <c r="R235" s="786" t="s">
        <v>188</v>
      </c>
      <c r="S235" s="787" t="s">
        <v>112</v>
      </c>
      <c r="T235" s="787"/>
      <c r="U235" s="786" t="s">
        <v>188</v>
      </c>
      <c r="V235" s="787" t="s">
        <v>113</v>
      </c>
      <c r="W235" s="787"/>
      <c r="X235" s="787"/>
      <c r="Y235" s="788"/>
      <c r="Z235" s="707"/>
      <c r="AA235" s="102"/>
      <c r="AB235" s="105"/>
      <c r="AC235" s="106"/>
      <c r="AD235" s="107"/>
    </row>
    <row r="236" spans="1:30">
      <c r="A236" s="1207"/>
      <c r="B236" s="1209"/>
      <c r="C236" s="1360"/>
      <c r="D236" s="1134"/>
      <c r="E236" s="1326"/>
      <c r="F236" s="100"/>
      <c r="G236" s="1364" t="s">
        <v>268</v>
      </c>
      <c r="H236" s="1364"/>
      <c r="I236" s="1364"/>
      <c r="J236" s="1364"/>
      <c r="K236" s="1364"/>
      <c r="L236" s="1364"/>
      <c r="M236" s="1364"/>
      <c r="N236" s="1364"/>
      <c r="O236" s="1364"/>
      <c r="P236" s="1364"/>
      <c r="Q236" s="1364"/>
      <c r="R236" s="1364"/>
      <c r="S236" s="1364"/>
      <c r="T236" s="1364"/>
      <c r="U236" s="1364"/>
      <c r="V236" s="1364"/>
      <c r="W236" s="1364"/>
      <c r="X236" s="1364"/>
      <c r="Y236" s="1364"/>
      <c r="Z236" s="1364"/>
      <c r="AA236" s="1365"/>
      <c r="AB236" s="105"/>
      <c r="AC236" s="106"/>
      <c r="AD236" s="107"/>
    </row>
    <row r="237" spans="1:30" ht="13.5" customHeight="1">
      <c r="A237" s="1207"/>
      <c r="B237" s="1209"/>
      <c r="C237" s="1360"/>
      <c r="D237" s="1134"/>
      <c r="E237" s="1326"/>
      <c r="F237" s="100"/>
      <c r="G237" s="1366"/>
      <c r="H237" s="1366"/>
      <c r="I237" s="1366"/>
      <c r="J237" s="1366"/>
      <c r="K237" s="1366"/>
      <c r="L237" s="1366"/>
      <c r="M237" s="1366"/>
      <c r="N237" s="1366"/>
      <c r="O237" s="1366"/>
      <c r="P237" s="1366"/>
      <c r="Q237" s="1367" t="s">
        <v>124</v>
      </c>
      <c r="R237" s="1367"/>
      <c r="S237" s="1367"/>
      <c r="T237" s="1367"/>
      <c r="U237" s="1367"/>
      <c r="V237" s="1353" t="s">
        <v>228</v>
      </c>
      <c r="W237" s="1354"/>
      <c r="X237" s="1354"/>
      <c r="Y237" s="1354"/>
      <c r="Z237" s="1355"/>
      <c r="AA237" s="102"/>
      <c r="AB237" s="105"/>
      <c r="AC237" s="106"/>
      <c r="AD237" s="107"/>
    </row>
    <row r="238" spans="1:30">
      <c r="A238" s="1207"/>
      <c r="B238" s="1209"/>
      <c r="C238" s="1360"/>
      <c r="D238" s="1134"/>
      <c r="E238" s="1326"/>
      <c r="F238" s="100"/>
      <c r="G238" s="1366"/>
      <c r="H238" s="1366"/>
      <c r="I238" s="1366"/>
      <c r="J238" s="1366"/>
      <c r="K238" s="1366"/>
      <c r="L238" s="1366"/>
      <c r="M238" s="1366"/>
      <c r="N238" s="1366"/>
      <c r="O238" s="1366"/>
      <c r="P238" s="1366"/>
      <c r="Q238" s="1367"/>
      <c r="R238" s="1367"/>
      <c r="S238" s="1367"/>
      <c r="T238" s="1367"/>
      <c r="U238" s="1367"/>
      <c r="V238" s="1356"/>
      <c r="W238" s="1357"/>
      <c r="X238" s="1357"/>
      <c r="Y238" s="1357"/>
      <c r="Z238" s="1358"/>
      <c r="AA238" s="102"/>
      <c r="AB238" s="105"/>
      <c r="AC238" s="106"/>
      <c r="AD238" s="107"/>
    </row>
    <row r="239" spans="1:30" ht="13.5" customHeight="1">
      <c r="A239" s="1207"/>
      <c r="B239" s="1209"/>
      <c r="C239" s="1360"/>
      <c r="D239" s="1134"/>
      <c r="E239" s="703"/>
      <c r="F239" s="100"/>
      <c r="G239" s="1347" t="s">
        <v>104</v>
      </c>
      <c r="H239" s="1347"/>
      <c r="I239" s="1348" t="s">
        <v>216</v>
      </c>
      <c r="J239" s="1348"/>
      <c r="K239" s="1348"/>
      <c r="L239" s="1348"/>
      <c r="M239" s="1348"/>
      <c r="N239" s="1348"/>
      <c r="O239" s="1348"/>
      <c r="P239" s="1348"/>
      <c r="Q239" s="1349" t="s">
        <v>219</v>
      </c>
      <c r="R239" s="1349"/>
      <c r="S239" s="1349"/>
      <c r="T239" s="1349"/>
      <c r="U239" s="1349"/>
      <c r="V239" s="1359"/>
      <c r="W239" s="1359"/>
      <c r="X239" s="1359"/>
      <c r="Y239" s="1359"/>
      <c r="Z239" s="1359"/>
      <c r="AA239" s="102"/>
      <c r="AB239" s="105"/>
      <c r="AC239" s="106"/>
      <c r="AD239" s="107"/>
    </row>
    <row r="240" spans="1:30" ht="13.5" customHeight="1">
      <c r="A240" s="1207"/>
      <c r="B240" s="1209"/>
      <c r="C240" s="1360"/>
      <c r="D240" s="1134"/>
      <c r="E240" s="703"/>
      <c r="F240" s="100"/>
      <c r="G240" s="1347"/>
      <c r="H240" s="1347"/>
      <c r="I240" s="1348" t="s">
        <v>217</v>
      </c>
      <c r="J240" s="1348"/>
      <c r="K240" s="1348"/>
      <c r="L240" s="1348"/>
      <c r="M240" s="1348"/>
      <c r="N240" s="1348"/>
      <c r="O240" s="1348"/>
      <c r="P240" s="1348"/>
      <c r="Q240" s="1349" t="s">
        <v>219</v>
      </c>
      <c r="R240" s="1349"/>
      <c r="S240" s="1349"/>
      <c r="T240" s="1349"/>
      <c r="U240" s="1349"/>
      <c r="V240" s="1349" t="s">
        <v>219</v>
      </c>
      <c r="W240" s="1349"/>
      <c r="X240" s="1349"/>
      <c r="Y240" s="1349"/>
      <c r="Z240" s="1349"/>
      <c r="AA240" s="102"/>
      <c r="AB240" s="105"/>
      <c r="AC240" s="106"/>
      <c r="AD240" s="107"/>
    </row>
    <row r="241" spans="1:30" ht="13.5" customHeight="1">
      <c r="A241" s="1207"/>
      <c r="B241" s="1209"/>
      <c r="C241" s="1360"/>
      <c r="D241" s="1134"/>
      <c r="E241" s="703"/>
      <c r="F241" s="100"/>
      <c r="G241" s="1347" t="s">
        <v>103</v>
      </c>
      <c r="H241" s="1347"/>
      <c r="I241" s="1348" t="s">
        <v>216</v>
      </c>
      <c r="J241" s="1348"/>
      <c r="K241" s="1348"/>
      <c r="L241" s="1348"/>
      <c r="M241" s="1348"/>
      <c r="N241" s="1348"/>
      <c r="O241" s="1348"/>
      <c r="P241" s="1348"/>
      <c r="Q241" s="1349" t="s">
        <v>219</v>
      </c>
      <c r="R241" s="1349"/>
      <c r="S241" s="1349"/>
      <c r="T241" s="1349"/>
      <c r="U241" s="1349"/>
      <c r="V241" s="1350"/>
      <c r="W241" s="1351"/>
      <c r="X241" s="1351"/>
      <c r="Y241" s="1351"/>
      <c r="Z241" s="1352"/>
      <c r="AA241" s="102"/>
      <c r="AB241" s="105"/>
      <c r="AC241" s="106"/>
      <c r="AD241" s="107"/>
    </row>
    <row r="242" spans="1:30" ht="13.5" customHeight="1">
      <c r="A242" s="1207"/>
      <c r="B242" s="1209"/>
      <c r="C242" s="1360"/>
      <c r="D242" s="1134"/>
      <c r="E242" s="703"/>
      <c r="F242" s="100"/>
      <c r="G242" s="1347"/>
      <c r="H242" s="1347"/>
      <c r="I242" s="1348" t="s">
        <v>217</v>
      </c>
      <c r="J242" s="1348"/>
      <c r="K242" s="1348"/>
      <c r="L242" s="1348"/>
      <c r="M242" s="1348"/>
      <c r="N242" s="1348"/>
      <c r="O242" s="1348"/>
      <c r="P242" s="1348"/>
      <c r="Q242" s="1349" t="s">
        <v>219</v>
      </c>
      <c r="R242" s="1349"/>
      <c r="S242" s="1349"/>
      <c r="T242" s="1349"/>
      <c r="U242" s="1349"/>
      <c r="V242" s="1227" t="s">
        <v>219</v>
      </c>
      <c r="W242" s="1227"/>
      <c r="X242" s="1227"/>
      <c r="Y242" s="1227"/>
      <c r="Z242" s="1228"/>
      <c r="AA242" s="102"/>
      <c r="AB242" s="105"/>
      <c r="AC242" s="106"/>
      <c r="AD242" s="107"/>
    </row>
    <row r="243" spans="1:30">
      <c r="A243" s="1207"/>
      <c r="B243" s="1209"/>
      <c r="C243" s="1360"/>
      <c r="D243" s="1134"/>
      <c r="E243" s="703"/>
      <c r="F243" s="100"/>
      <c r="G243" s="1371" t="s">
        <v>114</v>
      </c>
      <c r="H243" s="1371"/>
      <c r="I243" s="1371"/>
      <c r="J243" s="1371"/>
      <c r="K243" s="1371"/>
      <c r="L243" s="1371"/>
      <c r="M243" s="1371"/>
      <c r="N243" s="1371"/>
      <c r="O243" s="1371"/>
      <c r="P243" s="1371"/>
      <c r="Q243" s="1371"/>
      <c r="R243" s="1371"/>
      <c r="S243" s="1371"/>
      <c r="T243" s="1371"/>
      <c r="U243" s="1371"/>
      <c r="V243" s="1371"/>
      <c r="W243" s="1371"/>
      <c r="X243" s="1371"/>
      <c r="Y243" s="1371"/>
      <c r="Z243" s="1371"/>
      <c r="AA243" s="102"/>
      <c r="AB243" s="105"/>
      <c r="AC243" s="106"/>
      <c r="AD243" s="107"/>
    </row>
    <row r="244" spans="1:30">
      <c r="A244" s="1207"/>
      <c r="B244" s="1209"/>
      <c r="C244" s="1360"/>
      <c r="D244" s="1134"/>
      <c r="E244" s="703"/>
      <c r="F244" s="100"/>
      <c r="G244" s="1372"/>
      <c r="H244" s="1373"/>
      <c r="I244" s="1373"/>
      <c r="J244" s="1373"/>
      <c r="K244" s="1373"/>
      <c r="L244" s="1373"/>
      <c r="M244" s="1373"/>
      <c r="N244" s="1373"/>
      <c r="O244" s="1373"/>
      <c r="P244" s="1374"/>
      <c r="Q244" s="1375" t="s">
        <v>72</v>
      </c>
      <c r="R244" s="1375"/>
      <c r="S244" s="1375"/>
      <c r="T244" s="1375"/>
      <c r="U244" s="1375"/>
      <c r="V244" s="1375" t="s">
        <v>73</v>
      </c>
      <c r="W244" s="1375"/>
      <c r="X244" s="1375"/>
      <c r="Y244" s="1375"/>
      <c r="Z244" s="1375"/>
      <c r="AA244" s="199"/>
      <c r="AB244" s="105"/>
      <c r="AC244" s="106"/>
      <c r="AD244" s="107"/>
    </row>
    <row r="245" spans="1:30" ht="13.5" customHeight="1">
      <c r="A245" s="1207"/>
      <c r="B245" s="1209"/>
      <c r="C245" s="1360"/>
      <c r="D245" s="1134"/>
      <c r="E245" s="703"/>
      <c r="F245" s="100"/>
      <c r="G245" s="1376" t="s">
        <v>75</v>
      </c>
      <c r="H245" s="1376"/>
      <c r="I245" s="1376"/>
      <c r="J245" s="1376"/>
      <c r="K245" s="1376"/>
      <c r="L245" s="1376"/>
      <c r="M245" s="1376"/>
      <c r="N245" s="1376"/>
      <c r="O245" s="1376"/>
      <c r="P245" s="1376"/>
      <c r="Q245" s="1349" t="s">
        <v>219</v>
      </c>
      <c r="R245" s="1349"/>
      <c r="S245" s="1349"/>
      <c r="T245" s="1349"/>
      <c r="U245" s="1349"/>
      <c r="V245" s="1227" t="s">
        <v>219</v>
      </c>
      <c r="W245" s="1227"/>
      <c r="X245" s="1227"/>
      <c r="Y245" s="1227"/>
      <c r="Z245" s="1228"/>
      <c r="AA245" s="199"/>
      <c r="AB245" s="105"/>
      <c r="AC245" s="106"/>
      <c r="AD245" s="107"/>
    </row>
    <row r="246" spans="1:30" ht="13.5" customHeight="1">
      <c r="A246" s="1207"/>
      <c r="B246" s="1209"/>
      <c r="C246" s="1360"/>
      <c r="D246" s="1134"/>
      <c r="E246" s="703"/>
      <c r="F246" s="100"/>
      <c r="G246" s="1368" t="s">
        <v>67</v>
      </c>
      <c r="H246" s="1369"/>
      <c r="I246" s="1369"/>
      <c r="J246" s="1369"/>
      <c r="K246" s="1369"/>
      <c r="L246" s="1369"/>
      <c r="M246" s="1369"/>
      <c r="N246" s="1369"/>
      <c r="O246" s="1369"/>
      <c r="P246" s="1370"/>
      <c r="Q246" s="1349" t="s">
        <v>219</v>
      </c>
      <c r="R246" s="1349"/>
      <c r="S246" s="1349"/>
      <c r="T246" s="1349"/>
      <c r="U246" s="1349"/>
      <c r="V246" s="1227" t="s">
        <v>219</v>
      </c>
      <c r="W246" s="1227"/>
      <c r="X246" s="1227"/>
      <c r="Y246" s="1227"/>
      <c r="Z246" s="1228"/>
      <c r="AA246" s="102"/>
      <c r="AB246" s="105"/>
      <c r="AC246" s="106"/>
      <c r="AD246" s="107"/>
    </row>
    <row r="247" spans="1:30" ht="13.5" customHeight="1">
      <c r="A247" s="1207"/>
      <c r="B247" s="1209"/>
      <c r="C247" s="1360"/>
      <c r="D247" s="1134"/>
      <c r="E247" s="703"/>
      <c r="F247" s="100"/>
      <c r="G247" s="1368" t="s">
        <v>360</v>
      </c>
      <c r="H247" s="1369"/>
      <c r="I247" s="1369"/>
      <c r="J247" s="1369"/>
      <c r="K247" s="1369"/>
      <c r="L247" s="1369"/>
      <c r="M247" s="1369"/>
      <c r="N247" s="1369"/>
      <c r="O247" s="1369"/>
      <c r="P247" s="1370"/>
      <c r="Q247" s="1349" t="s">
        <v>219</v>
      </c>
      <c r="R247" s="1349"/>
      <c r="S247" s="1349"/>
      <c r="T247" s="1349"/>
      <c r="U247" s="1349"/>
      <c r="V247" s="1227" t="s">
        <v>219</v>
      </c>
      <c r="W247" s="1227"/>
      <c r="X247" s="1227"/>
      <c r="Y247" s="1227"/>
      <c r="Z247" s="1228"/>
      <c r="AA247" s="199"/>
      <c r="AB247" s="105"/>
      <c r="AC247" s="106"/>
      <c r="AD247" s="107"/>
    </row>
    <row r="248" spans="1:30" ht="13.5" customHeight="1">
      <c r="A248" s="1207"/>
      <c r="B248" s="1209"/>
      <c r="C248" s="1360"/>
      <c r="D248" s="1134"/>
      <c r="E248" s="703"/>
      <c r="F248" s="100"/>
      <c r="G248" s="1368" t="s">
        <v>68</v>
      </c>
      <c r="H248" s="1369"/>
      <c r="I248" s="1369"/>
      <c r="J248" s="1369"/>
      <c r="K248" s="1369"/>
      <c r="L248" s="1369"/>
      <c r="M248" s="1369"/>
      <c r="N248" s="1369"/>
      <c r="O248" s="1369"/>
      <c r="P248" s="1370"/>
      <c r="Q248" s="1349" t="s">
        <v>219</v>
      </c>
      <c r="R248" s="1349"/>
      <c r="S248" s="1349"/>
      <c r="T248" s="1349"/>
      <c r="U248" s="1349"/>
      <c r="V248" s="1227" t="s">
        <v>219</v>
      </c>
      <c r="W248" s="1227"/>
      <c r="X248" s="1227"/>
      <c r="Y248" s="1227"/>
      <c r="Z248" s="1228"/>
      <c r="AA248" s="102"/>
      <c r="AB248" s="105"/>
      <c r="AC248" s="106"/>
      <c r="AD248" s="107"/>
    </row>
    <row r="249" spans="1:30" ht="13.5" customHeight="1">
      <c r="A249" s="1207"/>
      <c r="B249" s="1209"/>
      <c r="C249" s="1360"/>
      <c r="D249" s="1134"/>
      <c r="E249" s="703"/>
      <c r="F249" s="100"/>
      <c r="G249" s="1368" t="s">
        <v>69</v>
      </c>
      <c r="H249" s="1369"/>
      <c r="I249" s="1369"/>
      <c r="J249" s="1369"/>
      <c r="K249" s="1369"/>
      <c r="L249" s="1369"/>
      <c r="M249" s="1369"/>
      <c r="N249" s="1369"/>
      <c r="O249" s="1369"/>
      <c r="P249" s="1370"/>
      <c r="Q249" s="1349" t="s">
        <v>219</v>
      </c>
      <c r="R249" s="1349"/>
      <c r="S249" s="1349"/>
      <c r="T249" s="1349"/>
      <c r="U249" s="1349"/>
      <c r="V249" s="1227" t="s">
        <v>219</v>
      </c>
      <c r="W249" s="1227"/>
      <c r="X249" s="1227"/>
      <c r="Y249" s="1227"/>
      <c r="Z249" s="1228"/>
      <c r="AA249" s="102"/>
      <c r="AB249" s="105"/>
      <c r="AC249" s="106"/>
      <c r="AD249" s="107"/>
    </row>
    <row r="250" spans="1:30" ht="13.5" customHeight="1">
      <c r="A250" s="1207"/>
      <c r="B250" s="1209"/>
      <c r="C250" s="1360"/>
      <c r="D250" s="1134"/>
      <c r="E250" s="703"/>
      <c r="F250" s="100"/>
      <c r="G250" s="1368" t="s">
        <v>70</v>
      </c>
      <c r="H250" s="1369"/>
      <c r="I250" s="1369"/>
      <c r="J250" s="1369"/>
      <c r="K250" s="1369"/>
      <c r="L250" s="1369"/>
      <c r="M250" s="1369"/>
      <c r="N250" s="1369"/>
      <c r="O250" s="1369"/>
      <c r="P250" s="1370"/>
      <c r="Q250" s="1349" t="s">
        <v>219</v>
      </c>
      <c r="R250" s="1349"/>
      <c r="S250" s="1349"/>
      <c r="T250" s="1349"/>
      <c r="U250" s="1349"/>
      <c r="V250" s="1227" t="s">
        <v>219</v>
      </c>
      <c r="W250" s="1227"/>
      <c r="X250" s="1227"/>
      <c r="Y250" s="1227"/>
      <c r="Z250" s="1228"/>
      <c r="AA250" s="102"/>
      <c r="AB250" s="105"/>
      <c r="AC250" s="106"/>
      <c r="AD250" s="107"/>
    </row>
    <row r="251" spans="1:30" ht="13.5" customHeight="1">
      <c r="A251" s="1207"/>
      <c r="B251" s="1209"/>
      <c r="C251" s="1360"/>
      <c r="D251" s="1134"/>
      <c r="E251" s="703"/>
      <c r="F251" s="100"/>
      <c r="G251" s="1348" t="s">
        <v>173</v>
      </c>
      <c r="H251" s="1348"/>
      <c r="I251" s="1348"/>
      <c r="J251" s="1348"/>
      <c r="K251" s="1348"/>
      <c r="L251" s="1348"/>
      <c r="M251" s="1348"/>
      <c r="N251" s="1348"/>
      <c r="O251" s="1348"/>
      <c r="P251" s="1348"/>
      <c r="Q251" s="1349" t="s">
        <v>219</v>
      </c>
      <c r="R251" s="1349"/>
      <c r="S251" s="1349"/>
      <c r="T251" s="1349"/>
      <c r="U251" s="1349"/>
      <c r="V251" s="1227" t="s">
        <v>219</v>
      </c>
      <c r="W251" s="1227"/>
      <c r="X251" s="1227"/>
      <c r="Y251" s="1227"/>
      <c r="Z251" s="1228"/>
      <c r="AA251" s="102"/>
      <c r="AB251" s="105"/>
      <c r="AC251" s="106"/>
      <c r="AD251" s="107"/>
    </row>
    <row r="252" spans="1:30" ht="13.5" customHeight="1">
      <c r="A252" s="1207"/>
      <c r="B252" s="1209"/>
      <c r="C252" s="1360"/>
      <c r="D252" s="1134"/>
      <c r="E252" s="703"/>
      <c r="F252" s="100"/>
      <c r="G252" s="1368" t="s">
        <v>71</v>
      </c>
      <c r="H252" s="1369"/>
      <c r="I252" s="1369"/>
      <c r="J252" s="1369"/>
      <c r="K252" s="1369"/>
      <c r="L252" s="1369"/>
      <c r="M252" s="1369"/>
      <c r="N252" s="1369"/>
      <c r="O252" s="1369"/>
      <c r="P252" s="1370"/>
      <c r="Q252" s="1349" t="s">
        <v>219</v>
      </c>
      <c r="R252" s="1349"/>
      <c r="S252" s="1349"/>
      <c r="T252" s="1349"/>
      <c r="U252" s="1349"/>
      <c r="V252" s="1227" t="s">
        <v>219</v>
      </c>
      <c r="W252" s="1227"/>
      <c r="X252" s="1227"/>
      <c r="Y252" s="1227"/>
      <c r="Z252" s="1228"/>
      <c r="AA252" s="102"/>
      <c r="AB252" s="105"/>
      <c r="AC252" s="106"/>
      <c r="AD252" s="107"/>
    </row>
    <row r="253" spans="1:30" ht="13.5" customHeight="1">
      <c r="A253" s="1207"/>
      <c r="B253" s="1209"/>
      <c r="C253" s="1360"/>
      <c r="D253" s="1134"/>
      <c r="E253" s="703"/>
      <c r="F253" s="100"/>
      <c r="G253" s="1368" t="s">
        <v>123</v>
      </c>
      <c r="H253" s="1369"/>
      <c r="I253" s="1369"/>
      <c r="J253" s="1369"/>
      <c r="K253" s="1369"/>
      <c r="L253" s="1369"/>
      <c r="M253" s="1369"/>
      <c r="N253" s="1369"/>
      <c r="O253" s="1369"/>
      <c r="P253" s="1370"/>
      <c r="Q253" s="1349" t="s">
        <v>219</v>
      </c>
      <c r="R253" s="1349"/>
      <c r="S253" s="1349"/>
      <c r="T253" s="1349"/>
      <c r="U253" s="1349"/>
      <c r="V253" s="1227" t="s">
        <v>219</v>
      </c>
      <c r="W253" s="1227"/>
      <c r="X253" s="1227"/>
      <c r="Y253" s="1227"/>
      <c r="Z253" s="1228"/>
      <c r="AA253" s="102"/>
      <c r="AB253" s="105"/>
      <c r="AC253" s="106"/>
      <c r="AD253" s="107"/>
    </row>
    <row r="254" spans="1:30" ht="13.5" customHeight="1">
      <c r="A254" s="1207"/>
      <c r="B254" s="1209"/>
      <c r="C254" s="1360"/>
      <c r="D254" s="1134"/>
      <c r="E254" s="703"/>
      <c r="F254" s="100"/>
      <c r="G254" s="1368" t="s">
        <v>78</v>
      </c>
      <c r="H254" s="1369"/>
      <c r="I254" s="1369"/>
      <c r="J254" s="1369"/>
      <c r="K254" s="1369"/>
      <c r="L254" s="1369"/>
      <c r="M254" s="1369"/>
      <c r="N254" s="1369"/>
      <c r="O254" s="1369"/>
      <c r="P254" s="1370"/>
      <c r="Q254" s="1349" t="s">
        <v>219</v>
      </c>
      <c r="R254" s="1349"/>
      <c r="S254" s="1349"/>
      <c r="T254" s="1349"/>
      <c r="U254" s="1349"/>
      <c r="V254" s="1227" t="s">
        <v>219</v>
      </c>
      <c r="W254" s="1227"/>
      <c r="X254" s="1227"/>
      <c r="Y254" s="1227"/>
      <c r="Z254" s="1228"/>
      <c r="AA254" s="102"/>
      <c r="AB254" s="105"/>
      <c r="AC254" s="106"/>
      <c r="AD254" s="107"/>
    </row>
    <row r="255" spans="1:30" ht="13.5" customHeight="1">
      <c r="A255" s="1207"/>
      <c r="B255" s="1209"/>
      <c r="C255" s="1360"/>
      <c r="D255" s="1134"/>
      <c r="E255" s="703"/>
      <c r="F255" s="100"/>
      <c r="G255" s="1368" t="s">
        <v>79</v>
      </c>
      <c r="H255" s="1369"/>
      <c r="I255" s="1369"/>
      <c r="J255" s="1369"/>
      <c r="K255" s="1369"/>
      <c r="L255" s="1369"/>
      <c r="M255" s="1369"/>
      <c r="N255" s="1369"/>
      <c r="O255" s="1369"/>
      <c r="P255" s="1370"/>
      <c r="Q255" s="1349" t="s">
        <v>219</v>
      </c>
      <c r="R255" s="1349"/>
      <c r="S255" s="1349"/>
      <c r="T255" s="1349"/>
      <c r="U255" s="1349"/>
      <c r="V255" s="1227" t="s">
        <v>219</v>
      </c>
      <c r="W255" s="1227"/>
      <c r="X255" s="1227"/>
      <c r="Y255" s="1227"/>
      <c r="Z255" s="1228"/>
      <c r="AA255" s="102"/>
      <c r="AB255" s="105"/>
      <c r="AC255" s="106"/>
      <c r="AD255" s="107"/>
    </row>
    <row r="256" spans="1:30" ht="13.5" customHeight="1">
      <c r="A256" s="1207"/>
      <c r="B256" s="1209"/>
      <c r="C256" s="1360"/>
      <c r="D256" s="1134"/>
      <c r="E256" s="703"/>
      <c r="F256" s="100"/>
      <c r="G256" s="1368" t="s">
        <v>80</v>
      </c>
      <c r="H256" s="1369"/>
      <c r="I256" s="1369"/>
      <c r="J256" s="1369"/>
      <c r="K256" s="1369"/>
      <c r="L256" s="1369"/>
      <c r="M256" s="1369"/>
      <c r="N256" s="1369"/>
      <c r="O256" s="1369"/>
      <c r="P256" s="1370"/>
      <c r="Q256" s="1349" t="s">
        <v>219</v>
      </c>
      <c r="R256" s="1349"/>
      <c r="S256" s="1349"/>
      <c r="T256" s="1349"/>
      <c r="U256" s="1349"/>
      <c r="V256" s="1227" t="s">
        <v>219</v>
      </c>
      <c r="W256" s="1227"/>
      <c r="X256" s="1227"/>
      <c r="Y256" s="1227"/>
      <c r="Z256" s="1228"/>
      <c r="AA256" s="102"/>
      <c r="AB256" s="105"/>
      <c r="AC256" s="106"/>
      <c r="AD256" s="107"/>
    </row>
    <row r="257" spans="1:30" ht="13.5" customHeight="1">
      <c r="A257" s="1207"/>
      <c r="B257" s="1209"/>
      <c r="C257" s="1360"/>
      <c r="D257" s="1134"/>
      <c r="E257" s="703"/>
      <c r="F257" s="100"/>
      <c r="G257" s="1368" t="s">
        <v>81</v>
      </c>
      <c r="H257" s="1369"/>
      <c r="I257" s="1369"/>
      <c r="J257" s="1369"/>
      <c r="K257" s="1369"/>
      <c r="L257" s="1369"/>
      <c r="M257" s="1369"/>
      <c r="N257" s="1369"/>
      <c r="O257" s="1369"/>
      <c r="P257" s="1370"/>
      <c r="Q257" s="1349" t="s">
        <v>219</v>
      </c>
      <c r="R257" s="1349"/>
      <c r="S257" s="1349"/>
      <c r="T257" s="1349"/>
      <c r="U257" s="1349"/>
      <c r="V257" s="1227" t="s">
        <v>219</v>
      </c>
      <c r="W257" s="1227"/>
      <c r="X257" s="1227"/>
      <c r="Y257" s="1227"/>
      <c r="Z257" s="1228"/>
      <c r="AA257" s="102"/>
      <c r="AB257" s="105"/>
      <c r="AC257" s="106"/>
      <c r="AD257" s="107"/>
    </row>
    <row r="258" spans="1:30" ht="13.5" customHeight="1">
      <c r="A258" s="1207"/>
      <c r="B258" s="1209"/>
      <c r="C258" s="1360"/>
      <c r="D258" s="1134"/>
      <c r="E258" s="703"/>
      <c r="F258" s="100"/>
      <c r="G258" s="1368" t="s">
        <v>82</v>
      </c>
      <c r="H258" s="1369"/>
      <c r="I258" s="1369"/>
      <c r="J258" s="1369"/>
      <c r="K258" s="1369"/>
      <c r="L258" s="1369"/>
      <c r="M258" s="1369"/>
      <c r="N258" s="1369"/>
      <c r="O258" s="1369"/>
      <c r="P258" s="1370"/>
      <c r="Q258" s="1349" t="s">
        <v>219</v>
      </c>
      <c r="R258" s="1349"/>
      <c r="S258" s="1349"/>
      <c r="T258" s="1349"/>
      <c r="U258" s="1349"/>
      <c r="V258" s="1227" t="s">
        <v>219</v>
      </c>
      <c r="W258" s="1227"/>
      <c r="X258" s="1227"/>
      <c r="Y258" s="1227"/>
      <c r="Z258" s="1228"/>
      <c r="AA258" s="102"/>
      <c r="AB258" s="105"/>
      <c r="AC258" s="106"/>
      <c r="AD258" s="107"/>
    </row>
    <row r="259" spans="1:30">
      <c r="A259" s="1207"/>
      <c r="B259" s="1209"/>
      <c r="C259" s="1360"/>
      <c r="D259" s="1134"/>
      <c r="E259" s="703"/>
      <c r="F259" s="114"/>
      <c r="G259" s="1389" t="s">
        <v>76</v>
      </c>
      <c r="H259" s="1389"/>
      <c r="I259" s="1389"/>
      <c r="J259" s="1389"/>
      <c r="K259" s="1389"/>
      <c r="L259" s="1389"/>
      <c r="M259" s="1389"/>
      <c r="N259" s="1389"/>
      <c r="O259" s="1389"/>
      <c r="P259" s="1389"/>
      <c r="Q259" s="1389"/>
      <c r="R259" s="1389"/>
      <c r="S259" s="1389"/>
      <c r="T259" s="1389"/>
      <c r="U259" s="1389"/>
      <c r="V259" s="1389"/>
      <c r="W259" s="1389"/>
      <c r="X259" s="1389"/>
      <c r="Y259" s="1389"/>
      <c r="Z259" s="1389"/>
      <c r="AA259" s="115"/>
      <c r="AB259" s="105"/>
      <c r="AC259" s="106"/>
      <c r="AD259" s="107"/>
    </row>
    <row r="260" spans="1:30">
      <c r="A260" s="1207"/>
      <c r="B260" s="1209"/>
      <c r="C260" s="1360"/>
      <c r="D260" s="1134"/>
      <c r="E260" s="703"/>
      <c r="F260" s="114"/>
      <c r="G260" s="1390" t="s">
        <v>77</v>
      </c>
      <c r="H260" s="1390"/>
      <c r="I260" s="1390"/>
      <c r="J260" s="1390"/>
      <c r="K260" s="1390"/>
      <c r="L260" s="1390"/>
      <c r="M260" s="1390"/>
      <c r="N260" s="1390"/>
      <c r="O260" s="1390"/>
      <c r="P260" s="1390"/>
      <c r="Q260" s="1390"/>
      <c r="R260" s="1390"/>
      <c r="S260" s="1390"/>
      <c r="T260" s="1390"/>
      <c r="U260" s="1390"/>
      <c r="V260" s="1390"/>
      <c r="W260" s="1390"/>
      <c r="X260" s="1390"/>
      <c r="Y260" s="1390"/>
      <c r="Z260" s="1390"/>
      <c r="AA260" s="115"/>
      <c r="AB260" s="105"/>
      <c r="AC260" s="106"/>
      <c r="AD260" s="107"/>
    </row>
    <row r="261" spans="1:30">
      <c r="A261" s="1207"/>
      <c r="B261" s="1209"/>
      <c r="C261" s="1360"/>
      <c r="D261" s="1134"/>
      <c r="E261" s="703"/>
      <c r="F261" s="114"/>
      <c r="G261" s="1390" t="s">
        <v>83</v>
      </c>
      <c r="H261" s="1390"/>
      <c r="I261" s="1390"/>
      <c r="J261" s="1390"/>
      <c r="K261" s="1390"/>
      <c r="L261" s="1390"/>
      <c r="M261" s="1390"/>
      <c r="N261" s="1390"/>
      <c r="O261" s="1390"/>
      <c r="P261" s="1390"/>
      <c r="Q261" s="1390"/>
      <c r="R261" s="1390"/>
      <c r="S261" s="1390"/>
      <c r="T261" s="1390"/>
      <c r="U261" s="1390"/>
      <c r="V261" s="1390"/>
      <c r="W261" s="1390"/>
      <c r="X261" s="1390"/>
      <c r="Y261" s="1390"/>
      <c r="Z261" s="1390"/>
      <c r="AA261" s="115"/>
      <c r="AB261" s="105"/>
      <c r="AC261" s="106"/>
      <c r="AD261" s="107"/>
    </row>
    <row r="262" spans="1:30" s="674" customFormat="1" ht="6.75" customHeight="1">
      <c r="A262" s="200"/>
      <c r="B262" s="732"/>
      <c r="C262" s="201"/>
      <c r="D262" s="722"/>
      <c r="E262" s="730"/>
      <c r="F262" s="167"/>
      <c r="G262" s="202"/>
      <c r="H262" s="202"/>
      <c r="I262" s="202"/>
      <c r="J262" s="202"/>
      <c r="K262" s="202"/>
      <c r="L262" s="202"/>
      <c r="M262" s="202"/>
      <c r="N262" s="202"/>
      <c r="O262" s="202"/>
      <c r="P262" s="202"/>
      <c r="Q262" s="202"/>
      <c r="R262" s="202"/>
      <c r="S262" s="202"/>
      <c r="T262" s="202"/>
      <c r="U262" s="202"/>
      <c r="V262" s="202"/>
      <c r="W262" s="202"/>
      <c r="X262" s="202"/>
      <c r="Y262" s="202"/>
      <c r="Z262" s="202"/>
      <c r="AA262" s="169"/>
      <c r="AB262" s="130"/>
      <c r="AC262" s="131"/>
      <c r="AD262" s="132"/>
    </row>
    <row r="263" spans="1:30" ht="6.6" customHeight="1">
      <c r="A263" s="203"/>
      <c r="B263" s="505"/>
      <c r="C263" s="204"/>
      <c r="D263" s="506"/>
      <c r="E263" s="203"/>
      <c r="F263" s="171"/>
      <c r="G263" s="205"/>
      <c r="H263" s="165"/>
      <c r="I263" s="165"/>
      <c r="J263" s="165"/>
      <c r="K263" s="165"/>
      <c r="L263" s="165"/>
      <c r="M263" s="165"/>
      <c r="N263" s="165"/>
      <c r="O263" s="165"/>
      <c r="P263" s="165"/>
      <c r="Q263" s="165"/>
      <c r="R263" s="165"/>
      <c r="S263" s="165"/>
      <c r="T263" s="165"/>
      <c r="U263" s="165"/>
      <c r="V263" s="165"/>
      <c r="W263" s="165"/>
      <c r="X263" s="165"/>
      <c r="Y263" s="165"/>
      <c r="Z263" s="165"/>
      <c r="AA263" s="173"/>
      <c r="AB263" s="174"/>
      <c r="AC263" s="175"/>
      <c r="AD263" s="176"/>
    </row>
    <row r="264" spans="1:30">
      <c r="A264" s="625"/>
      <c r="B264" s="626"/>
      <c r="C264" s="629"/>
      <c r="D264" s="591"/>
      <c r="E264" s="625"/>
      <c r="F264" s="114"/>
      <c r="G264" s="206" t="s">
        <v>186</v>
      </c>
      <c r="AA264" s="115"/>
      <c r="AB264" s="105"/>
      <c r="AC264" s="106"/>
      <c r="AD264" s="107"/>
    </row>
    <row r="265" spans="1:30">
      <c r="A265" s="625"/>
      <c r="B265" s="626"/>
      <c r="C265" s="629"/>
      <c r="D265" s="591"/>
      <c r="E265" s="625"/>
      <c r="F265" s="114"/>
      <c r="G265" s="1372"/>
      <c r="H265" s="1373"/>
      <c r="I265" s="1373"/>
      <c r="J265" s="1373"/>
      <c r="K265" s="1373"/>
      <c r="L265" s="1373"/>
      <c r="M265" s="1373"/>
      <c r="N265" s="1373"/>
      <c r="O265" s="1373"/>
      <c r="P265" s="1374"/>
      <c r="Q265" s="1204" t="s">
        <v>72</v>
      </c>
      <c r="R265" s="1204"/>
      <c r="S265" s="1204"/>
      <c r="T265" s="1204"/>
      <c r="U265" s="1204"/>
      <c r="V265" s="1204" t="s">
        <v>73</v>
      </c>
      <c r="W265" s="1204"/>
      <c r="X265" s="1204"/>
      <c r="Y265" s="1204"/>
      <c r="Z265" s="1204"/>
      <c r="AA265" s="115"/>
      <c r="AB265" s="105"/>
      <c r="AC265" s="106"/>
      <c r="AD265" s="107"/>
    </row>
    <row r="266" spans="1:30">
      <c r="A266" s="625"/>
      <c r="B266" s="626"/>
      <c r="C266" s="629"/>
      <c r="D266" s="591"/>
      <c r="E266" s="625"/>
      <c r="F266" s="114"/>
      <c r="G266" s="1377" t="s">
        <v>229</v>
      </c>
      <c r="H266" s="1378"/>
      <c r="I266" s="1378"/>
      <c r="J266" s="1378"/>
      <c r="K266" s="1378"/>
      <c r="L266" s="1378"/>
      <c r="M266" s="1378"/>
      <c r="N266" s="1378"/>
      <c r="O266" s="1378"/>
      <c r="P266" s="1379"/>
      <c r="Q266" s="1383" t="s">
        <v>219</v>
      </c>
      <c r="R266" s="1384"/>
      <c r="S266" s="1384"/>
      <c r="T266" s="1384"/>
      <c r="U266" s="1385"/>
      <c r="V266" s="1383" t="s">
        <v>219</v>
      </c>
      <c r="W266" s="1384"/>
      <c r="X266" s="1384"/>
      <c r="Y266" s="1384"/>
      <c r="Z266" s="1385"/>
      <c r="AA266" s="115"/>
      <c r="AB266" s="105"/>
      <c r="AC266" s="106"/>
      <c r="AD266" s="107"/>
    </row>
    <row r="267" spans="1:30">
      <c r="A267" s="625"/>
      <c r="B267" s="626"/>
      <c r="C267" s="629"/>
      <c r="D267" s="591"/>
      <c r="E267" s="625"/>
      <c r="F267" s="114"/>
      <c r="G267" s="1380"/>
      <c r="H267" s="1381"/>
      <c r="I267" s="1381"/>
      <c r="J267" s="1381"/>
      <c r="K267" s="1381"/>
      <c r="L267" s="1381"/>
      <c r="M267" s="1381"/>
      <c r="N267" s="1381"/>
      <c r="O267" s="1381"/>
      <c r="P267" s="1382"/>
      <c r="Q267" s="1386"/>
      <c r="R267" s="1387"/>
      <c r="S267" s="1387"/>
      <c r="T267" s="1387"/>
      <c r="U267" s="1388"/>
      <c r="V267" s="1386"/>
      <c r="W267" s="1387"/>
      <c r="X267" s="1387"/>
      <c r="Y267" s="1387"/>
      <c r="Z267" s="1388"/>
      <c r="AA267" s="115"/>
      <c r="AB267" s="105"/>
      <c r="AC267" s="106"/>
      <c r="AD267" s="107"/>
    </row>
    <row r="268" spans="1:30">
      <c r="A268" s="598"/>
      <c r="B268" s="626"/>
      <c r="C268" s="602"/>
      <c r="D268" s="591"/>
      <c r="E268" s="598"/>
      <c r="F268" s="114"/>
      <c r="G268" s="1391" t="s">
        <v>180</v>
      </c>
      <c r="H268" s="1392"/>
      <c r="I268" s="1392"/>
      <c r="J268" s="1392"/>
      <c r="K268" s="1392"/>
      <c r="L268" s="1392"/>
      <c r="M268" s="1392"/>
      <c r="N268" s="1392"/>
      <c r="O268" s="1392"/>
      <c r="P268" s="1393"/>
      <c r="Q268" s="1394" t="s">
        <v>219</v>
      </c>
      <c r="R268" s="1394"/>
      <c r="S268" s="1394"/>
      <c r="T268" s="1394"/>
      <c r="U268" s="1394"/>
      <c r="V268" s="1395" t="s">
        <v>219</v>
      </c>
      <c r="W268" s="1395"/>
      <c r="X268" s="1395"/>
      <c r="Y268" s="1395"/>
      <c r="Z268" s="1396"/>
      <c r="AA268" s="102"/>
      <c r="AB268" s="105"/>
      <c r="AC268" s="106"/>
      <c r="AD268" s="107"/>
    </row>
    <row r="269" spans="1:30" ht="13.5" customHeight="1">
      <c r="A269" s="598"/>
      <c r="B269" s="626"/>
      <c r="C269" s="602"/>
      <c r="D269" s="591"/>
      <c r="E269" s="598"/>
      <c r="F269" s="100"/>
      <c r="G269" s="1391" t="s">
        <v>187</v>
      </c>
      <c r="H269" s="1392"/>
      <c r="I269" s="1392"/>
      <c r="J269" s="1392"/>
      <c r="K269" s="1392"/>
      <c r="L269" s="1392"/>
      <c r="M269" s="1392"/>
      <c r="N269" s="1392"/>
      <c r="O269" s="1392"/>
      <c r="P269" s="1393"/>
      <c r="Q269" s="1394" t="s">
        <v>219</v>
      </c>
      <c r="R269" s="1394"/>
      <c r="S269" s="1394"/>
      <c r="T269" s="1394"/>
      <c r="U269" s="1394"/>
      <c r="V269" s="1395" t="s">
        <v>219</v>
      </c>
      <c r="W269" s="1395"/>
      <c r="X269" s="1395"/>
      <c r="Y269" s="1395"/>
      <c r="Z269" s="1396"/>
      <c r="AA269" s="102"/>
      <c r="AB269" s="105"/>
      <c r="AC269" s="106"/>
      <c r="AD269" s="107"/>
    </row>
    <row r="270" spans="1:30" ht="13.5" customHeight="1">
      <c r="A270" s="598"/>
      <c r="B270" s="626"/>
      <c r="C270" s="602"/>
      <c r="D270" s="591"/>
      <c r="E270" s="598"/>
      <c r="F270" s="100"/>
      <c r="G270" s="1391" t="s">
        <v>181</v>
      </c>
      <c r="H270" s="1392"/>
      <c r="I270" s="1392"/>
      <c r="J270" s="1392"/>
      <c r="K270" s="1392"/>
      <c r="L270" s="1392"/>
      <c r="M270" s="1392"/>
      <c r="N270" s="1392"/>
      <c r="O270" s="1392"/>
      <c r="P270" s="1393"/>
      <c r="Q270" s="1394" t="s">
        <v>219</v>
      </c>
      <c r="R270" s="1394"/>
      <c r="S270" s="1394"/>
      <c r="T270" s="1394"/>
      <c r="U270" s="1394"/>
      <c r="V270" s="1395" t="s">
        <v>219</v>
      </c>
      <c r="W270" s="1395"/>
      <c r="X270" s="1395"/>
      <c r="Y270" s="1395"/>
      <c r="Z270" s="1396"/>
      <c r="AA270" s="102"/>
      <c r="AB270" s="105"/>
      <c r="AC270" s="106"/>
      <c r="AD270" s="107"/>
    </row>
    <row r="271" spans="1:30" s="206" customFormat="1" ht="13.5" customHeight="1">
      <c r="A271" s="598"/>
      <c r="B271" s="626"/>
      <c r="C271" s="602"/>
      <c r="D271" s="591"/>
      <c r="E271" s="598"/>
      <c r="F271" s="207"/>
      <c r="G271" s="1391" t="s">
        <v>182</v>
      </c>
      <c r="H271" s="1392"/>
      <c r="I271" s="1392"/>
      <c r="J271" s="1392"/>
      <c r="K271" s="1392"/>
      <c r="L271" s="1392"/>
      <c r="M271" s="1392"/>
      <c r="N271" s="1392"/>
      <c r="O271" s="1392"/>
      <c r="P271" s="1393"/>
      <c r="Q271" s="1394" t="s">
        <v>219</v>
      </c>
      <c r="R271" s="1394"/>
      <c r="S271" s="1394"/>
      <c r="T271" s="1394"/>
      <c r="U271" s="1394"/>
      <c r="V271" s="1395" t="s">
        <v>219</v>
      </c>
      <c r="W271" s="1395"/>
      <c r="X271" s="1395"/>
      <c r="Y271" s="1395"/>
      <c r="Z271" s="1396"/>
      <c r="AA271" s="208"/>
      <c r="AB271" s="105"/>
      <c r="AC271" s="106"/>
      <c r="AD271" s="107"/>
    </row>
    <row r="272" spans="1:30" s="206" customFormat="1" ht="13.5" customHeight="1">
      <c r="A272" s="598"/>
      <c r="B272" s="626"/>
      <c r="C272" s="602"/>
      <c r="D272" s="591"/>
      <c r="E272" s="598"/>
      <c r="F272" s="207"/>
      <c r="G272" s="1391" t="s">
        <v>183</v>
      </c>
      <c r="H272" s="1392"/>
      <c r="I272" s="1392"/>
      <c r="J272" s="1392"/>
      <c r="K272" s="1392"/>
      <c r="L272" s="1392"/>
      <c r="M272" s="1392"/>
      <c r="N272" s="1392"/>
      <c r="O272" s="1392"/>
      <c r="P272" s="1393"/>
      <c r="Q272" s="1394" t="s">
        <v>219</v>
      </c>
      <c r="R272" s="1394"/>
      <c r="S272" s="1394"/>
      <c r="T272" s="1394"/>
      <c r="U272" s="1394"/>
      <c r="V272" s="1395" t="s">
        <v>219</v>
      </c>
      <c r="W272" s="1395"/>
      <c r="X272" s="1395"/>
      <c r="Y272" s="1395"/>
      <c r="Z272" s="1396"/>
      <c r="AA272" s="208"/>
      <c r="AB272" s="105"/>
      <c r="AC272" s="106"/>
      <c r="AD272" s="107"/>
    </row>
    <row r="273" spans="1:30" s="206" customFormat="1" ht="13.5" customHeight="1">
      <c r="A273" s="598"/>
      <c r="B273" s="626"/>
      <c r="C273" s="602"/>
      <c r="D273" s="591"/>
      <c r="E273" s="598"/>
      <c r="F273" s="207"/>
      <c r="G273" s="1391" t="s">
        <v>184</v>
      </c>
      <c r="H273" s="1392"/>
      <c r="I273" s="1392"/>
      <c r="J273" s="1392"/>
      <c r="K273" s="1392"/>
      <c r="L273" s="1392"/>
      <c r="M273" s="1392"/>
      <c r="N273" s="1392"/>
      <c r="O273" s="1392"/>
      <c r="P273" s="1393"/>
      <c r="Q273" s="1394" t="s">
        <v>219</v>
      </c>
      <c r="R273" s="1394"/>
      <c r="S273" s="1394"/>
      <c r="T273" s="1394"/>
      <c r="U273" s="1394"/>
      <c r="V273" s="1395" t="s">
        <v>219</v>
      </c>
      <c r="W273" s="1395"/>
      <c r="X273" s="1395"/>
      <c r="Y273" s="1395"/>
      <c r="Z273" s="1396"/>
      <c r="AA273" s="208"/>
      <c r="AB273" s="105"/>
      <c r="AC273" s="106"/>
      <c r="AD273" s="107"/>
    </row>
    <row r="274" spans="1:30" s="206" customFormat="1" ht="13.5" customHeight="1">
      <c r="A274" s="598"/>
      <c r="B274" s="626"/>
      <c r="C274" s="602"/>
      <c r="D274" s="591"/>
      <c r="E274" s="598"/>
      <c r="F274" s="207"/>
      <c r="G274" s="1391" t="s">
        <v>185</v>
      </c>
      <c r="H274" s="1392"/>
      <c r="I274" s="1392"/>
      <c r="J274" s="1392"/>
      <c r="K274" s="1392"/>
      <c r="L274" s="1392"/>
      <c r="M274" s="1392"/>
      <c r="N274" s="1392"/>
      <c r="O274" s="1392"/>
      <c r="P274" s="1393"/>
      <c r="Q274" s="1394" t="s">
        <v>219</v>
      </c>
      <c r="R274" s="1394"/>
      <c r="S274" s="1394"/>
      <c r="T274" s="1394"/>
      <c r="U274" s="1394"/>
      <c r="V274" s="1395" t="s">
        <v>219</v>
      </c>
      <c r="W274" s="1395"/>
      <c r="X274" s="1395"/>
      <c r="Y274" s="1395"/>
      <c r="Z274" s="1396"/>
      <c r="AA274" s="208"/>
      <c r="AB274" s="105"/>
      <c r="AC274" s="106"/>
      <c r="AD274" s="107"/>
    </row>
    <row r="275" spans="1:30" s="206" customFormat="1" ht="6.6" customHeight="1">
      <c r="A275" s="598"/>
      <c r="B275" s="626"/>
      <c r="C275" s="602"/>
      <c r="D275" s="591"/>
      <c r="E275" s="598"/>
      <c r="F275" s="207"/>
      <c r="H275" s="606"/>
      <c r="I275" s="606"/>
      <c r="J275" s="606"/>
      <c r="K275" s="606"/>
      <c r="L275" s="606"/>
      <c r="M275" s="606"/>
      <c r="N275" s="606"/>
      <c r="O275" s="606"/>
      <c r="P275" s="606"/>
      <c r="Q275" s="606"/>
      <c r="R275" s="606"/>
      <c r="S275" s="606"/>
      <c r="T275" s="606"/>
      <c r="U275" s="606"/>
      <c r="V275" s="606"/>
      <c r="W275" s="606"/>
      <c r="X275" s="606"/>
      <c r="Y275" s="606"/>
      <c r="Z275" s="606"/>
      <c r="AA275" s="208"/>
      <c r="AB275" s="593"/>
      <c r="AC275" s="594"/>
      <c r="AD275" s="595"/>
    </row>
    <row r="276" spans="1:30" s="206" customFormat="1" ht="6.6" customHeight="1">
      <c r="A276" s="589"/>
      <c r="B276" s="626"/>
      <c r="C276" s="590"/>
      <c r="D276" s="591"/>
      <c r="E276" s="589"/>
      <c r="F276" s="207"/>
      <c r="G276" s="605"/>
      <c r="H276" s="605"/>
      <c r="I276" s="605"/>
      <c r="J276" s="605"/>
      <c r="K276" s="605"/>
      <c r="L276" s="605"/>
      <c r="M276" s="605"/>
      <c r="N276" s="535"/>
      <c r="O276" s="614"/>
      <c r="P276" s="621"/>
      <c r="Q276" s="621"/>
      <c r="R276" s="614"/>
      <c r="S276" s="621"/>
      <c r="T276" s="621"/>
      <c r="U276" s="614"/>
      <c r="V276" s="621"/>
      <c r="W276" s="636"/>
      <c r="X276" s="657"/>
      <c r="Y276" s="636"/>
      <c r="Z276" s="636"/>
      <c r="AA276" s="208"/>
      <c r="AB276" s="215"/>
      <c r="AC276" s="216"/>
      <c r="AD276" s="217"/>
    </row>
    <row r="277" spans="1:30" ht="13.5" customHeight="1">
      <c r="A277" s="1135" t="s">
        <v>395</v>
      </c>
      <c r="B277" s="726" t="s">
        <v>1308</v>
      </c>
      <c r="C277" s="1400" t="s">
        <v>176</v>
      </c>
      <c r="D277" s="698" t="s">
        <v>376</v>
      </c>
      <c r="E277" s="1119" t="s">
        <v>284</v>
      </c>
      <c r="F277" s="100"/>
      <c r="G277" s="1136" t="s">
        <v>117</v>
      </c>
      <c r="H277" s="1136"/>
      <c r="I277" s="1136"/>
      <c r="J277" s="1136"/>
      <c r="K277" s="1136"/>
      <c r="L277" s="1136"/>
      <c r="M277" s="1136"/>
      <c r="N277" s="1406" t="s">
        <v>1294</v>
      </c>
      <c r="O277" s="1407"/>
      <c r="P277" s="1407"/>
      <c r="Q277" s="1407"/>
      <c r="R277" s="1407"/>
      <c r="S277" s="1407"/>
      <c r="T277" s="1407"/>
      <c r="U277" s="1407"/>
      <c r="V277" s="1407"/>
      <c r="W277" s="1407"/>
      <c r="X277" s="1407"/>
      <c r="Y277" s="1407"/>
      <c r="Z277" s="1408"/>
      <c r="AA277" s="102"/>
      <c r="AB277" s="1121" t="s">
        <v>222</v>
      </c>
      <c r="AC277" s="1122"/>
      <c r="AD277" s="1123"/>
    </row>
    <row r="278" spans="1:30" ht="12.75" customHeight="1">
      <c r="A278" s="1399"/>
      <c r="B278" s="726"/>
      <c r="C278" s="1401"/>
      <c r="D278" s="698"/>
      <c r="E278" s="1120"/>
      <c r="F278" s="100"/>
      <c r="G278" s="1136"/>
      <c r="H278" s="1136"/>
      <c r="I278" s="1136"/>
      <c r="J278" s="1136"/>
      <c r="K278" s="1136"/>
      <c r="L278" s="1136"/>
      <c r="M278" s="1136"/>
      <c r="N278" s="1409"/>
      <c r="O278" s="1410"/>
      <c r="P278" s="1410"/>
      <c r="Q278" s="1410"/>
      <c r="R278" s="1410"/>
      <c r="S278" s="1410"/>
      <c r="T278" s="1410"/>
      <c r="U278" s="1410"/>
      <c r="V278" s="1410"/>
      <c r="W278" s="1410"/>
      <c r="X278" s="1410"/>
      <c r="Y278" s="1410"/>
      <c r="Z278" s="1411"/>
      <c r="AA278" s="102"/>
      <c r="AB278" s="1121"/>
      <c r="AC278" s="1122"/>
      <c r="AD278" s="1123"/>
    </row>
    <row r="279" spans="1:30">
      <c r="A279" s="1399"/>
      <c r="B279" s="726"/>
      <c r="C279" s="1401"/>
      <c r="D279" s="698"/>
      <c r="E279" s="1120"/>
      <c r="F279" s="100"/>
      <c r="G279" s="659"/>
      <c r="H279" s="659"/>
      <c r="I279" s="659"/>
      <c r="J279" s="659"/>
      <c r="K279" s="659"/>
      <c r="L279" s="659"/>
      <c r="M279" s="659"/>
      <c r="N279" s="163"/>
      <c r="O279" s="163"/>
      <c r="P279" s="163"/>
      <c r="Q279" s="163"/>
      <c r="R279" s="163"/>
      <c r="S279" s="163"/>
      <c r="T279" s="163"/>
      <c r="U279" s="163"/>
      <c r="V279" s="163"/>
      <c r="W279" s="113"/>
      <c r="X279" s="113"/>
      <c r="Y279" s="113"/>
      <c r="Z279" s="113"/>
      <c r="AA279" s="102"/>
      <c r="AB279" s="1121"/>
      <c r="AC279" s="1122"/>
      <c r="AD279" s="1123"/>
    </row>
    <row r="280" spans="1:30">
      <c r="A280" s="1399"/>
      <c r="B280" s="726"/>
      <c r="C280" s="1401"/>
      <c r="D280" s="698"/>
      <c r="E280" s="1120"/>
      <c r="F280" s="100"/>
      <c r="G280" s="1223" t="s">
        <v>125</v>
      </c>
      <c r="H280" s="1223"/>
      <c r="I280" s="1223"/>
      <c r="J280" s="1223"/>
      <c r="K280" s="1223"/>
      <c r="L280" s="1223"/>
      <c r="M280" s="1223"/>
      <c r="N280" s="1223"/>
      <c r="O280" s="1223"/>
      <c r="P280" s="1223"/>
      <c r="Q280" s="1223"/>
      <c r="R280" s="1223"/>
      <c r="S280" s="616"/>
      <c r="T280" s="616"/>
      <c r="U280" s="616"/>
      <c r="V280" s="616"/>
      <c r="W280" s="616"/>
      <c r="X280" s="616"/>
      <c r="Y280" s="616"/>
      <c r="Z280" s="616"/>
      <c r="AA280" s="102"/>
      <c r="AB280" s="105"/>
      <c r="AC280" s="106"/>
      <c r="AD280" s="107"/>
    </row>
    <row r="281" spans="1:30">
      <c r="A281" s="696"/>
      <c r="B281" s="726"/>
      <c r="C281" s="1401"/>
      <c r="D281" s="698"/>
      <c r="E281" s="1120"/>
      <c r="F281" s="100"/>
      <c r="G281" s="1397" t="s">
        <v>126</v>
      </c>
      <c r="H281" s="1397"/>
      <c r="I281" s="1397"/>
      <c r="J281" s="1397"/>
      <c r="K281" s="1397"/>
      <c r="L281" s="1397"/>
      <c r="M281" s="1397"/>
      <c r="N281" s="1397"/>
      <c r="O281" s="1397"/>
      <c r="P281" s="1397"/>
      <c r="Q281" s="1397"/>
      <c r="R281" s="1397"/>
      <c r="S281" s="1402" t="s">
        <v>193</v>
      </c>
      <c r="T281" s="1402"/>
      <c r="U281" s="1402"/>
      <c r="V281" s="1402"/>
      <c r="W281" s="1402"/>
      <c r="X281" s="1402"/>
      <c r="Y281" s="1402"/>
      <c r="Z281" s="1402"/>
      <c r="AA281" s="102"/>
      <c r="AB281" s="105"/>
      <c r="AC281" s="106"/>
      <c r="AD281" s="107"/>
    </row>
    <row r="282" spans="1:30">
      <c r="A282" s="696"/>
      <c r="B282" s="726"/>
      <c r="C282" s="1401"/>
      <c r="D282" s="698"/>
      <c r="E282" s="1120"/>
      <c r="F282" s="100"/>
      <c r="G282" s="1397" t="s">
        <v>97</v>
      </c>
      <c r="H282" s="1397"/>
      <c r="I282" s="1397"/>
      <c r="J282" s="1397"/>
      <c r="K282" s="1397"/>
      <c r="L282" s="1397"/>
      <c r="M282" s="1397"/>
      <c r="N282" s="1397"/>
      <c r="O282" s="1397"/>
      <c r="P282" s="1397"/>
      <c r="Q282" s="1397"/>
      <c r="R282" s="1397"/>
      <c r="S282" s="1403"/>
      <c r="T282" s="1404"/>
      <c r="U282" s="1404"/>
      <c r="V282" s="1404"/>
      <c r="W282" s="1404"/>
      <c r="X282" s="1404"/>
      <c r="Y282" s="1404"/>
      <c r="Z282" s="1405"/>
      <c r="AA282" s="199"/>
      <c r="AB282" s="105"/>
      <c r="AC282" s="106"/>
      <c r="AD282" s="107"/>
    </row>
    <row r="283" spans="1:30">
      <c r="A283" s="696"/>
      <c r="B283" s="726"/>
      <c r="C283" s="1401"/>
      <c r="D283" s="698"/>
      <c r="E283" s="1120"/>
      <c r="F283" s="100"/>
      <c r="G283" s="1397" t="s">
        <v>905</v>
      </c>
      <c r="H283" s="1397"/>
      <c r="I283" s="1397"/>
      <c r="J283" s="1397"/>
      <c r="K283" s="1397"/>
      <c r="L283" s="1397"/>
      <c r="M283" s="1397"/>
      <c r="N283" s="1397"/>
      <c r="O283" s="1397"/>
      <c r="P283" s="1397"/>
      <c r="Q283" s="1397"/>
      <c r="R283" s="1397"/>
      <c r="S283" s="1398"/>
      <c r="T283" s="1398"/>
      <c r="U283" s="1398"/>
      <c r="V283" s="1398"/>
      <c r="W283" s="1398"/>
      <c r="X283" s="1398"/>
      <c r="Y283" s="1398"/>
      <c r="Z283" s="1398"/>
      <c r="AA283" s="199"/>
      <c r="AB283" s="105"/>
      <c r="AC283" s="106"/>
      <c r="AD283" s="107"/>
    </row>
    <row r="284" spans="1:30">
      <c r="A284" s="696"/>
      <c r="B284" s="726"/>
      <c r="C284" s="702"/>
      <c r="D284" s="698"/>
      <c r="E284" s="703"/>
      <c r="F284" s="100"/>
      <c r="G284" s="1397"/>
      <c r="H284" s="1397"/>
      <c r="I284" s="1397"/>
      <c r="J284" s="1397"/>
      <c r="K284" s="1397"/>
      <c r="L284" s="1397"/>
      <c r="M284" s="1397"/>
      <c r="N284" s="1397"/>
      <c r="O284" s="1397"/>
      <c r="P284" s="1397"/>
      <c r="Q284" s="1397"/>
      <c r="R284" s="1397"/>
      <c r="S284" s="1398"/>
      <c r="T284" s="1398"/>
      <c r="U284" s="1398"/>
      <c r="V284" s="1398"/>
      <c r="W284" s="1398"/>
      <c r="X284" s="1398"/>
      <c r="Y284" s="1398"/>
      <c r="Z284" s="1398"/>
      <c r="AA284" s="199"/>
      <c r="AB284" s="105"/>
      <c r="AC284" s="106"/>
      <c r="AD284" s="107"/>
    </row>
    <row r="285" spans="1:30">
      <c r="A285" s="696"/>
      <c r="B285" s="726"/>
      <c r="C285" s="702"/>
      <c r="D285" s="698"/>
      <c r="E285" s="703"/>
      <c r="F285" s="100"/>
      <c r="G285" s="659"/>
      <c r="H285" s="659"/>
      <c r="I285" s="659"/>
      <c r="J285" s="659"/>
      <c r="K285" s="659"/>
      <c r="L285" s="659"/>
      <c r="M285" s="659"/>
      <c r="N285" s="163"/>
      <c r="O285" s="163"/>
      <c r="P285" s="163"/>
      <c r="Q285" s="163"/>
      <c r="R285" s="163"/>
      <c r="S285" s="163"/>
      <c r="T285" s="163"/>
      <c r="U285" s="163"/>
      <c r="V285" s="163"/>
      <c r="W285" s="113"/>
      <c r="X285" s="113"/>
      <c r="Y285" s="113"/>
      <c r="Z285" s="113"/>
      <c r="AA285" s="102"/>
      <c r="AB285" s="105"/>
      <c r="AC285" s="106"/>
      <c r="AD285" s="107"/>
    </row>
    <row r="286" spans="1:30">
      <c r="A286" s="696"/>
      <c r="B286" s="726"/>
      <c r="C286" s="702"/>
      <c r="D286" s="698"/>
      <c r="E286" s="703"/>
      <c r="F286" s="100"/>
      <c r="G286" s="612" t="s">
        <v>1077</v>
      </c>
      <c r="H286" s="612"/>
      <c r="I286" s="612"/>
      <c r="J286" s="612"/>
      <c r="K286" s="612"/>
      <c r="L286" s="612"/>
      <c r="M286" s="612"/>
      <c r="N286" s="612"/>
      <c r="O286" s="612"/>
      <c r="P286" s="612"/>
      <c r="Q286" s="612"/>
      <c r="R286" s="612"/>
      <c r="S286" s="616"/>
      <c r="T286" s="616"/>
      <c r="U286" s="616"/>
      <c r="V286" s="616"/>
      <c r="W286" s="616"/>
      <c r="X286" s="616"/>
      <c r="Y286" s="616"/>
      <c r="Z286" s="616"/>
      <c r="AA286" s="102"/>
      <c r="AB286" s="105"/>
      <c r="AC286" s="106"/>
      <c r="AD286" s="107"/>
    </row>
    <row r="287" spans="1:30">
      <c r="A287" s="696"/>
      <c r="B287" s="726"/>
      <c r="C287" s="702"/>
      <c r="D287" s="698"/>
      <c r="E287" s="703"/>
      <c r="F287" s="100"/>
      <c r="G287" s="1397" t="s">
        <v>1078</v>
      </c>
      <c r="H287" s="1397"/>
      <c r="I287" s="1397"/>
      <c r="J287" s="1397"/>
      <c r="K287" s="1397"/>
      <c r="L287" s="1397"/>
      <c r="M287" s="1397"/>
      <c r="N287" s="1397"/>
      <c r="O287" s="1397"/>
      <c r="P287" s="1397"/>
      <c r="Q287" s="1397"/>
      <c r="R287" s="1397"/>
      <c r="S287" s="1402" t="s">
        <v>193</v>
      </c>
      <c r="T287" s="1402"/>
      <c r="U287" s="1402"/>
      <c r="V287" s="1402"/>
      <c r="W287" s="1402"/>
      <c r="X287" s="1402"/>
      <c r="Y287" s="1402"/>
      <c r="Z287" s="1402"/>
      <c r="AA287" s="102"/>
      <c r="AB287" s="105"/>
      <c r="AC287" s="106"/>
      <c r="AD287" s="107"/>
    </row>
    <row r="288" spans="1:30">
      <c r="A288" s="696"/>
      <c r="B288" s="726"/>
      <c r="C288" s="702"/>
      <c r="D288" s="698"/>
      <c r="E288" s="703"/>
      <c r="F288" s="100"/>
      <c r="G288" s="1397" t="s">
        <v>97</v>
      </c>
      <c r="H288" s="1397"/>
      <c r="I288" s="1397"/>
      <c r="J288" s="1397"/>
      <c r="K288" s="1397"/>
      <c r="L288" s="1397"/>
      <c r="M288" s="1397"/>
      <c r="N288" s="1397"/>
      <c r="O288" s="1397"/>
      <c r="P288" s="1397"/>
      <c r="Q288" s="1397"/>
      <c r="R288" s="1397"/>
      <c r="S288" s="1403"/>
      <c r="T288" s="1404"/>
      <c r="U288" s="1404"/>
      <c r="V288" s="1404"/>
      <c r="W288" s="1404"/>
      <c r="X288" s="1404"/>
      <c r="Y288" s="1404"/>
      <c r="Z288" s="1405"/>
      <c r="AA288" s="199"/>
      <c r="AB288" s="105"/>
      <c r="AC288" s="106"/>
      <c r="AD288" s="107"/>
    </row>
    <row r="289" spans="1:30">
      <c r="A289" s="696"/>
      <c r="B289" s="726"/>
      <c r="C289" s="702"/>
      <c r="D289" s="698"/>
      <c r="E289" s="703"/>
      <c r="F289" s="100"/>
      <c r="G289" s="1397" t="s">
        <v>1079</v>
      </c>
      <c r="H289" s="1397"/>
      <c r="I289" s="1397"/>
      <c r="J289" s="1397"/>
      <c r="K289" s="1397"/>
      <c r="L289" s="1397"/>
      <c r="M289" s="1397"/>
      <c r="N289" s="1397"/>
      <c r="O289" s="1397"/>
      <c r="P289" s="1397"/>
      <c r="Q289" s="1397"/>
      <c r="R289" s="1397"/>
      <c r="S289" s="1444"/>
      <c r="T289" s="1445"/>
      <c r="U289" s="1445"/>
      <c r="V289" s="1445"/>
      <c r="W289" s="1445"/>
      <c r="X289" s="1445"/>
      <c r="Y289" s="1445"/>
      <c r="Z289" s="1445"/>
      <c r="AA289" s="199"/>
      <c r="AB289" s="105"/>
      <c r="AC289" s="106"/>
      <c r="AD289" s="107"/>
    </row>
    <row r="290" spans="1:30">
      <c r="A290" s="696"/>
      <c r="B290" s="726"/>
      <c r="C290" s="702"/>
      <c r="D290" s="698"/>
      <c r="E290" s="703"/>
      <c r="F290" s="100"/>
      <c r="G290" s="1397"/>
      <c r="H290" s="1397"/>
      <c r="I290" s="1397"/>
      <c r="J290" s="1397"/>
      <c r="K290" s="1397"/>
      <c r="L290" s="1397"/>
      <c r="M290" s="1397"/>
      <c r="N290" s="1397"/>
      <c r="O290" s="1397"/>
      <c r="P290" s="1397"/>
      <c r="Q290" s="1397"/>
      <c r="R290" s="1397"/>
      <c r="S290" s="1445"/>
      <c r="T290" s="1445"/>
      <c r="U290" s="1445"/>
      <c r="V290" s="1445"/>
      <c r="W290" s="1445"/>
      <c r="X290" s="1445"/>
      <c r="Y290" s="1445"/>
      <c r="Z290" s="1445"/>
      <c r="AA290" s="199"/>
      <c r="AB290" s="105"/>
      <c r="AC290" s="106"/>
      <c r="AD290" s="107"/>
    </row>
    <row r="291" spans="1:30">
      <c r="A291" s="696"/>
      <c r="B291" s="726"/>
      <c r="C291" s="702"/>
      <c r="D291" s="698"/>
      <c r="E291" s="703"/>
      <c r="F291" s="100"/>
      <c r="G291" s="1397"/>
      <c r="H291" s="1397"/>
      <c r="I291" s="1397"/>
      <c r="J291" s="1397"/>
      <c r="K291" s="1397"/>
      <c r="L291" s="1397"/>
      <c r="M291" s="1397"/>
      <c r="N291" s="1397"/>
      <c r="O291" s="1397"/>
      <c r="P291" s="1397"/>
      <c r="Q291" s="1397"/>
      <c r="R291" s="1397"/>
      <c r="S291" s="1445"/>
      <c r="T291" s="1445"/>
      <c r="U291" s="1445"/>
      <c r="V291" s="1445"/>
      <c r="W291" s="1445"/>
      <c r="X291" s="1445"/>
      <c r="Y291" s="1445"/>
      <c r="Z291" s="1445"/>
      <c r="AA291" s="199"/>
      <c r="AB291" s="105"/>
      <c r="AC291" s="106"/>
      <c r="AD291" s="107"/>
    </row>
    <row r="292" spans="1:30" s="674" customFormat="1">
      <c r="A292" s="696"/>
      <c r="B292" s="726"/>
      <c r="C292" s="702"/>
      <c r="D292" s="698"/>
      <c r="E292" s="703"/>
      <c r="F292" s="100"/>
      <c r="G292" s="676"/>
      <c r="H292" s="676"/>
      <c r="I292" s="676"/>
      <c r="J292" s="676"/>
      <c r="K292" s="676"/>
      <c r="L292" s="676"/>
      <c r="M292" s="676"/>
      <c r="N292" s="676"/>
      <c r="O292" s="676"/>
      <c r="P292" s="676"/>
      <c r="Q292" s="676"/>
      <c r="R292" s="676"/>
      <c r="S292" s="740"/>
      <c r="T292" s="740"/>
      <c r="U292" s="739"/>
      <c r="V292" s="739"/>
      <c r="W292" s="739"/>
      <c r="X292" s="739"/>
      <c r="Y292" s="739"/>
      <c r="Z292" s="739"/>
      <c r="AA292" s="199"/>
      <c r="AB292" s="105"/>
      <c r="AC292" s="106"/>
      <c r="AD292" s="107"/>
    </row>
    <row r="293" spans="1:30" s="674" customFormat="1">
      <c r="A293" s="696"/>
      <c r="B293" s="726"/>
      <c r="C293" s="702"/>
      <c r="D293" s="698"/>
      <c r="E293" s="703"/>
      <c r="F293" s="100"/>
      <c r="G293" s="676"/>
      <c r="H293" s="676"/>
      <c r="I293" s="676"/>
      <c r="J293" s="676"/>
      <c r="K293" s="676"/>
      <c r="L293" s="676"/>
      <c r="M293" s="676"/>
      <c r="N293" s="676"/>
      <c r="O293" s="676"/>
      <c r="P293" s="676"/>
      <c r="Q293" s="676"/>
      <c r="R293" s="676"/>
      <c r="S293" s="740"/>
      <c r="T293" s="740"/>
      <c r="U293" s="739"/>
      <c r="V293" s="739"/>
      <c r="W293" s="739"/>
      <c r="X293" s="739"/>
      <c r="Y293" s="739"/>
      <c r="Z293" s="739"/>
      <c r="AA293" s="199"/>
      <c r="AB293" s="105"/>
      <c r="AC293" s="106"/>
      <c r="AD293" s="107"/>
    </row>
    <row r="294" spans="1:30" s="674" customFormat="1">
      <c r="A294" s="696"/>
      <c r="B294" s="726"/>
      <c r="C294" s="702"/>
      <c r="D294" s="698"/>
      <c r="E294" s="703"/>
      <c r="F294" s="100"/>
      <c r="G294" s="676"/>
      <c r="H294" s="676"/>
      <c r="I294" s="676"/>
      <c r="J294" s="676"/>
      <c r="K294" s="676"/>
      <c r="L294" s="676"/>
      <c r="M294" s="676"/>
      <c r="N294" s="676"/>
      <c r="O294" s="676"/>
      <c r="P294" s="676"/>
      <c r="Q294" s="676"/>
      <c r="R294" s="676"/>
      <c r="S294" s="740"/>
      <c r="T294" s="740"/>
      <c r="U294" s="739"/>
      <c r="V294" s="739"/>
      <c r="W294" s="739"/>
      <c r="X294" s="739"/>
      <c r="Y294" s="739"/>
      <c r="Z294" s="739"/>
      <c r="AA294" s="199"/>
      <c r="AB294" s="105"/>
      <c r="AC294" s="106"/>
      <c r="AD294" s="107"/>
    </row>
    <row r="295" spans="1:30" s="674" customFormat="1">
      <c r="A295" s="696"/>
      <c r="B295" s="726"/>
      <c r="C295" s="702"/>
      <c r="D295" s="698"/>
      <c r="E295" s="703"/>
      <c r="F295" s="100"/>
      <c r="G295" s="676"/>
      <c r="H295" s="676"/>
      <c r="I295" s="676"/>
      <c r="J295" s="676"/>
      <c r="K295" s="676"/>
      <c r="L295" s="676"/>
      <c r="M295" s="676"/>
      <c r="N295" s="676"/>
      <c r="O295" s="676"/>
      <c r="P295" s="676"/>
      <c r="Q295" s="676"/>
      <c r="R295" s="676"/>
      <c r="S295" s="740"/>
      <c r="T295" s="740"/>
      <c r="U295" s="739"/>
      <c r="V295" s="739"/>
      <c r="W295" s="739"/>
      <c r="X295" s="739"/>
      <c r="Y295" s="739"/>
      <c r="Z295" s="739"/>
      <c r="AA295" s="199"/>
      <c r="AB295" s="105"/>
      <c r="AC295" s="106"/>
      <c r="AD295" s="107"/>
    </row>
    <row r="296" spans="1:30" s="674" customFormat="1">
      <c r="A296" s="696"/>
      <c r="B296" s="726"/>
      <c r="C296" s="702"/>
      <c r="D296" s="698"/>
      <c r="E296" s="703"/>
      <c r="F296" s="100"/>
      <c r="G296" s="676"/>
      <c r="H296" s="676"/>
      <c r="I296" s="676"/>
      <c r="J296" s="676"/>
      <c r="K296" s="676"/>
      <c r="L296" s="676"/>
      <c r="M296" s="676"/>
      <c r="N296" s="676"/>
      <c r="O296" s="676"/>
      <c r="P296" s="676"/>
      <c r="Q296" s="676"/>
      <c r="R296" s="676"/>
      <c r="S296" s="740"/>
      <c r="T296" s="740"/>
      <c r="U296" s="739"/>
      <c r="V296" s="739"/>
      <c r="W296" s="739"/>
      <c r="X296" s="739"/>
      <c r="Y296" s="739"/>
      <c r="Z296" s="739"/>
      <c r="AA296" s="199"/>
      <c r="AB296" s="105"/>
      <c r="AC296" s="106"/>
      <c r="AD296" s="107"/>
    </row>
    <row r="297" spans="1:30" s="674" customFormat="1">
      <c r="A297" s="696"/>
      <c r="B297" s="726"/>
      <c r="C297" s="702"/>
      <c r="D297" s="698"/>
      <c r="E297" s="703"/>
      <c r="F297" s="100"/>
      <c r="G297" s="676"/>
      <c r="H297" s="676"/>
      <c r="I297" s="676"/>
      <c r="J297" s="676"/>
      <c r="K297" s="676"/>
      <c r="L297" s="676"/>
      <c r="M297" s="676"/>
      <c r="N297" s="676"/>
      <c r="O297" s="676"/>
      <c r="P297" s="676"/>
      <c r="Q297" s="676"/>
      <c r="R297" s="676"/>
      <c r="S297" s="740"/>
      <c r="T297" s="740"/>
      <c r="U297" s="739"/>
      <c r="V297" s="739"/>
      <c r="W297" s="739"/>
      <c r="X297" s="739"/>
      <c r="Y297" s="739"/>
      <c r="Z297" s="739"/>
      <c r="AA297" s="199"/>
      <c r="AB297" s="105"/>
      <c r="AC297" s="106"/>
      <c r="AD297" s="107"/>
    </row>
    <row r="298" spans="1:30" s="674" customFormat="1">
      <c r="A298" s="696"/>
      <c r="B298" s="726"/>
      <c r="C298" s="702"/>
      <c r="D298" s="698"/>
      <c r="E298" s="703"/>
      <c r="F298" s="100"/>
      <c r="G298" s="676"/>
      <c r="H298" s="676"/>
      <c r="I298" s="676"/>
      <c r="J298" s="676"/>
      <c r="K298" s="676"/>
      <c r="L298" s="676"/>
      <c r="M298" s="676"/>
      <c r="N298" s="676"/>
      <c r="O298" s="676"/>
      <c r="P298" s="676"/>
      <c r="Q298" s="676"/>
      <c r="R298" s="676"/>
      <c r="S298" s="740"/>
      <c r="T298" s="740"/>
      <c r="U298" s="739"/>
      <c r="V298" s="739"/>
      <c r="W298" s="739"/>
      <c r="X298" s="739"/>
      <c r="Y298" s="739"/>
      <c r="Z298" s="739"/>
      <c r="AA298" s="199"/>
      <c r="AB298" s="105"/>
      <c r="AC298" s="106"/>
      <c r="AD298" s="107"/>
    </row>
    <row r="299" spans="1:30" s="674" customFormat="1">
      <c r="A299" s="696"/>
      <c r="B299" s="726"/>
      <c r="C299" s="702"/>
      <c r="D299" s="698"/>
      <c r="E299" s="703"/>
      <c r="F299" s="100"/>
      <c r="G299" s="676"/>
      <c r="H299" s="676"/>
      <c r="I299" s="676"/>
      <c r="J299" s="676"/>
      <c r="K299" s="676"/>
      <c r="L299" s="676"/>
      <c r="M299" s="676"/>
      <c r="N299" s="676"/>
      <c r="O299" s="676"/>
      <c r="P299" s="676"/>
      <c r="Q299" s="676"/>
      <c r="R299" s="676"/>
      <c r="S299" s="740"/>
      <c r="T299" s="740"/>
      <c r="U299" s="739"/>
      <c r="V299" s="739"/>
      <c r="W299" s="739"/>
      <c r="X299" s="739"/>
      <c r="Y299" s="739"/>
      <c r="Z299" s="739"/>
      <c r="AA299" s="199"/>
      <c r="AB299" s="105"/>
      <c r="AC299" s="106"/>
      <c r="AD299" s="107"/>
    </row>
    <row r="300" spans="1:30" s="674" customFormat="1">
      <c r="A300" s="696"/>
      <c r="B300" s="726"/>
      <c r="C300" s="702"/>
      <c r="D300" s="698"/>
      <c r="E300" s="703"/>
      <c r="F300" s="100"/>
      <c r="G300" s="676"/>
      <c r="H300" s="676"/>
      <c r="I300" s="676"/>
      <c r="J300" s="676"/>
      <c r="K300" s="676"/>
      <c r="L300" s="676"/>
      <c r="M300" s="676"/>
      <c r="N300" s="676"/>
      <c r="O300" s="676"/>
      <c r="P300" s="676"/>
      <c r="Q300" s="676"/>
      <c r="R300" s="676"/>
      <c r="S300" s="740"/>
      <c r="T300" s="740"/>
      <c r="U300" s="739"/>
      <c r="V300" s="739"/>
      <c r="W300" s="739"/>
      <c r="X300" s="739"/>
      <c r="Y300" s="739"/>
      <c r="Z300" s="739"/>
      <c r="AA300" s="199"/>
      <c r="AB300" s="105"/>
      <c r="AC300" s="106"/>
      <c r="AD300" s="107"/>
    </row>
    <row r="301" spans="1:30" s="674" customFormat="1">
      <c r="A301" s="696"/>
      <c r="B301" s="726"/>
      <c r="C301" s="702"/>
      <c r="D301" s="698"/>
      <c r="E301" s="703"/>
      <c r="F301" s="100"/>
      <c r="G301" s="676"/>
      <c r="H301" s="676"/>
      <c r="I301" s="676"/>
      <c r="J301" s="676"/>
      <c r="K301" s="676"/>
      <c r="L301" s="676"/>
      <c r="M301" s="676"/>
      <c r="N301" s="676"/>
      <c r="O301" s="676"/>
      <c r="P301" s="676"/>
      <c r="Q301" s="676"/>
      <c r="R301" s="676"/>
      <c r="S301" s="740"/>
      <c r="T301" s="740"/>
      <c r="U301" s="739"/>
      <c r="V301" s="739"/>
      <c r="W301" s="739"/>
      <c r="X301" s="739"/>
      <c r="Y301" s="739"/>
      <c r="Z301" s="739"/>
      <c r="AA301" s="199"/>
      <c r="AB301" s="105"/>
      <c r="AC301" s="106"/>
      <c r="AD301" s="107"/>
    </row>
    <row r="302" spans="1:30" s="674" customFormat="1">
      <c r="A302" s="696"/>
      <c r="B302" s="726"/>
      <c r="C302" s="702"/>
      <c r="D302" s="698"/>
      <c r="E302" s="703"/>
      <c r="F302" s="100"/>
      <c r="G302" s="676"/>
      <c r="H302" s="676"/>
      <c r="I302" s="676"/>
      <c r="J302" s="676"/>
      <c r="K302" s="676"/>
      <c r="L302" s="676"/>
      <c r="M302" s="676"/>
      <c r="N302" s="676"/>
      <c r="O302" s="676"/>
      <c r="P302" s="676"/>
      <c r="Q302" s="676"/>
      <c r="R302" s="676"/>
      <c r="S302" s="740"/>
      <c r="T302" s="740"/>
      <c r="U302" s="739"/>
      <c r="V302" s="739"/>
      <c r="W302" s="739"/>
      <c r="X302" s="739"/>
      <c r="Y302" s="739"/>
      <c r="Z302" s="739"/>
      <c r="AA302" s="199"/>
      <c r="AB302" s="105"/>
      <c r="AC302" s="106"/>
      <c r="AD302" s="107"/>
    </row>
    <row r="303" spans="1:30" s="674" customFormat="1">
      <c r="A303" s="696"/>
      <c r="B303" s="726"/>
      <c r="C303" s="702"/>
      <c r="D303" s="698"/>
      <c r="E303" s="703"/>
      <c r="F303" s="100"/>
      <c r="G303" s="676"/>
      <c r="H303" s="676"/>
      <c r="I303" s="676"/>
      <c r="J303" s="676"/>
      <c r="K303" s="676"/>
      <c r="L303" s="676"/>
      <c r="M303" s="676"/>
      <c r="N303" s="676"/>
      <c r="O303" s="676"/>
      <c r="P303" s="676"/>
      <c r="Q303" s="676"/>
      <c r="R303" s="676"/>
      <c r="S303" s="740"/>
      <c r="T303" s="740"/>
      <c r="U303" s="739"/>
      <c r="V303" s="739"/>
      <c r="W303" s="739"/>
      <c r="X303" s="739"/>
      <c r="Y303" s="739"/>
      <c r="Z303" s="739"/>
      <c r="AA303" s="199"/>
      <c r="AB303" s="105"/>
      <c r="AC303" s="106"/>
      <c r="AD303" s="107"/>
    </row>
    <row r="304" spans="1:30" s="674" customFormat="1">
      <c r="A304" s="696"/>
      <c r="B304" s="726"/>
      <c r="C304" s="702"/>
      <c r="D304" s="698"/>
      <c r="E304" s="703"/>
      <c r="F304" s="100"/>
      <c r="G304" s="704"/>
      <c r="H304" s="704"/>
      <c r="I304" s="704"/>
      <c r="J304" s="704"/>
      <c r="K304" s="704"/>
      <c r="L304" s="704"/>
      <c r="M304" s="704"/>
      <c r="N304" s="704"/>
      <c r="O304" s="704"/>
      <c r="P304" s="704"/>
      <c r="Q304" s="704"/>
      <c r="R304" s="704"/>
      <c r="S304" s="740"/>
      <c r="T304" s="740"/>
      <c r="U304" s="739"/>
      <c r="V304" s="739"/>
      <c r="W304" s="739"/>
      <c r="X304" s="739"/>
      <c r="Y304" s="739"/>
      <c r="Z304" s="739"/>
      <c r="AA304" s="199"/>
      <c r="AB304" s="105"/>
      <c r="AC304" s="106"/>
      <c r="AD304" s="107"/>
    </row>
    <row r="305" spans="1:30" ht="3.75" customHeight="1">
      <c r="A305" s="714"/>
      <c r="B305" s="729"/>
      <c r="C305" s="779"/>
      <c r="D305" s="722"/>
      <c r="E305" s="730"/>
      <c r="F305" s="144"/>
      <c r="G305" s="789"/>
      <c r="H305" s="789"/>
      <c r="I305" s="789"/>
      <c r="J305" s="789"/>
      <c r="K305" s="789"/>
      <c r="L305" s="789"/>
      <c r="M305" s="789"/>
      <c r="N305" s="790"/>
      <c r="O305" s="790"/>
      <c r="P305" s="790"/>
      <c r="Q305" s="790"/>
      <c r="R305" s="790"/>
      <c r="S305" s="790"/>
      <c r="T305" s="790"/>
      <c r="U305" s="790"/>
      <c r="V305" s="790"/>
      <c r="W305" s="791"/>
      <c r="X305" s="791"/>
      <c r="Y305" s="791"/>
      <c r="Z305" s="791"/>
      <c r="AA305" s="149"/>
      <c r="AB305" s="130"/>
      <c r="AC305" s="131"/>
      <c r="AD305" s="132"/>
    </row>
    <row r="306" spans="1:30" ht="6.6" customHeight="1">
      <c r="A306" s="182"/>
      <c r="B306" s="183"/>
      <c r="C306" s="655"/>
      <c r="D306" s="185"/>
      <c r="E306" s="182"/>
      <c r="F306" s="213"/>
      <c r="G306" s="657"/>
      <c r="H306" s="657"/>
      <c r="I306" s="657"/>
      <c r="J306" s="657"/>
      <c r="K306" s="657"/>
      <c r="L306" s="657"/>
      <c r="M306" s="657"/>
      <c r="N306" s="657"/>
      <c r="O306" s="657"/>
      <c r="P306" s="657"/>
      <c r="Q306" s="657"/>
      <c r="R306" s="657"/>
      <c r="S306" s="657"/>
      <c r="T306" s="657"/>
      <c r="U306" s="657"/>
      <c r="V306" s="657"/>
      <c r="W306" s="657"/>
      <c r="X306" s="657"/>
      <c r="Y306" s="657"/>
      <c r="Z306" s="657"/>
      <c r="AA306" s="214"/>
      <c r="AB306" s="189"/>
      <c r="AC306" s="190"/>
      <c r="AD306" s="191"/>
    </row>
    <row r="307" spans="1:30" ht="13.5" customHeight="1">
      <c r="A307" s="1119" t="s">
        <v>288</v>
      </c>
      <c r="B307" s="626">
        <v>11</v>
      </c>
      <c r="C307" s="1177" t="s">
        <v>285</v>
      </c>
      <c r="D307" s="1134" t="s">
        <v>378</v>
      </c>
      <c r="E307" s="1119" t="s">
        <v>1314</v>
      </c>
      <c r="F307" s="100"/>
      <c r="G307" s="1136" t="s">
        <v>117</v>
      </c>
      <c r="H307" s="1136"/>
      <c r="I307" s="1136"/>
      <c r="J307" s="1136"/>
      <c r="K307" s="1136"/>
      <c r="L307" s="1136"/>
      <c r="M307" s="1136"/>
      <c r="N307" s="1446" t="s">
        <v>116</v>
      </c>
      <c r="O307" s="1446"/>
      <c r="P307" s="1446"/>
      <c r="Q307" s="1446"/>
      <c r="R307" s="1446"/>
      <c r="S307" s="1446"/>
      <c r="T307" s="1446"/>
      <c r="U307" s="1446"/>
      <c r="V307" s="1446"/>
      <c r="W307" s="616"/>
      <c r="X307" s="616"/>
      <c r="Y307" s="616"/>
      <c r="Z307" s="616"/>
      <c r="AA307" s="102"/>
      <c r="AB307" s="1428" t="s">
        <v>222</v>
      </c>
      <c r="AC307" s="1429"/>
      <c r="AD307" s="1430"/>
    </row>
    <row r="308" spans="1:30">
      <c r="A308" s="1119"/>
      <c r="B308" s="585"/>
      <c r="C308" s="1177"/>
      <c r="D308" s="1134"/>
      <c r="E308" s="1119"/>
      <c r="F308" s="100"/>
      <c r="G308" s="1136"/>
      <c r="H308" s="1136"/>
      <c r="I308" s="1136"/>
      <c r="J308" s="1136"/>
      <c r="K308" s="1136"/>
      <c r="L308" s="1136"/>
      <c r="M308" s="1136"/>
      <c r="N308" s="1446"/>
      <c r="O308" s="1446"/>
      <c r="P308" s="1446"/>
      <c r="Q308" s="1446"/>
      <c r="R308" s="1446"/>
      <c r="S308" s="1446"/>
      <c r="T308" s="1446"/>
      <c r="U308" s="1446"/>
      <c r="V308" s="1446"/>
      <c r="W308" s="616"/>
      <c r="X308" s="616"/>
      <c r="Y308" s="616"/>
      <c r="Z308" s="616"/>
      <c r="AA308" s="102"/>
      <c r="AB308" s="1428"/>
      <c r="AC308" s="1429"/>
      <c r="AD308" s="1430"/>
    </row>
    <row r="309" spans="1:30">
      <c r="A309" s="598"/>
      <c r="B309" s="599"/>
      <c r="C309" s="602"/>
      <c r="D309" s="591"/>
      <c r="E309" s="1119"/>
      <c r="F309" s="114"/>
      <c r="G309" s="659"/>
      <c r="H309" s="659"/>
      <c r="I309" s="659"/>
      <c r="J309" s="659"/>
      <c r="K309" s="659"/>
      <c r="L309" s="659"/>
      <c r="M309" s="659"/>
      <c r="N309" s="163"/>
      <c r="O309" s="163"/>
      <c r="P309" s="163"/>
      <c r="Q309" s="163"/>
      <c r="R309" s="163"/>
      <c r="S309" s="163"/>
      <c r="T309" s="163"/>
      <c r="U309" s="163"/>
      <c r="V309" s="163"/>
      <c r="AA309" s="115"/>
      <c r="AB309" s="1428"/>
      <c r="AC309" s="1429"/>
      <c r="AD309" s="1430"/>
    </row>
    <row r="310" spans="1:30">
      <c r="A310" s="598"/>
      <c r="B310" s="599"/>
      <c r="C310" s="602"/>
      <c r="D310" s="591"/>
      <c r="E310" s="1119"/>
      <c r="F310" s="114"/>
      <c r="G310" s="1431" t="s">
        <v>55</v>
      </c>
      <c r="H310" s="1431"/>
      <c r="I310" s="1431"/>
      <c r="J310" s="1431"/>
      <c r="K310" s="1431"/>
      <c r="L310" s="1431"/>
      <c r="M310" s="1431"/>
      <c r="N310" s="1431"/>
      <c r="O310" s="1431"/>
      <c r="AA310" s="115"/>
      <c r="AB310" s="215"/>
      <c r="AC310" s="216"/>
      <c r="AD310" s="217"/>
    </row>
    <row r="311" spans="1:30">
      <c r="A311" s="598"/>
      <c r="B311" s="599"/>
      <c r="C311" s="602"/>
      <c r="D311" s="591"/>
      <c r="E311" s="1119"/>
      <c r="F311" s="114"/>
      <c r="G311" s="218"/>
      <c r="AA311" s="115"/>
      <c r="AB311" s="215"/>
      <c r="AC311" s="216"/>
      <c r="AD311" s="217"/>
    </row>
    <row r="312" spans="1:30">
      <c r="A312" s="598"/>
      <c r="B312" s="599"/>
      <c r="C312" s="602"/>
      <c r="D312" s="591"/>
      <c r="E312" s="1119"/>
      <c r="F312" s="100"/>
      <c r="G312" s="1432" t="s">
        <v>84</v>
      </c>
      <c r="H312" s="1433"/>
      <c r="I312" s="1433"/>
      <c r="J312" s="1433"/>
      <c r="K312" s="1433"/>
      <c r="L312" s="1433"/>
      <c r="M312" s="1433"/>
      <c r="N312" s="1434"/>
      <c r="O312" s="1435"/>
      <c r="P312" s="1435"/>
      <c r="Q312" s="1435"/>
      <c r="R312" s="1435"/>
      <c r="S312" s="1435"/>
      <c r="T312" s="1435"/>
      <c r="U312" s="1435"/>
      <c r="V312" s="1435"/>
      <c r="W312" s="113"/>
      <c r="X312" s="113"/>
      <c r="Y312" s="113"/>
      <c r="Z312" s="113"/>
      <c r="AA312" s="102"/>
      <c r="AB312" s="215"/>
      <c r="AC312" s="216"/>
      <c r="AD312" s="217"/>
    </row>
    <row r="313" spans="1:30" ht="9" customHeight="1">
      <c r="A313" s="598"/>
      <c r="B313" s="599"/>
      <c r="C313" s="602"/>
      <c r="D313" s="591"/>
      <c r="E313" s="1119"/>
      <c r="F313" s="100"/>
      <c r="G313" s="616"/>
      <c r="H313" s="616"/>
      <c r="I313" s="616"/>
      <c r="J313" s="616"/>
      <c r="K313" s="616"/>
      <c r="L313" s="616"/>
      <c r="M313" s="616"/>
      <c r="N313" s="616"/>
      <c r="O313" s="616"/>
      <c r="P313" s="616"/>
      <c r="Q313" s="616"/>
      <c r="R313" s="616"/>
      <c r="S313" s="616"/>
      <c r="T313" s="616"/>
      <c r="U313" s="616"/>
      <c r="V313" s="616"/>
      <c r="W313" s="616"/>
      <c r="X313" s="616"/>
      <c r="Y313" s="616"/>
      <c r="Z313" s="616"/>
      <c r="AA313" s="102"/>
      <c r="AB313" s="215"/>
      <c r="AC313" s="216"/>
      <c r="AD313" s="217"/>
    </row>
    <row r="314" spans="1:30">
      <c r="A314" s="598"/>
      <c r="B314" s="599"/>
      <c r="C314" s="602"/>
      <c r="D314" s="591"/>
      <c r="E314" s="1119"/>
      <c r="F314" s="100"/>
      <c r="G314" s="1436" t="s">
        <v>87</v>
      </c>
      <c r="H314" s="1437"/>
      <c r="I314" s="1437"/>
      <c r="J314" s="1437"/>
      <c r="K314" s="1437"/>
      <c r="L314" s="1437"/>
      <c r="M314" s="1437"/>
      <c r="N314" s="1437"/>
      <c r="O314" s="1437"/>
      <c r="P314" s="1437"/>
      <c r="Q314" s="1438"/>
      <c r="R314" s="1439" t="s">
        <v>139</v>
      </c>
      <c r="S314" s="1440"/>
      <c r="T314" s="1440"/>
      <c r="U314" s="1440"/>
      <c r="V314" s="1440"/>
      <c r="W314" s="1440"/>
      <c r="X314" s="1441" t="s">
        <v>93</v>
      </c>
      <c r="Y314" s="1442"/>
      <c r="Z314" s="1443"/>
      <c r="AA314" s="102"/>
      <c r="AB314" s="215"/>
      <c r="AC314" s="216"/>
      <c r="AD314" s="217"/>
    </row>
    <row r="315" spans="1:30" ht="9.9499999999999993" customHeight="1">
      <c r="A315" s="598"/>
      <c r="B315" s="599"/>
      <c r="C315" s="602"/>
      <c r="D315" s="591"/>
      <c r="E315" s="1119"/>
      <c r="F315" s="100"/>
      <c r="G315" s="1418" t="s">
        <v>1395</v>
      </c>
      <c r="H315" s="1419"/>
      <c r="I315" s="1422" t="s">
        <v>1396</v>
      </c>
      <c r="J315" s="1423"/>
      <c r="K315" s="1423"/>
      <c r="L315" s="1423"/>
      <c r="M315" s="1423"/>
      <c r="N315" s="1423"/>
      <c r="O315" s="1423"/>
      <c r="P315" s="1423"/>
      <c r="Q315" s="1424"/>
      <c r="R315" s="1412"/>
      <c r="S315" s="1413"/>
      <c r="T315" s="1413"/>
      <c r="U315" s="1413"/>
      <c r="V315" s="1413"/>
      <c r="W315" s="1413"/>
      <c r="X315" s="1416"/>
      <c r="Y315" s="1413"/>
      <c r="Z315" s="944"/>
      <c r="AA315" s="219"/>
      <c r="AB315" s="215"/>
      <c r="AC315" s="216"/>
      <c r="AD315" s="217"/>
    </row>
    <row r="316" spans="1:30" ht="9.9499999999999993" customHeight="1">
      <c r="A316" s="598"/>
      <c r="B316" s="599"/>
      <c r="C316" s="590"/>
      <c r="D316" s="591"/>
      <c r="E316" s="1119"/>
      <c r="F316" s="100"/>
      <c r="G316" s="1420"/>
      <c r="H316" s="1421"/>
      <c r="I316" s="1425"/>
      <c r="J316" s="1426"/>
      <c r="K316" s="1426"/>
      <c r="L316" s="1426"/>
      <c r="M316" s="1426"/>
      <c r="N316" s="1426"/>
      <c r="O316" s="1426"/>
      <c r="P316" s="1426"/>
      <c r="Q316" s="1427"/>
      <c r="R316" s="1414"/>
      <c r="S316" s="1415"/>
      <c r="T316" s="1415"/>
      <c r="U316" s="1415"/>
      <c r="V316" s="1415"/>
      <c r="W316" s="1415"/>
      <c r="X316" s="1417"/>
      <c r="Y316" s="1415"/>
      <c r="Z316" s="220" t="s">
        <v>90</v>
      </c>
      <c r="AA316" s="219"/>
      <c r="AB316" s="215"/>
      <c r="AC316" s="216"/>
      <c r="AD316" s="217"/>
    </row>
    <row r="317" spans="1:30" ht="11.45" customHeight="1">
      <c r="A317" s="598"/>
      <c r="B317" s="599"/>
      <c r="C317" s="590"/>
      <c r="D317" s="591"/>
      <c r="E317" s="1119"/>
      <c r="F317" s="100"/>
      <c r="G317" s="1418" t="s">
        <v>289</v>
      </c>
      <c r="H317" s="1419"/>
      <c r="I317" s="1422" t="s">
        <v>1397</v>
      </c>
      <c r="J317" s="1423"/>
      <c r="K317" s="1423"/>
      <c r="L317" s="1423"/>
      <c r="M317" s="1423"/>
      <c r="N317" s="1423"/>
      <c r="O317" s="1423"/>
      <c r="P317" s="1423"/>
      <c r="Q317" s="1424"/>
      <c r="R317" s="1412"/>
      <c r="S317" s="1413"/>
      <c r="T317" s="1413"/>
      <c r="U317" s="1413"/>
      <c r="V317" s="1413"/>
      <c r="W317" s="1413"/>
      <c r="X317" s="1416"/>
      <c r="Y317" s="1413"/>
      <c r="Z317" s="944"/>
      <c r="AA317" s="219"/>
      <c r="AB317" s="215"/>
      <c r="AC317" s="216"/>
      <c r="AD317" s="217"/>
    </row>
    <row r="318" spans="1:30" ht="11.45" customHeight="1">
      <c r="A318" s="598"/>
      <c r="B318" s="626"/>
      <c r="C318" s="602"/>
      <c r="D318" s="591"/>
      <c r="E318" s="1119"/>
      <c r="F318" s="100"/>
      <c r="G318" s="1420"/>
      <c r="H318" s="1421"/>
      <c r="I318" s="1425"/>
      <c r="J318" s="1426"/>
      <c r="K318" s="1426"/>
      <c r="L318" s="1426"/>
      <c r="M318" s="1426"/>
      <c r="N318" s="1426"/>
      <c r="O318" s="1426"/>
      <c r="P318" s="1426"/>
      <c r="Q318" s="1427"/>
      <c r="R318" s="1414"/>
      <c r="S318" s="1415"/>
      <c r="T318" s="1415"/>
      <c r="U318" s="1415"/>
      <c r="V318" s="1415"/>
      <c r="W318" s="1415"/>
      <c r="X318" s="1417"/>
      <c r="Y318" s="1415"/>
      <c r="Z318" s="220" t="s">
        <v>90</v>
      </c>
      <c r="AA318" s="219"/>
      <c r="AB318" s="215"/>
      <c r="AC318" s="216"/>
      <c r="AD318" s="217"/>
    </row>
    <row r="319" spans="1:30" ht="9.9499999999999993" customHeight="1">
      <c r="A319" s="598"/>
      <c r="B319" s="626"/>
      <c r="C319" s="602"/>
      <c r="D319" s="591"/>
      <c r="E319" s="1119"/>
      <c r="F319" s="100"/>
      <c r="G319" s="1418" t="s">
        <v>290</v>
      </c>
      <c r="H319" s="1419"/>
      <c r="I319" s="1422" t="s">
        <v>1398</v>
      </c>
      <c r="J319" s="1423"/>
      <c r="K319" s="1423"/>
      <c r="L319" s="1423"/>
      <c r="M319" s="1423"/>
      <c r="N319" s="1423"/>
      <c r="O319" s="1423"/>
      <c r="P319" s="1423"/>
      <c r="Q319" s="1424"/>
      <c r="R319" s="1412"/>
      <c r="S319" s="1413"/>
      <c r="T319" s="1413"/>
      <c r="U319" s="1413"/>
      <c r="V319" s="1413"/>
      <c r="W319" s="1447"/>
      <c r="X319" s="1416"/>
      <c r="Y319" s="1413"/>
      <c r="Z319" s="944"/>
      <c r="AA319" s="219"/>
      <c r="AB319" s="215"/>
      <c r="AC319" s="216"/>
      <c r="AD319" s="217"/>
    </row>
    <row r="320" spans="1:30" ht="9.9499999999999993" customHeight="1">
      <c r="A320" s="598"/>
      <c r="B320" s="626"/>
      <c r="C320" s="602"/>
      <c r="D320" s="591"/>
      <c r="E320" s="1119"/>
      <c r="F320" s="100"/>
      <c r="G320" s="1449"/>
      <c r="H320" s="1450"/>
      <c r="I320" s="1425"/>
      <c r="J320" s="1426"/>
      <c r="K320" s="1426"/>
      <c r="L320" s="1426"/>
      <c r="M320" s="1426"/>
      <c r="N320" s="1426"/>
      <c r="O320" s="1426"/>
      <c r="P320" s="1426"/>
      <c r="Q320" s="1427"/>
      <c r="R320" s="1414"/>
      <c r="S320" s="1415"/>
      <c r="T320" s="1415"/>
      <c r="U320" s="1415"/>
      <c r="V320" s="1415"/>
      <c r="W320" s="1448"/>
      <c r="X320" s="1417"/>
      <c r="Y320" s="1415"/>
      <c r="Z320" s="220" t="s">
        <v>90</v>
      </c>
      <c r="AA320" s="219"/>
      <c r="AB320" s="215"/>
      <c r="AC320" s="216"/>
      <c r="AD320" s="217"/>
    </row>
    <row r="321" spans="1:30" s="921" customFormat="1" ht="9.9499999999999993" customHeight="1">
      <c r="A321" s="919"/>
      <c r="B321" s="931"/>
      <c r="C321" s="920"/>
      <c r="D321" s="918"/>
      <c r="E321" s="1119"/>
      <c r="F321" s="100"/>
      <c r="G321" s="943"/>
      <c r="H321" s="933"/>
      <c r="I321" s="1422" t="s">
        <v>1399</v>
      </c>
      <c r="J321" s="1423"/>
      <c r="K321" s="1423"/>
      <c r="L321" s="1423"/>
      <c r="M321" s="1423"/>
      <c r="N321" s="1423"/>
      <c r="O321" s="1423"/>
      <c r="P321" s="1423"/>
      <c r="Q321" s="1424"/>
      <c r="R321" s="1412"/>
      <c r="S321" s="1413"/>
      <c r="T321" s="1413"/>
      <c r="U321" s="1413"/>
      <c r="V321" s="1413"/>
      <c r="W321" s="1447"/>
      <c r="X321" s="1416"/>
      <c r="Y321" s="1413"/>
      <c r="Z321" s="944"/>
      <c r="AA321" s="219"/>
      <c r="AB321" s="215"/>
      <c r="AC321" s="216"/>
      <c r="AD321" s="217"/>
    </row>
    <row r="322" spans="1:30" s="921" customFormat="1" ht="9.9499999999999993" customHeight="1">
      <c r="A322" s="919"/>
      <c r="B322" s="931"/>
      <c r="C322" s="920"/>
      <c r="D322" s="918"/>
      <c r="E322" s="1119"/>
      <c r="F322" s="100"/>
      <c r="G322" s="943"/>
      <c r="H322" s="933"/>
      <c r="I322" s="1425"/>
      <c r="J322" s="1426"/>
      <c r="K322" s="1426"/>
      <c r="L322" s="1426"/>
      <c r="M322" s="1426"/>
      <c r="N322" s="1426"/>
      <c r="O322" s="1426"/>
      <c r="P322" s="1426"/>
      <c r="Q322" s="1427"/>
      <c r="R322" s="1414"/>
      <c r="S322" s="1415"/>
      <c r="T322" s="1415"/>
      <c r="U322" s="1415"/>
      <c r="V322" s="1415"/>
      <c r="W322" s="1448"/>
      <c r="X322" s="1417"/>
      <c r="Y322" s="1415"/>
      <c r="Z322" s="220" t="s">
        <v>90</v>
      </c>
      <c r="AA322" s="219"/>
      <c r="AB322" s="215"/>
      <c r="AC322" s="216"/>
      <c r="AD322" s="217"/>
    </row>
    <row r="323" spans="1:30" s="921" customFormat="1" ht="9.9499999999999993" customHeight="1">
      <c r="A323" s="919"/>
      <c r="B323" s="931"/>
      <c r="C323" s="920"/>
      <c r="D323" s="918"/>
      <c r="E323" s="1119"/>
      <c r="F323" s="100"/>
      <c r="G323" s="943"/>
      <c r="H323" s="933"/>
      <c r="I323" s="1422" t="s">
        <v>1400</v>
      </c>
      <c r="J323" s="1423"/>
      <c r="K323" s="1423"/>
      <c r="L323" s="1423"/>
      <c r="M323" s="1423"/>
      <c r="N323" s="1423"/>
      <c r="O323" s="1423"/>
      <c r="P323" s="1423"/>
      <c r="Q323" s="1424"/>
      <c r="R323" s="1412"/>
      <c r="S323" s="1413"/>
      <c r="T323" s="1413"/>
      <c r="U323" s="1413"/>
      <c r="V323" s="1413"/>
      <c r="W323" s="1447"/>
      <c r="X323" s="1416"/>
      <c r="Y323" s="1413"/>
      <c r="Z323" s="944"/>
      <c r="AA323" s="219"/>
      <c r="AB323" s="215"/>
      <c r="AC323" s="216"/>
      <c r="AD323" s="217"/>
    </row>
    <row r="324" spans="1:30" s="921" customFormat="1" ht="9.9499999999999993" customHeight="1">
      <c r="A324" s="919"/>
      <c r="B324" s="931"/>
      <c r="C324" s="920"/>
      <c r="D324" s="918"/>
      <c r="E324" s="1119"/>
      <c r="F324" s="100"/>
      <c r="G324" s="943"/>
      <c r="H324" s="933"/>
      <c r="I324" s="1425"/>
      <c r="J324" s="1426"/>
      <c r="K324" s="1426"/>
      <c r="L324" s="1426"/>
      <c r="M324" s="1426"/>
      <c r="N324" s="1426"/>
      <c r="O324" s="1426"/>
      <c r="P324" s="1426"/>
      <c r="Q324" s="1427"/>
      <c r="R324" s="1414"/>
      <c r="S324" s="1415"/>
      <c r="T324" s="1415"/>
      <c r="U324" s="1415"/>
      <c r="V324" s="1415"/>
      <c r="W324" s="1448"/>
      <c r="X324" s="1417"/>
      <c r="Y324" s="1415"/>
      <c r="Z324" s="220" t="s">
        <v>90</v>
      </c>
      <c r="AA324" s="219"/>
      <c r="AB324" s="215"/>
      <c r="AC324" s="216"/>
      <c r="AD324" s="217"/>
    </row>
    <row r="325" spans="1:30" s="921" customFormat="1" ht="9.9499999999999993" customHeight="1">
      <c r="A325" s="919"/>
      <c r="B325" s="931"/>
      <c r="C325" s="920"/>
      <c r="D325" s="918"/>
      <c r="E325" s="1119"/>
      <c r="F325" s="100"/>
      <c r="G325" s="1418" t="s">
        <v>291</v>
      </c>
      <c r="H325" s="1419"/>
      <c r="I325" s="1422" t="s">
        <v>1401</v>
      </c>
      <c r="J325" s="1423"/>
      <c r="K325" s="1423"/>
      <c r="L325" s="1423"/>
      <c r="M325" s="1423"/>
      <c r="N325" s="1423"/>
      <c r="O325" s="1423"/>
      <c r="P325" s="1423"/>
      <c r="Q325" s="1424"/>
      <c r="R325" s="1412"/>
      <c r="S325" s="1413"/>
      <c r="T325" s="1413"/>
      <c r="U325" s="1413"/>
      <c r="V325" s="1413"/>
      <c r="W325" s="1447"/>
      <c r="X325" s="1416"/>
      <c r="Y325" s="1413"/>
      <c r="Z325" s="944"/>
      <c r="AA325" s="219"/>
      <c r="AB325" s="215"/>
      <c r="AC325" s="216"/>
      <c r="AD325" s="217"/>
    </row>
    <row r="326" spans="1:30" s="921" customFormat="1" ht="9.9499999999999993" customHeight="1">
      <c r="A326" s="919"/>
      <c r="B326" s="931"/>
      <c r="C326" s="920"/>
      <c r="D326" s="918"/>
      <c r="E326" s="1119"/>
      <c r="F326" s="100"/>
      <c r="G326" s="1449"/>
      <c r="H326" s="1450"/>
      <c r="I326" s="1425"/>
      <c r="J326" s="1426"/>
      <c r="K326" s="1426"/>
      <c r="L326" s="1426"/>
      <c r="M326" s="1426"/>
      <c r="N326" s="1426"/>
      <c r="O326" s="1426"/>
      <c r="P326" s="1426"/>
      <c r="Q326" s="1427"/>
      <c r="R326" s="1414"/>
      <c r="S326" s="1415"/>
      <c r="T326" s="1415"/>
      <c r="U326" s="1415"/>
      <c r="V326" s="1415"/>
      <c r="W326" s="1448"/>
      <c r="X326" s="1417"/>
      <c r="Y326" s="1415"/>
      <c r="Z326" s="220" t="s">
        <v>90</v>
      </c>
      <c r="AA326" s="219"/>
      <c r="AB326" s="215"/>
      <c r="AC326" s="216"/>
      <c r="AD326" s="217"/>
    </row>
    <row r="327" spans="1:30" s="958" customFormat="1" ht="9.9499999999999993" customHeight="1">
      <c r="A327" s="956"/>
      <c r="B327" s="965"/>
      <c r="C327" s="957"/>
      <c r="D327" s="955"/>
      <c r="E327" s="1119"/>
      <c r="F327" s="100"/>
      <c r="G327" s="963"/>
      <c r="H327" s="964"/>
      <c r="I327" s="1422" t="s">
        <v>1423</v>
      </c>
      <c r="J327" s="1423"/>
      <c r="K327" s="1423"/>
      <c r="L327" s="1423"/>
      <c r="M327" s="1423"/>
      <c r="N327" s="1423"/>
      <c r="O327" s="1423"/>
      <c r="P327" s="1423"/>
      <c r="Q327" s="1424"/>
      <c r="R327" s="1412"/>
      <c r="S327" s="1413"/>
      <c r="T327" s="1413"/>
      <c r="U327" s="1413"/>
      <c r="V327" s="1413"/>
      <c r="W327" s="1447"/>
      <c r="X327" s="1416"/>
      <c r="Y327" s="1413"/>
      <c r="Z327" s="944"/>
      <c r="AA327" s="219"/>
      <c r="AB327" s="215"/>
      <c r="AC327" s="216"/>
      <c r="AD327" s="217"/>
    </row>
    <row r="328" spans="1:30" s="958" customFormat="1" ht="9.9499999999999993" customHeight="1">
      <c r="A328" s="956"/>
      <c r="B328" s="965"/>
      <c r="C328" s="957"/>
      <c r="D328" s="955"/>
      <c r="E328" s="1119"/>
      <c r="F328" s="100"/>
      <c r="G328" s="963"/>
      <c r="H328" s="964"/>
      <c r="I328" s="1425"/>
      <c r="J328" s="1426"/>
      <c r="K328" s="1426"/>
      <c r="L328" s="1426"/>
      <c r="M328" s="1426"/>
      <c r="N328" s="1426"/>
      <c r="O328" s="1426"/>
      <c r="P328" s="1426"/>
      <c r="Q328" s="1427"/>
      <c r="R328" s="1414"/>
      <c r="S328" s="1415"/>
      <c r="T328" s="1415"/>
      <c r="U328" s="1415"/>
      <c r="V328" s="1415"/>
      <c r="W328" s="1448"/>
      <c r="X328" s="1417"/>
      <c r="Y328" s="1415"/>
      <c r="Z328" s="220" t="s">
        <v>90</v>
      </c>
      <c r="AA328" s="219"/>
      <c r="AB328" s="215"/>
      <c r="AC328" s="216"/>
      <c r="AD328" s="217"/>
    </row>
    <row r="329" spans="1:30" s="921" customFormat="1" ht="9.9499999999999993" customHeight="1">
      <c r="A329" s="919"/>
      <c r="B329" s="931"/>
      <c r="C329" s="920"/>
      <c r="D329" s="918"/>
      <c r="E329" s="1119"/>
      <c r="F329" s="100"/>
      <c r="G329" s="943"/>
      <c r="H329" s="933"/>
      <c r="I329" s="1422" t="s">
        <v>1402</v>
      </c>
      <c r="J329" s="1423"/>
      <c r="K329" s="1423"/>
      <c r="L329" s="1423"/>
      <c r="M329" s="1423"/>
      <c r="N329" s="1423"/>
      <c r="O329" s="1423"/>
      <c r="P329" s="1423"/>
      <c r="Q329" s="1424"/>
      <c r="R329" s="1412"/>
      <c r="S329" s="1413"/>
      <c r="T329" s="1413"/>
      <c r="U329" s="1413"/>
      <c r="V329" s="1413"/>
      <c r="W329" s="1447"/>
      <c r="X329" s="1416"/>
      <c r="Y329" s="1413"/>
      <c r="Z329" s="944"/>
      <c r="AA329" s="219"/>
      <c r="AB329" s="215"/>
      <c r="AC329" s="216"/>
      <c r="AD329" s="217"/>
    </row>
    <row r="330" spans="1:30" s="921" customFormat="1" ht="9.9499999999999993" customHeight="1">
      <c r="A330" s="919"/>
      <c r="B330" s="931"/>
      <c r="C330" s="920"/>
      <c r="D330" s="918"/>
      <c r="E330" s="1119"/>
      <c r="F330" s="100"/>
      <c r="G330" s="943"/>
      <c r="H330" s="933"/>
      <c r="I330" s="1425"/>
      <c r="J330" s="1426"/>
      <c r="K330" s="1426"/>
      <c r="L330" s="1426"/>
      <c r="M330" s="1426"/>
      <c r="N330" s="1426"/>
      <c r="O330" s="1426"/>
      <c r="P330" s="1426"/>
      <c r="Q330" s="1427"/>
      <c r="R330" s="1414"/>
      <c r="S330" s="1415"/>
      <c r="T330" s="1415"/>
      <c r="U330" s="1415"/>
      <c r="V330" s="1415"/>
      <c r="W330" s="1448"/>
      <c r="X330" s="1417"/>
      <c r="Y330" s="1415"/>
      <c r="Z330" s="220" t="s">
        <v>90</v>
      </c>
      <c r="AA330" s="219"/>
      <c r="AB330" s="215"/>
      <c r="AC330" s="216"/>
      <c r="AD330" s="217"/>
    </row>
    <row r="331" spans="1:30" s="921" customFormat="1" ht="11.45" customHeight="1">
      <c r="A331" s="919"/>
      <c r="B331" s="931"/>
      <c r="C331" s="920"/>
      <c r="D331" s="918"/>
      <c r="E331" s="1119"/>
      <c r="F331" s="100"/>
      <c r="G331" s="943"/>
      <c r="H331" s="933"/>
      <c r="I331" s="1422" t="s">
        <v>1403</v>
      </c>
      <c r="J331" s="1423"/>
      <c r="K331" s="1423"/>
      <c r="L331" s="1423"/>
      <c r="M331" s="1423"/>
      <c r="N331" s="1423"/>
      <c r="O331" s="1423"/>
      <c r="P331" s="1423"/>
      <c r="Q331" s="1424"/>
      <c r="R331" s="1412"/>
      <c r="S331" s="1413"/>
      <c r="T331" s="1413"/>
      <c r="U331" s="1413"/>
      <c r="V331" s="1413"/>
      <c r="W331" s="1447"/>
      <c r="X331" s="1416"/>
      <c r="Y331" s="1413"/>
      <c r="Z331" s="944"/>
      <c r="AA331" s="219"/>
      <c r="AB331" s="215"/>
      <c r="AC331" s="216"/>
      <c r="AD331" s="217"/>
    </row>
    <row r="332" spans="1:30" s="921" customFormat="1" ht="11.45" customHeight="1">
      <c r="A332" s="919"/>
      <c r="B332" s="931"/>
      <c r="C332" s="920"/>
      <c r="D332" s="918"/>
      <c r="E332" s="1119"/>
      <c r="F332" s="100"/>
      <c r="G332" s="943"/>
      <c r="H332" s="933"/>
      <c r="I332" s="1425"/>
      <c r="J332" s="1426"/>
      <c r="K332" s="1426"/>
      <c r="L332" s="1426"/>
      <c r="M332" s="1426"/>
      <c r="N332" s="1426"/>
      <c r="O332" s="1426"/>
      <c r="P332" s="1426"/>
      <c r="Q332" s="1427"/>
      <c r="R332" s="1414"/>
      <c r="S332" s="1415"/>
      <c r="T332" s="1415"/>
      <c r="U332" s="1415"/>
      <c r="V332" s="1415"/>
      <c r="W332" s="1448"/>
      <c r="X332" s="1417"/>
      <c r="Y332" s="1415"/>
      <c r="Z332" s="220" t="s">
        <v>90</v>
      </c>
      <c r="AA332" s="219"/>
      <c r="AB332" s="215"/>
      <c r="AC332" s="216"/>
      <c r="AD332" s="217"/>
    </row>
    <row r="333" spans="1:30" s="921" customFormat="1" ht="9.9499999999999993" customHeight="1">
      <c r="A333" s="919"/>
      <c r="B333" s="931"/>
      <c r="C333" s="920"/>
      <c r="D333" s="918"/>
      <c r="E333" s="1119"/>
      <c r="F333" s="100"/>
      <c r="G333" s="1418" t="s">
        <v>292</v>
      </c>
      <c r="H333" s="1419"/>
      <c r="I333" s="1665" t="s">
        <v>1404</v>
      </c>
      <c r="J333" s="1666"/>
      <c r="K333" s="1683"/>
      <c r="L333" s="1682" t="s">
        <v>1405</v>
      </c>
      <c r="M333" s="1687"/>
      <c r="N333" s="1687"/>
      <c r="O333" s="1687"/>
      <c r="P333" s="1687"/>
      <c r="Q333" s="1688"/>
      <c r="R333" s="1412"/>
      <c r="S333" s="1413"/>
      <c r="T333" s="1413"/>
      <c r="U333" s="1413"/>
      <c r="V333" s="1413"/>
      <c r="W333" s="1447"/>
      <c r="X333" s="1416"/>
      <c r="Y333" s="1413"/>
      <c r="Z333" s="944"/>
      <c r="AA333" s="219"/>
      <c r="AB333" s="215"/>
      <c r="AC333" s="216"/>
      <c r="AD333" s="217"/>
    </row>
    <row r="334" spans="1:30" s="921" customFormat="1" ht="9.9499999999999993" customHeight="1">
      <c r="A334" s="919"/>
      <c r="B334" s="931"/>
      <c r="C334" s="920"/>
      <c r="D334" s="918"/>
      <c r="E334" s="1119"/>
      <c r="F334" s="100"/>
      <c r="G334" s="1449"/>
      <c r="H334" s="1450"/>
      <c r="I334" s="1668"/>
      <c r="J334" s="1684"/>
      <c r="K334" s="1685"/>
      <c r="L334" s="1689"/>
      <c r="M334" s="1690"/>
      <c r="N334" s="1690"/>
      <c r="O334" s="1690"/>
      <c r="P334" s="1690"/>
      <c r="Q334" s="1691"/>
      <c r="R334" s="1414"/>
      <c r="S334" s="1415"/>
      <c r="T334" s="1415"/>
      <c r="U334" s="1415"/>
      <c r="V334" s="1415"/>
      <c r="W334" s="1448"/>
      <c r="X334" s="1417"/>
      <c r="Y334" s="1415"/>
      <c r="Z334" s="220" t="s">
        <v>90</v>
      </c>
      <c r="AA334" s="219"/>
      <c r="AB334" s="215"/>
      <c r="AC334" s="216"/>
      <c r="AD334" s="217"/>
    </row>
    <row r="335" spans="1:30" s="921" customFormat="1" ht="11.45" customHeight="1">
      <c r="A335" s="919"/>
      <c r="B335" s="931"/>
      <c r="C335" s="920"/>
      <c r="D335" s="918"/>
      <c r="E335" s="1119"/>
      <c r="F335" s="100"/>
      <c r="G335" s="943"/>
      <c r="H335" s="933"/>
      <c r="I335" s="1668"/>
      <c r="J335" s="1684"/>
      <c r="K335" s="1685"/>
      <c r="L335" s="1682" t="s">
        <v>1406</v>
      </c>
      <c r="M335" s="1687"/>
      <c r="N335" s="1687"/>
      <c r="O335" s="1687"/>
      <c r="P335" s="1687"/>
      <c r="Q335" s="1688"/>
      <c r="R335" s="1412"/>
      <c r="S335" s="1413"/>
      <c r="T335" s="1413"/>
      <c r="U335" s="1413"/>
      <c r="V335" s="1413"/>
      <c r="W335" s="1447"/>
      <c r="X335" s="1416"/>
      <c r="Y335" s="1413"/>
      <c r="Z335" s="944"/>
      <c r="AA335" s="219"/>
      <c r="AB335" s="215"/>
      <c r="AC335" s="216"/>
      <c r="AD335" s="217"/>
    </row>
    <row r="336" spans="1:30" s="921" customFormat="1" ht="11.45" customHeight="1">
      <c r="A336" s="919"/>
      <c r="B336" s="931"/>
      <c r="C336" s="920"/>
      <c r="D336" s="918"/>
      <c r="E336" s="1119"/>
      <c r="F336" s="100"/>
      <c r="G336" s="943"/>
      <c r="H336" s="933"/>
      <c r="I336" s="1668"/>
      <c r="J336" s="1684"/>
      <c r="K336" s="1685"/>
      <c r="L336" s="1689"/>
      <c r="M336" s="1690"/>
      <c r="N336" s="1690"/>
      <c r="O336" s="1690"/>
      <c r="P336" s="1690"/>
      <c r="Q336" s="1691"/>
      <c r="R336" s="1414"/>
      <c r="S336" s="1415"/>
      <c r="T336" s="1415"/>
      <c r="U336" s="1415"/>
      <c r="V336" s="1415"/>
      <c r="W336" s="1448"/>
      <c r="X336" s="1417"/>
      <c r="Y336" s="1415"/>
      <c r="Z336" s="220" t="s">
        <v>90</v>
      </c>
      <c r="AA336" s="219"/>
      <c r="AB336" s="215"/>
      <c r="AC336" s="216"/>
      <c r="AD336" s="217"/>
    </row>
    <row r="337" spans="1:30" s="921" customFormat="1" ht="9.9499999999999993" customHeight="1">
      <c r="A337" s="919"/>
      <c r="B337" s="931"/>
      <c r="C337" s="920"/>
      <c r="D337" s="918"/>
      <c r="E337" s="1119"/>
      <c r="F337" s="100"/>
      <c r="G337" s="943"/>
      <c r="H337" s="933"/>
      <c r="I337" s="1668"/>
      <c r="J337" s="1684"/>
      <c r="K337" s="1685"/>
      <c r="L337" s="1682" t="s">
        <v>1407</v>
      </c>
      <c r="M337" s="1687"/>
      <c r="N337" s="1687"/>
      <c r="O337" s="1687"/>
      <c r="P337" s="1687"/>
      <c r="Q337" s="1688"/>
      <c r="R337" s="1412"/>
      <c r="S337" s="1413"/>
      <c r="T337" s="1413"/>
      <c r="U337" s="1413"/>
      <c r="V337" s="1413"/>
      <c r="W337" s="1447"/>
      <c r="X337" s="1416"/>
      <c r="Y337" s="1413"/>
      <c r="Z337" s="944"/>
      <c r="AA337" s="219"/>
      <c r="AB337" s="215"/>
      <c r="AC337" s="216"/>
      <c r="AD337" s="217"/>
    </row>
    <row r="338" spans="1:30" s="921" customFormat="1" ht="9.9499999999999993" customHeight="1">
      <c r="A338" s="919"/>
      <c r="B338" s="931"/>
      <c r="C338" s="920"/>
      <c r="D338" s="918"/>
      <c r="E338" s="1119"/>
      <c r="F338" s="100"/>
      <c r="G338" s="943"/>
      <c r="H338" s="933"/>
      <c r="I338" s="1671"/>
      <c r="J338" s="1672"/>
      <c r="K338" s="1686"/>
      <c r="L338" s="1689"/>
      <c r="M338" s="1690"/>
      <c r="N338" s="1690"/>
      <c r="O338" s="1690"/>
      <c r="P338" s="1690"/>
      <c r="Q338" s="1691"/>
      <c r="R338" s="1414"/>
      <c r="S338" s="1415"/>
      <c r="T338" s="1415"/>
      <c r="U338" s="1415"/>
      <c r="V338" s="1415"/>
      <c r="W338" s="1448"/>
      <c r="X338" s="1417"/>
      <c r="Y338" s="1415"/>
      <c r="Z338" s="220" t="s">
        <v>90</v>
      </c>
      <c r="AA338" s="219"/>
      <c r="AB338" s="215"/>
      <c r="AC338" s="216"/>
      <c r="AD338" s="217"/>
    </row>
    <row r="339" spans="1:30" ht="5.25" customHeight="1">
      <c r="A339" s="598"/>
      <c r="B339" s="626"/>
      <c r="C339" s="602"/>
      <c r="D339" s="591"/>
      <c r="E339" s="1119"/>
      <c r="F339" s="100"/>
      <c r="G339" s="1661" t="s">
        <v>1408</v>
      </c>
      <c r="H339" s="1662"/>
      <c r="I339" s="1665" t="s">
        <v>1409</v>
      </c>
      <c r="J339" s="1666"/>
      <c r="K339" s="1667"/>
      <c r="L339" s="1682" t="s">
        <v>1421</v>
      </c>
      <c r="M339" s="1687"/>
      <c r="N339" s="1687"/>
      <c r="O339" s="1687"/>
      <c r="P339" s="1687"/>
      <c r="Q339" s="1688"/>
      <c r="R339" s="1412"/>
      <c r="S339" s="1413"/>
      <c r="T339" s="1413"/>
      <c r="U339" s="1413"/>
      <c r="V339" s="1413"/>
      <c r="W339" s="1447"/>
      <c r="X339" s="1416"/>
      <c r="Y339" s="1413"/>
      <c r="Z339" s="944"/>
      <c r="AA339" s="219"/>
      <c r="AB339" s="215"/>
      <c r="AC339" s="216"/>
      <c r="AD339" s="217"/>
    </row>
    <row r="340" spans="1:30" ht="11.25" customHeight="1">
      <c r="A340" s="598"/>
      <c r="B340" s="626"/>
      <c r="C340" s="602"/>
      <c r="D340" s="591"/>
      <c r="E340" s="1119"/>
      <c r="F340" s="100"/>
      <c r="G340" s="1663"/>
      <c r="H340" s="1664"/>
      <c r="I340" s="1668"/>
      <c r="J340" s="1669"/>
      <c r="K340" s="1670"/>
      <c r="L340" s="1689"/>
      <c r="M340" s="1690"/>
      <c r="N340" s="1690"/>
      <c r="O340" s="1690"/>
      <c r="P340" s="1690"/>
      <c r="Q340" s="1691"/>
      <c r="R340" s="1414"/>
      <c r="S340" s="1415"/>
      <c r="T340" s="1415"/>
      <c r="U340" s="1415"/>
      <c r="V340" s="1415"/>
      <c r="W340" s="1448"/>
      <c r="X340" s="1417"/>
      <c r="Y340" s="1415"/>
      <c r="Z340" s="220" t="s">
        <v>90</v>
      </c>
      <c r="AA340" s="219"/>
      <c r="AB340" s="215"/>
      <c r="AC340" s="216"/>
      <c r="AD340" s="217"/>
    </row>
    <row r="341" spans="1:30" ht="11.45" customHeight="1">
      <c r="A341" s="598"/>
      <c r="B341" s="626"/>
      <c r="C341" s="602"/>
      <c r="D341" s="591"/>
      <c r="E341" s="1119"/>
      <c r="F341" s="100"/>
      <c r="G341" s="953"/>
      <c r="H341" s="933"/>
      <c r="I341" s="1668"/>
      <c r="J341" s="1669"/>
      <c r="K341" s="1670"/>
      <c r="L341" s="1682" t="s">
        <v>1432</v>
      </c>
      <c r="M341" s="2773"/>
      <c r="N341" s="1677" t="s">
        <v>1430</v>
      </c>
      <c r="O341" s="1678"/>
      <c r="P341" s="1678"/>
      <c r="Q341" s="1679"/>
      <c r="R341" s="1412"/>
      <c r="S341" s="1413"/>
      <c r="T341" s="1413"/>
      <c r="U341" s="1413"/>
      <c r="V341" s="1413"/>
      <c r="W341" s="1447"/>
      <c r="X341" s="1416"/>
      <c r="Y341" s="1413"/>
      <c r="Z341" s="944"/>
      <c r="AA341" s="219"/>
      <c r="AB341" s="215"/>
      <c r="AC341" s="216"/>
      <c r="AD341" s="217"/>
    </row>
    <row r="342" spans="1:30" ht="11.45" customHeight="1">
      <c r="A342" s="598"/>
      <c r="B342" s="626"/>
      <c r="C342" s="602"/>
      <c r="D342" s="591"/>
      <c r="E342" s="1119"/>
      <c r="F342" s="100"/>
      <c r="G342" s="943"/>
      <c r="H342" s="933"/>
      <c r="I342" s="1668"/>
      <c r="J342" s="1669"/>
      <c r="K342" s="1670"/>
      <c r="L342" s="2774"/>
      <c r="M342" s="2775"/>
      <c r="N342" s="1680"/>
      <c r="O342" s="1680"/>
      <c r="P342" s="1680"/>
      <c r="Q342" s="1681"/>
      <c r="R342" s="1414"/>
      <c r="S342" s="1415"/>
      <c r="T342" s="1415"/>
      <c r="U342" s="1415"/>
      <c r="V342" s="1415"/>
      <c r="W342" s="1448"/>
      <c r="X342" s="1417"/>
      <c r="Y342" s="1415"/>
      <c r="Z342" s="220" t="s">
        <v>90</v>
      </c>
      <c r="AA342" s="219"/>
      <c r="AB342" s="215"/>
      <c r="AC342" s="216"/>
      <c r="AD342" s="217"/>
    </row>
    <row r="343" spans="1:30" ht="13.5" customHeight="1">
      <c r="A343" s="598"/>
      <c r="B343" s="626"/>
      <c r="C343" s="602"/>
      <c r="D343" s="591"/>
      <c r="E343" s="1119"/>
      <c r="F343" s="114"/>
      <c r="G343" s="943"/>
      <c r="H343" s="933"/>
      <c r="I343" s="1668"/>
      <c r="J343" s="1669"/>
      <c r="K343" s="1670"/>
      <c r="L343" s="2774"/>
      <c r="M343" s="2775"/>
      <c r="N343" s="1677" t="s">
        <v>1431</v>
      </c>
      <c r="O343" s="1678"/>
      <c r="P343" s="1678"/>
      <c r="Q343" s="1679"/>
      <c r="R343" s="1412"/>
      <c r="S343" s="1413"/>
      <c r="T343" s="1413"/>
      <c r="U343" s="1413"/>
      <c r="V343" s="1413"/>
      <c r="W343" s="1447"/>
      <c r="X343" s="1416"/>
      <c r="Y343" s="1413"/>
      <c r="Z343" s="944"/>
      <c r="AA343" s="219"/>
      <c r="AB343" s="215"/>
      <c r="AC343" s="216"/>
      <c r="AD343" s="217"/>
    </row>
    <row r="344" spans="1:30" ht="12.75" customHeight="1">
      <c r="A344" s="598"/>
      <c r="B344" s="626"/>
      <c r="C344" s="602"/>
      <c r="D344" s="591"/>
      <c r="E344" s="1119"/>
      <c r="F344" s="114"/>
      <c r="G344" s="943"/>
      <c r="H344" s="933"/>
      <c r="I344" s="1671"/>
      <c r="J344" s="1672"/>
      <c r="K344" s="1673"/>
      <c r="L344" s="2776"/>
      <c r="M344" s="2777"/>
      <c r="N344" s="1680"/>
      <c r="O344" s="1680"/>
      <c r="P344" s="1680"/>
      <c r="Q344" s="1681"/>
      <c r="R344" s="1414"/>
      <c r="S344" s="1415"/>
      <c r="T344" s="1415"/>
      <c r="U344" s="1415"/>
      <c r="V344" s="1415"/>
      <c r="W344" s="1448"/>
      <c r="X344" s="1417"/>
      <c r="Y344" s="1415"/>
      <c r="Z344" s="220" t="s">
        <v>90</v>
      </c>
      <c r="AA344" s="219"/>
      <c r="AB344" s="215"/>
      <c r="AC344" s="216"/>
      <c r="AD344" s="217"/>
    </row>
    <row r="345" spans="1:30" ht="11.45" customHeight="1">
      <c r="A345" s="221"/>
      <c r="B345" s="222"/>
      <c r="C345" s="602"/>
      <c r="D345" s="591"/>
      <c r="E345" s="1119"/>
      <c r="F345" s="114"/>
      <c r="G345" s="1418" t="s">
        <v>293</v>
      </c>
      <c r="H345" s="1419"/>
      <c r="I345" s="1422" t="s">
        <v>1410</v>
      </c>
      <c r="J345" s="1423"/>
      <c r="K345" s="1423"/>
      <c r="L345" s="1423"/>
      <c r="M345" s="1423"/>
      <c r="N345" s="1423"/>
      <c r="O345" s="1423"/>
      <c r="P345" s="1423"/>
      <c r="Q345" s="1424"/>
      <c r="R345" s="1412"/>
      <c r="S345" s="1413"/>
      <c r="T345" s="1413"/>
      <c r="U345" s="1413"/>
      <c r="V345" s="1413"/>
      <c r="W345" s="1447"/>
      <c r="X345" s="1416"/>
      <c r="Y345" s="1413"/>
      <c r="Z345" s="944"/>
      <c r="AA345" s="219"/>
      <c r="AB345" s="215"/>
      <c r="AC345" s="216"/>
      <c r="AD345" s="217"/>
    </row>
    <row r="346" spans="1:30" ht="11.45" customHeight="1">
      <c r="A346" s="221"/>
      <c r="B346" s="222"/>
      <c r="C346" s="602"/>
      <c r="D346" s="591"/>
      <c r="E346" s="1119"/>
      <c r="F346" s="114"/>
      <c r="G346" s="1449"/>
      <c r="H346" s="1450"/>
      <c r="I346" s="1425"/>
      <c r="J346" s="1426"/>
      <c r="K346" s="1426"/>
      <c r="L346" s="1426"/>
      <c r="M346" s="1426"/>
      <c r="N346" s="1426"/>
      <c r="O346" s="1426"/>
      <c r="P346" s="1426"/>
      <c r="Q346" s="1427"/>
      <c r="R346" s="1414"/>
      <c r="S346" s="1415"/>
      <c r="T346" s="1415"/>
      <c r="U346" s="1415"/>
      <c r="V346" s="1415"/>
      <c r="W346" s="1448"/>
      <c r="X346" s="1417"/>
      <c r="Y346" s="1415"/>
      <c r="Z346" s="220" t="s">
        <v>90</v>
      </c>
      <c r="AA346" s="219"/>
      <c r="AB346" s="215"/>
      <c r="AC346" s="216"/>
      <c r="AD346" s="217"/>
    </row>
    <row r="347" spans="1:30" s="958" customFormat="1" ht="9.9499999999999993" customHeight="1">
      <c r="A347" s="221"/>
      <c r="B347" s="222"/>
      <c r="C347" s="957"/>
      <c r="D347" s="955"/>
      <c r="E347" s="1119"/>
      <c r="F347" s="114"/>
      <c r="G347" s="1695"/>
      <c r="H347" s="1696"/>
      <c r="I347" s="1422" t="s">
        <v>1422</v>
      </c>
      <c r="J347" s="2778"/>
      <c r="K347" s="2778"/>
      <c r="L347" s="2778"/>
      <c r="M347" s="2778"/>
      <c r="N347" s="2778"/>
      <c r="O347" s="2778"/>
      <c r="P347" s="2778"/>
      <c r="Q347" s="2779"/>
      <c r="R347" s="1412"/>
      <c r="S347" s="1413"/>
      <c r="T347" s="1413"/>
      <c r="U347" s="1413"/>
      <c r="V347" s="1413"/>
      <c r="W347" s="1447"/>
      <c r="X347" s="1416"/>
      <c r="Y347" s="1413"/>
      <c r="Z347" s="944"/>
      <c r="AA347" s="219"/>
      <c r="AB347" s="215"/>
      <c r="AC347" s="216"/>
      <c r="AD347" s="217"/>
    </row>
    <row r="348" spans="1:30" s="958" customFormat="1" ht="9.9499999999999993" customHeight="1">
      <c r="A348" s="221"/>
      <c r="B348" s="222"/>
      <c r="C348" s="957"/>
      <c r="D348" s="955"/>
      <c r="E348" s="1119"/>
      <c r="F348" s="114"/>
      <c r="G348" s="1697"/>
      <c r="H348" s="1698"/>
      <c r="I348" s="2780"/>
      <c r="J348" s="2781"/>
      <c r="K348" s="2781"/>
      <c r="L348" s="2781"/>
      <c r="M348" s="2781"/>
      <c r="N348" s="2781"/>
      <c r="O348" s="2781"/>
      <c r="P348" s="2781"/>
      <c r="Q348" s="2782"/>
      <c r="R348" s="1414"/>
      <c r="S348" s="1415"/>
      <c r="T348" s="1415"/>
      <c r="U348" s="1415"/>
      <c r="V348" s="1415"/>
      <c r="W348" s="1448"/>
      <c r="X348" s="1417"/>
      <c r="Y348" s="1415"/>
      <c r="Z348" s="220" t="s">
        <v>90</v>
      </c>
      <c r="AA348" s="219"/>
      <c r="AB348" s="215"/>
      <c r="AC348" s="216"/>
      <c r="AD348" s="217"/>
    </row>
    <row r="349" spans="1:30" ht="9.9499999999999993" customHeight="1">
      <c r="A349" s="221"/>
      <c r="B349" s="222"/>
      <c r="C349" s="602"/>
      <c r="D349" s="591"/>
      <c r="E349" s="1120"/>
      <c r="F349" s="114"/>
      <c r="G349" s="1418" t="s">
        <v>294</v>
      </c>
      <c r="H349" s="1419"/>
      <c r="I349" s="1422" t="s">
        <v>1411</v>
      </c>
      <c r="J349" s="1423"/>
      <c r="K349" s="1423"/>
      <c r="L349" s="1423"/>
      <c r="M349" s="1423"/>
      <c r="N349" s="1423"/>
      <c r="O349" s="1423"/>
      <c r="P349" s="1423"/>
      <c r="Q349" s="1424"/>
      <c r="R349" s="1412"/>
      <c r="S349" s="1413"/>
      <c r="T349" s="1413"/>
      <c r="U349" s="1413"/>
      <c r="V349" s="1413"/>
      <c r="W349" s="1447"/>
      <c r="X349" s="1416"/>
      <c r="Y349" s="1413"/>
      <c r="Z349" s="944"/>
      <c r="AA349" s="219"/>
      <c r="AB349" s="215"/>
      <c r="AC349" s="216"/>
      <c r="AD349" s="217"/>
    </row>
    <row r="350" spans="1:30" ht="9.9499999999999993" customHeight="1">
      <c r="A350" s="221"/>
      <c r="B350" s="222"/>
      <c r="C350" s="602"/>
      <c r="D350" s="591"/>
      <c r="E350" s="1120"/>
      <c r="F350" s="114"/>
      <c r="G350" s="1420"/>
      <c r="H350" s="1421"/>
      <c r="I350" s="1425"/>
      <c r="J350" s="1426"/>
      <c r="K350" s="1426"/>
      <c r="L350" s="1426"/>
      <c r="M350" s="1426"/>
      <c r="N350" s="1426"/>
      <c r="O350" s="1426"/>
      <c r="P350" s="1426"/>
      <c r="Q350" s="1427"/>
      <c r="R350" s="1414"/>
      <c r="S350" s="1415"/>
      <c r="T350" s="1415"/>
      <c r="U350" s="1415"/>
      <c r="V350" s="1415"/>
      <c r="W350" s="1448"/>
      <c r="X350" s="1417"/>
      <c r="Y350" s="1415"/>
      <c r="Z350" s="220" t="s">
        <v>90</v>
      </c>
      <c r="AA350" s="219"/>
      <c r="AB350" s="215"/>
      <c r="AC350" s="216"/>
      <c r="AD350" s="217"/>
    </row>
    <row r="351" spans="1:30" ht="9.9499999999999993" customHeight="1">
      <c r="A351" s="221"/>
      <c r="B351" s="222"/>
      <c r="C351" s="602"/>
      <c r="D351" s="591"/>
      <c r="E351" s="1120"/>
      <c r="F351" s="114"/>
      <c r="G351" s="1418" t="s">
        <v>295</v>
      </c>
      <c r="H351" s="1419"/>
      <c r="I351" s="1422" t="s">
        <v>1412</v>
      </c>
      <c r="J351" s="1423"/>
      <c r="K351" s="1423"/>
      <c r="L351" s="1423"/>
      <c r="M351" s="1423"/>
      <c r="N351" s="1423"/>
      <c r="O351" s="1423"/>
      <c r="P351" s="1423"/>
      <c r="Q351" s="1424"/>
      <c r="R351" s="1412"/>
      <c r="S351" s="1413"/>
      <c r="T351" s="1413"/>
      <c r="U351" s="1413"/>
      <c r="V351" s="1413"/>
      <c r="W351" s="1447"/>
      <c r="X351" s="1416"/>
      <c r="Y351" s="1413"/>
      <c r="Z351" s="944"/>
      <c r="AA351" s="219"/>
      <c r="AB351" s="215"/>
      <c r="AC351" s="216"/>
      <c r="AD351" s="217"/>
    </row>
    <row r="352" spans="1:30" ht="9.9499999999999993" customHeight="1">
      <c r="A352" s="221"/>
      <c r="B352" s="222"/>
      <c r="C352" s="602"/>
      <c r="D352" s="591"/>
      <c r="E352" s="1120"/>
      <c r="F352" s="114"/>
      <c r="G352" s="1420"/>
      <c r="H352" s="1421"/>
      <c r="I352" s="1425"/>
      <c r="J352" s="1426"/>
      <c r="K352" s="1426"/>
      <c r="L352" s="1426"/>
      <c r="M352" s="1426"/>
      <c r="N352" s="1426"/>
      <c r="O352" s="1426"/>
      <c r="P352" s="1426"/>
      <c r="Q352" s="1427"/>
      <c r="R352" s="1414"/>
      <c r="S352" s="1415"/>
      <c r="T352" s="1415"/>
      <c r="U352" s="1415"/>
      <c r="V352" s="1415"/>
      <c r="W352" s="1448"/>
      <c r="X352" s="1417"/>
      <c r="Y352" s="1415"/>
      <c r="Z352" s="220" t="s">
        <v>90</v>
      </c>
      <c r="AA352" s="219"/>
      <c r="AB352" s="215"/>
      <c r="AC352" s="216"/>
      <c r="AD352" s="217"/>
    </row>
    <row r="353" spans="1:30" ht="9.9499999999999993" customHeight="1">
      <c r="A353" s="221"/>
      <c r="B353" s="222"/>
      <c r="C353" s="602"/>
      <c r="D353" s="591"/>
      <c r="E353" s="1120"/>
      <c r="F353" s="114"/>
      <c r="G353" s="1418" t="s">
        <v>296</v>
      </c>
      <c r="H353" s="1419"/>
      <c r="I353" s="1422" t="s">
        <v>1413</v>
      </c>
      <c r="J353" s="1423"/>
      <c r="K353" s="1423"/>
      <c r="L353" s="1423"/>
      <c r="M353" s="1423"/>
      <c r="N353" s="1423"/>
      <c r="O353" s="1423"/>
      <c r="P353" s="1423"/>
      <c r="Q353" s="1424"/>
      <c r="R353" s="1412"/>
      <c r="S353" s="1413"/>
      <c r="T353" s="1413"/>
      <c r="U353" s="1413"/>
      <c r="V353" s="1413"/>
      <c r="W353" s="1447"/>
      <c r="X353" s="1416"/>
      <c r="Y353" s="1413"/>
      <c r="Z353" s="944"/>
      <c r="AA353" s="102"/>
      <c r="AB353" s="215"/>
      <c r="AC353" s="216"/>
      <c r="AD353" s="217"/>
    </row>
    <row r="354" spans="1:30" ht="9.9499999999999993" customHeight="1">
      <c r="A354" s="221"/>
      <c r="B354" s="222"/>
      <c r="C354" s="602"/>
      <c r="D354" s="591"/>
      <c r="E354" s="1120"/>
      <c r="F354" s="114"/>
      <c r="G354" s="1420"/>
      <c r="H354" s="1421"/>
      <c r="I354" s="1425"/>
      <c r="J354" s="1426"/>
      <c r="K354" s="1426"/>
      <c r="L354" s="1426"/>
      <c r="M354" s="1426"/>
      <c r="N354" s="1426"/>
      <c r="O354" s="1426"/>
      <c r="P354" s="1426"/>
      <c r="Q354" s="1427"/>
      <c r="R354" s="1414"/>
      <c r="S354" s="1415"/>
      <c r="T354" s="1415"/>
      <c r="U354" s="1415"/>
      <c r="V354" s="1415"/>
      <c r="W354" s="1448"/>
      <c r="X354" s="1417"/>
      <c r="Y354" s="1415"/>
      <c r="Z354" s="220" t="s">
        <v>90</v>
      </c>
      <c r="AA354" s="102"/>
      <c r="AB354" s="215"/>
      <c r="AC354" s="216"/>
      <c r="AD354" s="217"/>
    </row>
    <row r="355" spans="1:30" ht="4.5" customHeight="1">
      <c r="A355" s="221"/>
      <c r="B355" s="222"/>
      <c r="C355" s="920"/>
      <c r="D355" s="918"/>
      <c r="E355" s="919"/>
      <c r="F355" s="114"/>
      <c r="G355" s="1418" t="s">
        <v>297</v>
      </c>
      <c r="H355" s="1419"/>
      <c r="I355" s="1422" t="s">
        <v>1414</v>
      </c>
      <c r="J355" s="1423"/>
      <c r="K355" s="1423"/>
      <c r="L355" s="1423"/>
      <c r="M355" s="1423"/>
      <c r="N355" s="1423"/>
      <c r="O355" s="1423"/>
      <c r="P355" s="1423"/>
      <c r="Q355" s="1424"/>
      <c r="R355" s="1412"/>
      <c r="S355" s="1413"/>
      <c r="T355" s="1413"/>
      <c r="U355" s="1413"/>
      <c r="V355" s="1413"/>
      <c r="W355" s="1447"/>
      <c r="X355" s="1416"/>
      <c r="Y355" s="1413"/>
      <c r="Z355" s="944"/>
      <c r="AA355" s="102"/>
      <c r="AB355" s="215"/>
      <c r="AC355" s="216"/>
      <c r="AD355" s="217"/>
    </row>
    <row r="356" spans="1:30" ht="12.75" customHeight="1">
      <c r="A356" s="221"/>
      <c r="B356" s="222"/>
      <c r="C356" s="920"/>
      <c r="D356" s="918"/>
      <c r="E356" s="919"/>
      <c r="F356" s="114"/>
      <c r="G356" s="1420"/>
      <c r="H356" s="1421"/>
      <c r="I356" s="1425"/>
      <c r="J356" s="1426"/>
      <c r="K356" s="1426"/>
      <c r="L356" s="1426"/>
      <c r="M356" s="1426"/>
      <c r="N356" s="1426"/>
      <c r="O356" s="1426"/>
      <c r="P356" s="1426"/>
      <c r="Q356" s="1427"/>
      <c r="R356" s="1414"/>
      <c r="S356" s="1415"/>
      <c r="T356" s="1415"/>
      <c r="U356" s="1415"/>
      <c r="V356" s="1415"/>
      <c r="W356" s="1448"/>
      <c r="X356" s="1417"/>
      <c r="Y356" s="1415"/>
      <c r="Z356" s="220" t="s">
        <v>90</v>
      </c>
      <c r="AA356" s="102"/>
      <c r="AB356" s="215"/>
      <c r="AC356" s="216"/>
      <c r="AD356" s="217"/>
    </row>
    <row r="357" spans="1:30" ht="4.5" customHeight="1">
      <c r="A357" s="223"/>
      <c r="B357" s="224"/>
      <c r="C357" s="942"/>
      <c r="D357" s="930"/>
      <c r="E357" s="934"/>
      <c r="F357" s="167"/>
      <c r="G357" s="945"/>
      <c r="H357" s="945"/>
      <c r="I357" s="946"/>
      <c r="J357" s="946"/>
      <c r="K357" s="946"/>
      <c r="L357" s="946"/>
      <c r="M357" s="946"/>
      <c r="N357" s="946"/>
      <c r="O357" s="946"/>
      <c r="P357" s="946"/>
      <c r="Q357" s="946"/>
      <c r="R357" s="947"/>
      <c r="S357" s="947"/>
      <c r="T357" s="947"/>
      <c r="U357" s="947"/>
      <c r="V357" s="947"/>
      <c r="W357" s="947"/>
      <c r="X357" s="948"/>
      <c r="Y357" s="948"/>
      <c r="Z357" s="949"/>
      <c r="AA357" s="149"/>
      <c r="AB357" s="225"/>
      <c r="AC357" s="226"/>
      <c r="AD357" s="227"/>
    </row>
    <row r="358" spans="1:30" ht="6.6" customHeight="1">
      <c r="A358" s="221"/>
      <c r="B358" s="222"/>
      <c r="C358" s="672"/>
      <c r="D358" s="665"/>
      <c r="E358" s="668"/>
      <c r="F358" s="114"/>
      <c r="G358" s="741"/>
      <c r="H358" s="741"/>
      <c r="I358" s="741"/>
      <c r="J358" s="741"/>
      <c r="K358" s="741"/>
      <c r="L358" s="741"/>
      <c r="M358" s="741"/>
      <c r="N358" s="741"/>
      <c r="O358" s="741"/>
      <c r="P358" s="741"/>
      <c r="Q358" s="741"/>
      <c r="R358" s="689"/>
      <c r="S358" s="689"/>
      <c r="T358" s="689"/>
      <c r="U358" s="689"/>
      <c r="V358" s="689"/>
      <c r="W358" s="689"/>
      <c r="X358" s="689"/>
      <c r="Y358" s="742"/>
      <c r="Z358" s="743"/>
      <c r="AA358" s="102"/>
      <c r="AB358" s="215"/>
      <c r="AC358" s="216"/>
      <c r="AD358" s="217"/>
    </row>
    <row r="359" spans="1:30" ht="13.5" customHeight="1">
      <c r="A359" s="1119" t="s">
        <v>396</v>
      </c>
      <c r="B359" s="723">
        <v>12</v>
      </c>
      <c r="C359" s="1451" t="s">
        <v>402</v>
      </c>
      <c r="D359" s="698" t="s">
        <v>378</v>
      </c>
      <c r="E359" s="1119" t="s">
        <v>406</v>
      </c>
      <c r="F359" s="100"/>
      <c r="G359" s="1136" t="s">
        <v>117</v>
      </c>
      <c r="H359" s="1136"/>
      <c r="I359" s="1136"/>
      <c r="J359" s="1136"/>
      <c r="K359" s="1136"/>
      <c r="L359" s="1136"/>
      <c r="M359" s="1136"/>
      <c r="N359" s="1222" t="s">
        <v>735</v>
      </c>
      <c r="O359" s="1222"/>
      <c r="P359" s="1222"/>
      <c r="Q359" s="1222"/>
      <c r="R359" s="1222"/>
      <c r="S359" s="1222"/>
      <c r="T359" s="1222"/>
      <c r="U359" s="1222"/>
      <c r="V359" s="1222"/>
      <c r="W359" s="713"/>
      <c r="X359" s="713"/>
      <c r="Y359" s="713"/>
      <c r="Z359" s="713"/>
      <c r="AA359" s="102"/>
      <c r="AB359" s="1428" t="s">
        <v>222</v>
      </c>
      <c r="AC359" s="1429"/>
      <c r="AD359" s="1430"/>
    </row>
    <row r="360" spans="1:30">
      <c r="A360" s="1119"/>
      <c r="B360" s="585"/>
      <c r="C360" s="1451"/>
      <c r="D360" s="698"/>
      <c r="E360" s="1119"/>
      <c r="F360" s="100"/>
      <c r="G360" s="1136"/>
      <c r="H360" s="1136"/>
      <c r="I360" s="1136"/>
      <c r="J360" s="1136"/>
      <c r="K360" s="1136"/>
      <c r="L360" s="1136"/>
      <c r="M360" s="1136"/>
      <c r="N360" s="1222"/>
      <c r="O360" s="1222"/>
      <c r="P360" s="1222"/>
      <c r="Q360" s="1222"/>
      <c r="R360" s="1222"/>
      <c r="S360" s="1222"/>
      <c r="T360" s="1222"/>
      <c r="U360" s="1222"/>
      <c r="V360" s="1222"/>
      <c r="W360" s="713"/>
      <c r="X360" s="713"/>
      <c r="Y360" s="713"/>
      <c r="Z360" s="713"/>
      <c r="AA360" s="102"/>
      <c r="AB360" s="1428"/>
      <c r="AC360" s="1429"/>
      <c r="AD360" s="1430"/>
    </row>
    <row r="361" spans="1:30" ht="6.95" customHeight="1">
      <c r="A361" s="703"/>
      <c r="B361" s="723"/>
      <c r="C361" s="1451"/>
      <c r="D361" s="698"/>
      <c r="E361" s="1119"/>
      <c r="F361" s="114"/>
      <c r="G361" s="736"/>
      <c r="H361" s="736"/>
      <c r="I361" s="736"/>
      <c r="J361" s="736"/>
      <c r="K361" s="736"/>
      <c r="L361" s="736"/>
      <c r="M361" s="736"/>
      <c r="N361" s="163"/>
      <c r="O361" s="163"/>
      <c r="P361" s="163"/>
      <c r="Q361" s="163"/>
      <c r="R361" s="163"/>
      <c r="S361" s="163"/>
      <c r="T361" s="163"/>
      <c r="U361" s="163"/>
      <c r="V361" s="163"/>
      <c r="W361" s="707"/>
      <c r="X361" s="707"/>
      <c r="Y361" s="707"/>
      <c r="Z361" s="707"/>
      <c r="AA361" s="115"/>
      <c r="AB361" s="1428"/>
      <c r="AC361" s="1429"/>
      <c r="AD361" s="1430"/>
    </row>
    <row r="362" spans="1:30">
      <c r="A362" s="703"/>
      <c r="B362" s="723"/>
      <c r="C362" s="1451"/>
      <c r="D362" s="698"/>
      <c r="E362" s="1119"/>
      <c r="F362" s="114"/>
      <c r="G362" s="1431" t="s">
        <v>298</v>
      </c>
      <c r="H362" s="1431"/>
      <c r="I362" s="1319"/>
      <c r="J362" s="1319"/>
      <c r="K362" s="1319"/>
      <c r="L362" s="1319"/>
      <c r="M362" s="1319"/>
      <c r="N362" s="1319"/>
      <c r="O362" s="1319"/>
      <c r="P362" s="1319"/>
      <c r="Q362" s="1319"/>
      <c r="R362" s="1319"/>
      <c r="S362" s="1319"/>
      <c r="T362" s="1319"/>
      <c r="U362" s="1319"/>
      <c r="V362" s="707"/>
      <c r="W362" s="707"/>
      <c r="X362" s="707"/>
      <c r="Y362" s="707"/>
      <c r="Z362" s="707"/>
      <c r="AA362" s="115"/>
      <c r="AB362" s="1428"/>
      <c r="AC362" s="1429"/>
      <c r="AD362" s="1430"/>
    </row>
    <row r="363" spans="1:30" ht="13.5" customHeight="1">
      <c r="A363" s="703"/>
      <c r="B363" s="723"/>
      <c r="C363" s="1451"/>
      <c r="D363" s="698" t="s">
        <v>378</v>
      </c>
      <c r="E363" s="1119" t="s">
        <v>405</v>
      </c>
      <c r="F363" s="114"/>
      <c r="G363" s="1226"/>
      <c r="H363" s="1228"/>
      <c r="I363" s="1458" t="s">
        <v>56</v>
      </c>
      <c r="J363" s="1459"/>
      <c r="K363" s="1459"/>
      <c r="L363" s="1459"/>
      <c r="M363" s="1459"/>
      <c r="N363" s="1459"/>
      <c r="O363" s="1459"/>
      <c r="P363" s="1459"/>
      <c r="Q363" s="1459"/>
      <c r="R363" s="1459"/>
      <c r="S363" s="1459"/>
      <c r="T363" s="1459"/>
      <c r="U363" s="1459"/>
      <c r="V363" s="1459"/>
      <c r="W363" s="1459"/>
      <c r="X363" s="1459"/>
      <c r="Y363" s="1459"/>
      <c r="Z363" s="1460"/>
      <c r="AA363" s="115"/>
      <c r="AB363" s="1121" t="s">
        <v>1060</v>
      </c>
      <c r="AC363" s="1122"/>
      <c r="AD363" s="1123"/>
    </row>
    <row r="364" spans="1:30">
      <c r="A364" s="703"/>
      <c r="B364" s="723"/>
      <c r="C364" s="1451"/>
      <c r="D364" s="698"/>
      <c r="E364" s="1119"/>
      <c r="F364" s="114"/>
      <c r="G364" s="1226"/>
      <c r="H364" s="1228"/>
      <c r="I364" s="1458" t="s">
        <v>58</v>
      </c>
      <c r="J364" s="1459"/>
      <c r="K364" s="1459"/>
      <c r="L364" s="1459"/>
      <c r="M364" s="1459"/>
      <c r="N364" s="1459"/>
      <c r="O364" s="1459"/>
      <c r="P364" s="1459"/>
      <c r="Q364" s="1459"/>
      <c r="R364" s="1459"/>
      <c r="S364" s="1459"/>
      <c r="T364" s="1459"/>
      <c r="U364" s="1459"/>
      <c r="V364" s="1459"/>
      <c r="W364" s="1459"/>
      <c r="X364" s="1459"/>
      <c r="Y364" s="1459"/>
      <c r="Z364" s="1460"/>
      <c r="AA364" s="115"/>
      <c r="AB364" s="1121"/>
      <c r="AC364" s="1122"/>
      <c r="AD364" s="1123"/>
    </row>
    <row r="365" spans="1:30">
      <c r="A365" s="703"/>
      <c r="B365" s="723"/>
      <c r="C365" s="1451"/>
      <c r="D365" s="698"/>
      <c r="E365" s="1119"/>
      <c r="F365" s="114"/>
      <c r="G365" s="1226"/>
      <c r="H365" s="1228"/>
      <c r="I365" s="1458" t="s">
        <v>57</v>
      </c>
      <c r="J365" s="1459"/>
      <c r="K365" s="1459"/>
      <c r="L365" s="1459"/>
      <c r="M365" s="1459"/>
      <c r="N365" s="1459"/>
      <c r="O365" s="1459"/>
      <c r="P365" s="1459"/>
      <c r="Q365" s="1459"/>
      <c r="R365" s="1459"/>
      <c r="S365" s="1459"/>
      <c r="T365" s="1459"/>
      <c r="U365" s="1459"/>
      <c r="V365" s="1459"/>
      <c r="W365" s="1459"/>
      <c r="X365" s="1459"/>
      <c r="Y365" s="1459"/>
      <c r="Z365" s="1460"/>
      <c r="AA365" s="115"/>
      <c r="AB365" s="1121"/>
      <c r="AC365" s="1122"/>
      <c r="AD365" s="1123"/>
    </row>
    <row r="366" spans="1:30">
      <c r="A366" s="703"/>
      <c r="B366" s="723"/>
      <c r="C366" s="1451"/>
      <c r="D366" s="698"/>
      <c r="E366" s="1119"/>
      <c r="F366" s="114"/>
      <c r="G366" s="1461" t="s">
        <v>188</v>
      </c>
      <c r="H366" s="1462"/>
      <c r="I366" s="1454" t="s">
        <v>192</v>
      </c>
      <c r="J366" s="1178"/>
      <c r="K366" s="1178"/>
      <c r="L366" s="1178"/>
      <c r="M366" s="1455"/>
      <c r="N366" s="1455"/>
      <c r="O366" s="1455"/>
      <c r="P366" s="1455"/>
      <c r="Q366" s="1455"/>
      <c r="R366" s="1455"/>
      <c r="S366" s="1455"/>
      <c r="T366" s="1455"/>
      <c r="U366" s="1455"/>
      <c r="V366" s="1455"/>
      <c r="W366" s="1455"/>
      <c r="X366" s="1455"/>
      <c r="Y366" s="1455"/>
      <c r="Z366" s="1457" t="s">
        <v>190</v>
      </c>
      <c r="AA366" s="115"/>
      <c r="AB366" s="215"/>
      <c r="AC366" s="216"/>
      <c r="AD366" s="217"/>
    </row>
    <row r="367" spans="1:30">
      <c r="A367" s="703"/>
      <c r="B367" s="723"/>
      <c r="C367" s="705"/>
      <c r="D367" s="698"/>
      <c r="E367" s="703"/>
      <c r="F367" s="114"/>
      <c r="G367" s="1386"/>
      <c r="H367" s="1388"/>
      <c r="I367" s="1361"/>
      <c r="J367" s="1362"/>
      <c r="K367" s="1362"/>
      <c r="L367" s="1362"/>
      <c r="M367" s="1456"/>
      <c r="N367" s="1456"/>
      <c r="O367" s="1456"/>
      <c r="P367" s="1456"/>
      <c r="Q367" s="1456"/>
      <c r="R367" s="1456"/>
      <c r="S367" s="1456"/>
      <c r="T367" s="1456"/>
      <c r="U367" s="1456"/>
      <c r="V367" s="1456"/>
      <c r="W367" s="1456"/>
      <c r="X367" s="1456"/>
      <c r="Y367" s="1456"/>
      <c r="Z367" s="1363"/>
      <c r="AA367" s="115"/>
      <c r="AB367" s="215"/>
      <c r="AC367" s="216"/>
      <c r="AD367" s="217"/>
    </row>
    <row r="368" spans="1:30" ht="6.6" customHeight="1">
      <c r="A368" s="919"/>
      <c r="B368" s="931"/>
      <c r="C368" s="920"/>
      <c r="D368" s="918"/>
      <c r="E368" s="919"/>
      <c r="F368" s="114"/>
      <c r="G368" s="940"/>
      <c r="H368" s="940"/>
      <c r="I368" s="940"/>
      <c r="J368" s="940"/>
      <c r="K368" s="940"/>
      <c r="L368" s="940"/>
      <c r="M368" s="940"/>
      <c r="N368" s="940"/>
      <c r="O368" s="940"/>
      <c r="P368" s="940"/>
      <c r="Q368" s="940"/>
      <c r="R368" s="940"/>
      <c r="S368" s="940"/>
      <c r="T368" s="940"/>
      <c r="U368" s="940"/>
      <c r="V368" s="940"/>
      <c r="W368" s="940"/>
      <c r="X368" s="940"/>
      <c r="Y368" s="940"/>
      <c r="Z368" s="940"/>
      <c r="AA368" s="115"/>
      <c r="AB368" s="215"/>
      <c r="AC368" s="216"/>
      <c r="AD368" s="217"/>
    </row>
    <row r="369" spans="1:30" ht="13.5" customHeight="1">
      <c r="A369" s="1119" t="s">
        <v>397</v>
      </c>
      <c r="B369" s="626">
        <v>13</v>
      </c>
      <c r="C369" s="1451" t="s">
        <v>384</v>
      </c>
      <c r="D369" s="591" t="s">
        <v>378</v>
      </c>
      <c r="E369" s="1119" t="s">
        <v>1309</v>
      </c>
      <c r="F369" s="100"/>
      <c r="G369" s="1136" t="s">
        <v>117</v>
      </c>
      <c r="H369" s="1136"/>
      <c r="I369" s="1136"/>
      <c r="J369" s="1136"/>
      <c r="K369" s="1136"/>
      <c r="L369" s="1136"/>
      <c r="M369" s="1136"/>
      <c r="N369" s="1155" t="s">
        <v>1295</v>
      </c>
      <c r="O369" s="1155"/>
      <c r="P369" s="1155"/>
      <c r="Q369" s="1155"/>
      <c r="R369" s="1155"/>
      <c r="S369" s="1155"/>
      <c r="T369" s="1155"/>
      <c r="U369" s="1155"/>
      <c r="V369" s="1155"/>
      <c r="W369" s="616"/>
      <c r="X369" s="616"/>
      <c r="Y369" s="616"/>
      <c r="Z369" s="616"/>
      <c r="AA369" s="102"/>
      <c r="AB369" s="1428" t="s">
        <v>222</v>
      </c>
      <c r="AC369" s="1429"/>
      <c r="AD369" s="1430"/>
    </row>
    <row r="370" spans="1:30">
      <c r="A370" s="1119"/>
      <c r="B370" s="585"/>
      <c r="C370" s="1451"/>
      <c r="D370" s="591"/>
      <c r="E370" s="1119"/>
      <c r="F370" s="100"/>
      <c r="G370" s="1136"/>
      <c r="H370" s="1136"/>
      <c r="I370" s="1136"/>
      <c r="J370" s="1136"/>
      <c r="K370" s="1136"/>
      <c r="L370" s="1136"/>
      <c r="M370" s="1136"/>
      <c r="N370" s="1155"/>
      <c r="O370" s="1155"/>
      <c r="P370" s="1155"/>
      <c r="Q370" s="1155"/>
      <c r="R370" s="1155"/>
      <c r="S370" s="1155"/>
      <c r="T370" s="1155"/>
      <c r="U370" s="1155"/>
      <c r="V370" s="1155"/>
      <c r="W370" s="616"/>
      <c r="X370" s="616"/>
      <c r="Y370" s="616"/>
      <c r="Z370" s="616"/>
      <c r="AA370" s="102"/>
      <c r="AB370" s="1428"/>
      <c r="AC370" s="1429"/>
      <c r="AD370" s="1430"/>
    </row>
    <row r="371" spans="1:30" ht="6.95" customHeight="1">
      <c r="A371" s="598"/>
      <c r="B371" s="626"/>
      <c r="C371" s="1451"/>
      <c r="D371" s="591"/>
      <c r="E371" s="1119"/>
      <c r="F371" s="114"/>
      <c r="AA371" s="115"/>
      <c r="AB371" s="1428"/>
      <c r="AC371" s="1429"/>
      <c r="AD371" s="1430"/>
    </row>
    <row r="372" spans="1:30">
      <c r="A372" s="598"/>
      <c r="B372" s="626"/>
      <c r="C372" s="1451"/>
      <c r="D372" s="591"/>
      <c r="E372" s="1119"/>
      <c r="F372" s="100"/>
      <c r="G372" s="1452" t="s">
        <v>361</v>
      </c>
      <c r="H372" s="1452"/>
      <c r="I372" s="1452"/>
      <c r="J372" s="1452"/>
      <c r="K372" s="1452"/>
      <c r="L372" s="1452"/>
      <c r="M372" s="1452"/>
      <c r="N372" s="1452"/>
      <c r="O372" s="1452"/>
      <c r="P372" s="1452"/>
      <c r="Q372" s="1452"/>
      <c r="R372" s="1452"/>
      <c r="S372" s="1452"/>
      <c r="T372" s="1452"/>
      <c r="U372" s="1452"/>
      <c r="V372" s="1452"/>
      <c r="W372" s="1452"/>
      <c r="X372" s="616"/>
      <c r="Y372" s="616"/>
      <c r="Z372" s="616"/>
      <c r="AA372" s="102"/>
      <c r="AB372" s="1428"/>
      <c r="AC372" s="1429"/>
      <c r="AD372" s="1430"/>
    </row>
    <row r="373" spans="1:30">
      <c r="A373" s="598"/>
      <c r="B373" s="626"/>
      <c r="C373" s="602"/>
      <c r="D373" s="591"/>
      <c r="E373" s="1119"/>
      <c r="F373" s="100"/>
      <c r="G373" s="1383"/>
      <c r="H373" s="1385"/>
      <c r="I373" s="1124" t="s">
        <v>362</v>
      </c>
      <c r="J373" s="1124"/>
      <c r="K373" s="1124"/>
      <c r="L373" s="1124"/>
      <c r="M373" s="1453" t="s">
        <v>364</v>
      </c>
      <c r="N373" s="1453"/>
      <c r="O373" s="1453"/>
      <c r="P373" s="1453"/>
      <c r="Q373" s="1468"/>
      <c r="R373" s="1468"/>
      <c r="S373" s="1468"/>
      <c r="T373" s="1468"/>
      <c r="U373" s="1468"/>
      <c r="V373" s="1468"/>
      <c r="W373" s="1468"/>
      <c r="X373" s="1468"/>
      <c r="Y373" s="1468"/>
      <c r="Z373" s="1468"/>
      <c r="AA373" s="102"/>
      <c r="AB373" s="215"/>
      <c r="AC373" s="216"/>
      <c r="AD373" s="217"/>
    </row>
    <row r="374" spans="1:30" ht="13.5" customHeight="1">
      <c r="A374" s="598"/>
      <c r="B374" s="626"/>
      <c r="C374" s="602"/>
      <c r="D374" s="591"/>
      <c r="E374" s="1119"/>
      <c r="F374" s="100"/>
      <c r="G374" s="1386"/>
      <c r="H374" s="1388"/>
      <c r="I374" s="1124"/>
      <c r="J374" s="1124"/>
      <c r="K374" s="1124"/>
      <c r="L374" s="1124"/>
      <c r="M374" s="1453" t="s">
        <v>365</v>
      </c>
      <c r="N374" s="1453"/>
      <c r="O374" s="1453"/>
      <c r="P374" s="1453"/>
      <c r="Q374" s="1468"/>
      <c r="R374" s="1468"/>
      <c r="S374" s="1468"/>
      <c r="T374" s="1468"/>
      <c r="U374" s="1468"/>
      <c r="V374" s="1468"/>
      <c r="W374" s="1468"/>
      <c r="X374" s="1468"/>
      <c r="Y374" s="1468"/>
      <c r="Z374" s="1468"/>
      <c r="AA374" s="102"/>
      <c r="AB374" s="215"/>
      <c r="AC374" s="216"/>
      <c r="AD374" s="217"/>
    </row>
    <row r="375" spans="1:30" ht="13.5" customHeight="1">
      <c r="A375" s="598"/>
      <c r="B375" s="626"/>
      <c r="C375" s="602"/>
      <c r="D375" s="591"/>
      <c r="E375" s="1119"/>
      <c r="F375" s="100"/>
      <c r="G375" s="1383"/>
      <c r="H375" s="1385"/>
      <c r="I375" s="1124" t="s">
        <v>363</v>
      </c>
      <c r="J375" s="1124"/>
      <c r="K375" s="1124"/>
      <c r="L375" s="1124"/>
      <c r="M375" s="1468"/>
      <c r="N375" s="1468"/>
      <c r="O375" s="1468"/>
      <c r="P375" s="1468"/>
      <c r="Q375" s="1468"/>
      <c r="R375" s="1468"/>
      <c r="S375" s="1468"/>
      <c r="T375" s="1468"/>
      <c r="U375" s="1468"/>
      <c r="V375" s="1468"/>
      <c r="W375" s="1468"/>
      <c r="X375" s="1468"/>
      <c r="Y375" s="1468"/>
      <c r="Z375" s="1468"/>
      <c r="AA375" s="102"/>
      <c r="AB375" s="215"/>
      <c r="AC375" s="216"/>
      <c r="AD375" s="217"/>
    </row>
    <row r="376" spans="1:30" ht="13.5" customHeight="1">
      <c r="A376" s="598"/>
      <c r="B376" s="626"/>
      <c r="C376" s="602"/>
      <c r="D376" s="591"/>
      <c r="E376" s="598"/>
      <c r="F376" s="100"/>
      <c r="G376" s="1386"/>
      <c r="H376" s="1388"/>
      <c r="I376" s="1124"/>
      <c r="J376" s="1124"/>
      <c r="K376" s="1124"/>
      <c r="L376" s="1124"/>
      <c r="M376" s="1468"/>
      <c r="N376" s="1468"/>
      <c r="O376" s="1468"/>
      <c r="P376" s="1468"/>
      <c r="Q376" s="1468"/>
      <c r="R376" s="1468"/>
      <c r="S376" s="1468"/>
      <c r="T376" s="1468"/>
      <c r="U376" s="1468"/>
      <c r="V376" s="1468"/>
      <c r="W376" s="1468"/>
      <c r="X376" s="1468"/>
      <c r="Y376" s="1468"/>
      <c r="Z376" s="1468"/>
      <c r="AA376" s="102"/>
      <c r="AB376" s="215"/>
      <c r="AC376" s="216"/>
      <c r="AD376" s="217"/>
    </row>
    <row r="377" spans="1:30" ht="13.5" customHeight="1">
      <c r="A377" s="598"/>
      <c r="B377" s="626"/>
      <c r="C377" s="602"/>
      <c r="D377" s="591"/>
      <c r="E377" s="598"/>
      <c r="F377" s="100"/>
      <c r="G377" s="1463"/>
      <c r="H377" s="1396"/>
      <c r="I377" s="1305" t="s">
        <v>192</v>
      </c>
      <c r="J377" s="1306"/>
      <c r="K377" s="1306"/>
      <c r="L377" s="1306"/>
      <c r="M377" s="1464"/>
      <c r="N377" s="1464"/>
      <c r="O377" s="1464"/>
      <c r="P377" s="1464"/>
      <c r="Q377" s="1464"/>
      <c r="R377" s="1464"/>
      <c r="S377" s="1464"/>
      <c r="T377" s="1464"/>
      <c r="U377" s="1464"/>
      <c r="V377" s="1464"/>
      <c r="W377" s="1464"/>
      <c r="X377" s="1464"/>
      <c r="Y377" s="1464"/>
      <c r="Z377" s="231" t="s">
        <v>190</v>
      </c>
      <c r="AA377" s="102"/>
      <c r="AB377" s="105"/>
      <c r="AC377" s="106"/>
      <c r="AD377" s="107"/>
    </row>
    <row r="378" spans="1:30" ht="6.6" customHeight="1">
      <c r="A378" s="598"/>
      <c r="B378" s="626"/>
      <c r="C378" s="602"/>
      <c r="D378" s="591"/>
      <c r="E378" s="232"/>
      <c r="F378" s="100"/>
      <c r="G378" s="616"/>
      <c r="H378" s="616"/>
      <c r="I378" s="616"/>
      <c r="J378" s="616"/>
      <c r="K378" s="616"/>
      <c r="L378" s="616"/>
      <c r="M378" s="616"/>
      <c r="N378" s="616"/>
      <c r="O378" s="616"/>
      <c r="P378" s="616"/>
      <c r="Q378" s="616"/>
      <c r="R378" s="616"/>
      <c r="S378" s="616"/>
      <c r="T378" s="616"/>
      <c r="U378" s="616"/>
      <c r="V378" s="616"/>
      <c r="W378" s="616"/>
      <c r="X378" s="616"/>
      <c r="Y378" s="616"/>
      <c r="Z378" s="616"/>
      <c r="AA378" s="102"/>
      <c r="AB378" s="105"/>
      <c r="AC378" s="106"/>
      <c r="AD378" s="107"/>
    </row>
    <row r="379" spans="1:30" ht="13.5" customHeight="1">
      <c r="A379" s="598"/>
      <c r="B379" s="626"/>
      <c r="C379" s="602"/>
      <c r="D379" s="591"/>
      <c r="E379" s="598"/>
      <c r="F379" s="100"/>
      <c r="G379" s="616" t="s">
        <v>299</v>
      </c>
      <c r="H379" s="616"/>
      <c r="I379" s="616"/>
      <c r="J379" s="616"/>
      <c r="K379" s="616"/>
      <c r="L379" s="616"/>
      <c r="M379" s="616"/>
      <c r="N379" s="616"/>
      <c r="O379" s="616"/>
      <c r="P379" s="616"/>
      <c r="Q379" s="616"/>
      <c r="R379" s="616"/>
      <c r="S379" s="616"/>
      <c r="T379" s="616"/>
      <c r="U379" s="616"/>
      <c r="V379" s="616"/>
      <c r="W379" s="616"/>
      <c r="X379" s="616"/>
      <c r="Y379" s="616"/>
      <c r="Z379" s="616"/>
      <c r="AA379" s="102"/>
      <c r="AB379" s="105"/>
      <c r="AC379" s="106"/>
      <c r="AD379" s="107"/>
    </row>
    <row r="380" spans="1:30" ht="13.5" customHeight="1">
      <c r="A380" s="598"/>
      <c r="B380" s="626"/>
      <c r="C380" s="602"/>
      <c r="D380" s="591"/>
      <c r="E380" s="598"/>
      <c r="F380" s="100"/>
      <c r="G380" s="1463"/>
      <c r="H380" s="1396"/>
      <c r="I380" s="1465" t="s">
        <v>300</v>
      </c>
      <c r="J380" s="1466"/>
      <c r="K380" s="1466"/>
      <c r="L380" s="1466"/>
      <c r="M380" s="1466"/>
      <c r="N380" s="1466"/>
      <c r="O380" s="1466"/>
      <c r="P380" s="1466"/>
      <c r="Q380" s="1466"/>
      <c r="R380" s="1466"/>
      <c r="S380" s="1466"/>
      <c r="T380" s="1466"/>
      <c r="U380" s="1466"/>
      <c r="V380" s="1466"/>
      <c r="W380" s="1466"/>
      <c r="X380" s="1466"/>
      <c r="Y380" s="1466"/>
      <c r="Z380" s="1467"/>
      <c r="AA380" s="102"/>
      <c r="AB380" s="105"/>
      <c r="AC380" s="106"/>
      <c r="AD380" s="107"/>
    </row>
    <row r="381" spans="1:30" ht="13.5" customHeight="1">
      <c r="A381" s="598"/>
      <c r="B381" s="626"/>
      <c r="C381" s="602"/>
      <c r="D381" s="591"/>
      <c r="E381" s="598"/>
      <c r="F381" s="100"/>
      <c r="G381" s="1463"/>
      <c r="H381" s="1396"/>
      <c r="I381" s="1465" t="s">
        <v>513</v>
      </c>
      <c r="J381" s="1466"/>
      <c r="K381" s="1466"/>
      <c r="L381" s="1466"/>
      <c r="M381" s="1466"/>
      <c r="N381" s="1466"/>
      <c r="O381" s="1466"/>
      <c r="P381" s="1466"/>
      <c r="Q381" s="1466"/>
      <c r="R381" s="1466"/>
      <c r="S381" s="1466"/>
      <c r="T381" s="1466"/>
      <c r="U381" s="1466"/>
      <c r="V381" s="1466"/>
      <c r="W381" s="1466"/>
      <c r="X381" s="1466"/>
      <c r="Y381" s="1466"/>
      <c r="Z381" s="1467"/>
      <c r="AA381" s="102"/>
      <c r="AB381" s="105"/>
      <c r="AC381" s="106"/>
      <c r="AD381" s="107"/>
    </row>
    <row r="382" spans="1:30" ht="13.5" customHeight="1">
      <c r="A382" s="668"/>
      <c r="B382" s="682"/>
      <c r="C382" s="672"/>
      <c r="D382" s="665"/>
      <c r="E382" s="668"/>
      <c r="F382" s="100"/>
      <c r="G382" s="1226" t="s">
        <v>188</v>
      </c>
      <c r="H382" s="1228"/>
      <c r="I382" s="744" t="s">
        <v>192</v>
      </c>
      <c r="J382" s="745"/>
      <c r="K382" s="745"/>
      <c r="L382" s="745"/>
      <c r="M382" s="1469"/>
      <c r="N382" s="1469"/>
      <c r="O382" s="1469"/>
      <c r="P382" s="1469"/>
      <c r="Q382" s="1469"/>
      <c r="R382" s="1469"/>
      <c r="S382" s="1469"/>
      <c r="T382" s="1469"/>
      <c r="U382" s="1469"/>
      <c r="V382" s="1469"/>
      <c r="W382" s="1469"/>
      <c r="X382" s="1469"/>
      <c r="Y382" s="1469"/>
      <c r="Z382" s="746" t="s">
        <v>190</v>
      </c>
      <c r="AA382" s="102"/>
      <c r="AB382" s="669"/>
      <c r="AC382" s="670"/>
      <c r="AD382" s="671"/>
    </row>
    <row r="383" spans="1:30" ht="6.6" customHeight="1">
      <c r="A383" s="668"/>
      <c r="B383" s="682"/>
      <c r="C383" s="672"/>
      <c r="D383" s="665"/>
      <c r="E383" s="668"/>
      <c r="F383" s="114"/>
      <c r="G383" s="674"/>
      <c r="H383" s="674"/>
      <c r="I383" s="674"/>
      <c r="J383" s="674"/>
      <c r="K383" s="674"/>
      <c r="L383" s="674"/>
      <c r="M383" s="674"/>
      <c r="N383" s="674"/>
      <c r="O383" s="674"/>
      <c r="P383" s="674"/>
      <c r="Q383" s="674"/>
      <c r="R383" s="674"/>
      <c r="S383" s="674"/>
      <c r="T383" s="674"/>
      <c r="U383" s="674"/>
      <c r="V383" s="674"/>
      <c r="W383" s="674"/>
      <c r="X383" s="674"/>
      <c r="Y383" s="674"/>
      <c r="Z383" s="674"/>
      <c r="AA383" s="115"/>
      <c r="AB383" s="669"/>
      <c r="AC383" s="670"/>
      <c r="AD383" s="671"/>
    </row>
    <row r="384" spans="1:30" ht="13.5" customHeight="1">
      <c r="A384" s="598"/>
      <c r="B384" s="626">
        <v>14</v>
      </c>
      <c r="C384" s="602" t="s">
        <v>385</v>
      </c>
      <c r="D384" s="591" t="s">
        <v>377</v>
      </c>
      <c r="E384" s="1119" t="s">
        <v>404</v>
      </c>
      <c r="F384" s="100"/>
      <c r="G384" s="1136" t="s">
        <v>117</v>
      </c>
      <c r="H384" s="1136"/>
      <c r="I384" s="1136"/>
      <c r="J384" s="1136"/>
      <c r="K384" s="1136"/>
      <c r="L384" s="1136"/>
      <c r="M384" s="1136"/>
      <c r="N384" s="1155" t="s">
        <v>1295</v>
      </c>
      <c r="O384" s="1155"/>
      <c r="P384" s="1155"/>
      <c r="Q384" s="1155"/>
      <c r="R384" s="1155"/>
      <c r="S384" s="1155"/>
      <c r="T384" s="1155"/>
      <c r="U384" s="1155"/>
      <c r="V384" s="1155"/>
      <c r="AA384" s="102"/>
      <c r="AB384" s="1121" t="s">
        <v>1060</v>
      </c>
      <c r="AC384" s="1122"/>
      <c r="AD384" s="1123"/>
    </row>
    <row r="385" spans="1:30" ht="13.5" customHeight="1">
      <c r="A385" s="598"/>
      <c r="B385" s="585"/>
      <c r="C385" s="602"/>
      <c r="D385" s="591"/>
      <c r="E385" s="1119"/>
      <c r="F385" s="100"/>
      <c r="G385" s="1136"/>
      <c r="H385" s="1136"/>
      <c r="I385" s="1136"/>
      <c r="J385" s="1136"/>
      <c r="K385" s="1136"/>
      <c r="L385" s="1136"/>
      <c r="M385" s="1136"/>
      <c r="N385" s="1155"/>
      <c r="O385" s="1155"/>
      <c r="P385" s="1155"/>
      <c r="Q385" s="1155"/>
      <c r="R385" s="1155"/>
      <c r="S385" s="1155"/>
      <c r="T385" s="1155"/>
      <c r="U385" s="1155"/>
      <c r="V385" s="1155"/>
      <c r="AA385" s="102"/>
      <c r="AB385" s="1121"/>
      <c r="AC385" s="1122"/>
      <c r="AD385" s="1123"/>
    </row>
    <row r="386" spans="1:30" ht="13.5" customHeight="1">
      <c r="A386" s="598"/>
      <c r="B386" s="626"/>
      <c r="C386" s="602"/>
      <c r="D386" s="591"/>
      <c r="E386" s="1119"/>
      <c r="F386" s="100"/>
      <c r="AA386" s="102"/>
      <c r="AB386" s="1121"/>
      <c r="AC386" s="1122"/>
      <c r="AD386" s="1123"/>
    </row>
    <row r="387" spans="1:30" ht="13.5" customHeight="1">
      <c r="A387" s="598"/>
      <c r="B387" s="626"/>
      <c r="C387" s="602"/>
      <c r="D387" s="591" t="s">
        <v>377</v>
      </c>
      <c r="E387" s="1119" t="s">
        <v>403</v>
      </c>
      <c r="F387" s="100"/>
      <c r="G387" s="1452" t="s">
        <v>306</v>
      </c>
      <c r="H387" s="1452"/>
      <c r="I387" s="1452"/>
      <c r="J387" s="1452"/>
      <c r="K387" s="1452"/>
      <c r="L387" s="1452"/>
      <c r="M387" s="1452"/>
      <c r="N387" s="1452"/>
      <c r="O387" s="1452"/>
      <c r="P387" s="1452"/>
      <c r="Q387" s="1452"/>
      <c r="R387" s="1452"/>
      <c r="S387" s="1452"/>
      <c r="T387" s="1452"/>
      <c r="U387" s="1452"/>
      <c r="V387" s="1452"/>
      <c r="W387" s="1452"/>
      <c r="AA387" s="102"/>
      <c r="AB387" s="1121" t="s">
        <v>1060</v>
      </c>
      <c r="AC387" s="1122"/>
      <c r="AD387" s="1123"/>
    </row>
    <row r="388" spans="1:30" ht="13.5" customHeight="1">
      <c r="A388" s="598"/>
      <c r="B388" s="626"/>
      <c r="C388" s="602"/>
      <c r="D388" s="591"/>
      <c r="E388" s="1119"/>
      <c r="F388" s="100"/>
      <c r="G388" s="1453" t="s">
        <v>301</v>
      </c>
      <c r="H388" s="1453"/>
      <c r="I388" s="1453"/>
      <c r="J388" s="1453"/>
      <c r="K388" s="1453"/>
      <c r="L388" s="1453"/>
      <c r="M388" s="1470"/>
      <c r="N388" s="1471"/>
      <c r="O388" s="1471"/>
      <c r="P388" s="1471"/>
      <c r="Q388" s="1471"/>
      <c r="R388" s="1471"/>
      <c r="S388" s="1471"/>
      <c r="T388" s="1471"/>
      <c r="U388" s="1471"/>
      <c r="V388" s="1471"/>
      <c r="W388" s="1471"/>
      <c r="X388" s="1471"/>
      <c r="Y388" s="1471"/>
      <c r="Z388" s="1472"/>
      <c r="AA388" s="102"/>
      <c r="AB388" s="1121"/>
      <c r="AC388" s="1122"/>
      <c r="AD388" s="1123"/>
    </row>
    <row r="389" spans="1:30" ht="13.5" customHeight="1">
      <c r="A389" s="598"/>
      <c r="B389" s="626"/>
      <c r="C389" s="602"/>
      <c r="D389" s="591"/>
      <c r="E389" s="1119"/>
      <c r="F389" s="100"/>
      <c r="G389" s="1453" t="s">
        <v>1080</v>
      </c>
      <c r="H389" s="1453"/>
      <c r="I389" s="1453"/>
      <c r="J389" s="1453"/>
      <c r="K389" s="1453"/>
      <c r="L389" s="1453"/>
      <c r="M389" s="1473"/>
      <c r="N389" s="1474"/>
      <c r="O389" s="1474"/>
      <c r="P389" s="239" t="s">
        <v>302</v>
      </c>
      <c r="Q389" s="1453" t="s">
        <v>1384</v>
      </c>
      <c r="R389" s="1453"/>
      <c r="S389" s="1453"/>
      <c r="T389" s="1453"/>
      <c r="U389" s="1453"/>
      <c r="V389" s="1453"/>
      <c r="W389" s="1473"/>
      <c r="X389" s="1474"/>
      <c r="Y389" s="1474"/>
      <c r="Z389" s="239" t="s">
        <v>302</v>
      </c>
      <c r="AA389" s="102"/>
      <c r="AB389" s="1121"/>
      <c r="AC389" s="1122"/>
      <c r="AD389" s="1123"/>
    </row>
    <row r="390" spans="1:30" ht="9.75" customHeight="1">
      <c r="A390" s="598"/>
      <c r="B390" s="626"/>
      <c r="C390" s="602"/>
      <c r="D390" s="591"/>
      <c r="E390" s="1119"/>
      <c r="F390" s="100"/>
      <c r="AA390" s="102"/>
      <c r="AB390" s="236"/>
      <c r="AC390" s="237"/>
      <c r="AD390" s="238"/>
    </row>
    <row r="391" spans="1:30" ht="13.5" customHeight="1">
      <c r="A391" s="598"/>
      <c r="B391" s="626"/>
      <c r="C391" s="602"/>
      <c r="D391" s="591" t="s">
        <v>377</v>
      </c>
      <c r="E391" s="1119" t="s">
        <v>1130</v>
      </c>
      <c r="F391" s="100"/>
      <c r="G391" s="616"/>
      <c r="H391" s="616"/>
      <c r="I391" s="616"/>
      <c r="L391" s="616"/>
      <c r="M391" s="616"/>
      <c r="N391" s="616"/>
      <c r="O391" s="616"/>
      <c r="X391" s="616"/>
      <c r="Y391" s="616"/>
      <c r="Z391" s="616"/>
      <c r="AA391" s="102"/>
      <c r="AB391" s="1121" t="s">
        <v>1060</v>
      </c>
      <c r="AC391" s="1122"/>
      <c r="AD391" s="1123"/>
    </row>
    <row r="392" spans="1:30" ht="13.5" customHeight="1">
      <c r="A392" s="598"/>
      <c r="B392" s="626"/>
      <c r="C392" s="602"/>
      <c r="D392" s="591"/>
      <c r="E392" s="1119"/>
      <c r="F392" s="100"/>
      <c r="AA392" s="102"/>
      <c r="AB392" s="1121"/>
      <c r="AC392" s="1122"/>
      <c r="AD392" s="1123"/>
    </row>
    <row r="393" spans="1:30" ht="13.5" customHeight="1">
      <c r="A393" s="598"/>
      <c r="B393" s="626"/>
      <c r="C393" s="602"/>
      <c r="D393" s="591"/>
      <c r="E393" s="1119"/>
      <c r="F393" s="100"/>
      <c r="AA393" s="102"/>
      <c r="AB393" s="1121"/>
      <c r="AC393" s="1122"/>
      <c r="AD393" s="1123"/>
    </row>
    <row r="394" spans="1:30" ht="13.5" customHeight="1">
      <c r="A394" s="598"/>
      <c r="B394" s="626"/>
      <c r="C394" s="602"/>
      <c r="D394" s="591"/>
      <c r="E394" s="1119"/>
      <c r="F394" s="100"/>
      <c r="AA394" s="102"/>
      <c r="AB394" s="236"/>
      <c r="AC394" s="237"/>
      <c r="AD394" s="238"/>
    </row>
    <row r="395" spans="1:30" ht="13.5" customHeight="1">
      <c r="A395" s="598"/>
      <c r="B395" s="626"/>
      <c r="C395" s="602"/>
      <c r="D395" s="591"/>
      <c r="E395" s="1119"/>
      <c r="F395" s="100"/>
      <c r="AA395" s="102"/>
      <c r="AB395" s="236"/>
      <c r="AC395" s="237"/>
      <c r="AD395" s="238"/>
    </row>
    <row r="396" spans="1:30" ht="13.5" customHeight="1">
      <c r="A396" s="598"/>
      <c r="B396" s="626"/>
      <c r="C396" s="602"/>
      <c r="D396" s="591"/>
      <c r="E396" s="1119"/>
      <c r="F396" s="100"/>
      <c r="G396" s="616"/>
      <c r="H396" s="616"/>
      <c r="I396" s="616"/>
      <c r="L396" s="616"/>
      <c r="M396" s="616"/>
      <c r="N396" s="616"/>
      <c r="O396" s="616"/>
      <c r="X396" s="616"/>
      <c r="Y396" s="616"/>
      <c r="Z396" s="616"/>
      <c r="AA396" s="102"/>
      <c r="AB396" s="236"/>
      <c r="AC396" s="237"/>
      <c r="AD396" s="238"/>
    </row>
    <row r="397" spans="1:30" ht="13.5" customHeight="1">
      <c r="A397" s="598"/>
      <c r="B397" s="626"/>
      <c r="C397" s="602"/>
      <c r="D397" s="591"/>
      <c r="E397" s="1119"/>
      <c r="F397" s="100"/>
      <c r="G397" s="616"/>
      <c r="H397" s="616"/>
      <c r="I397" s="616"/>
      <c r="L397" s="616"/>
      <c r="M397" s="616"/>
      <c r="N397" s="616"/>
      <c r="O397" s="616"/>
      <c r="X397" s="616"/>
      <c r="Y397" s="616"/>
      <c r="Z397" s="616"/>
      <c r="AA397" s="102"/>
      <c r="AB397" s="236"/>
      <c r="AC397" s="237"/>
      <c r="AD397" s="238"/>
    </row>
    <row r="398" spans="1:30" ht="13.5" customHeight="1">
      <c r="A398" s="598"/>
      <c r="B398" s="626"/>
      <c r="C398" s="602"/>
      <c r="D398" s="591"/>
      <c r="E398" s="1119"/>
      <c r="F398" s="100"/>
      <c r="G398" s="616"/>
      <c r="H398" s="616"/>
      <c r="I398" s="616"/>
      <c r="L398" s="616"/>
      <c r="M398" s="616"/>
      <c r="N398" s="616"/>
      <c r="O398" s="616"/>
      <c r="X398" s="616"/>
      <c r="Y398" s="616"/>
      <c r="Z398" s="616"/>
      <c r="AA398" s="102"/>
      <c r="AB398" s="236"/>
      <c r="AC398" s="237"/>
      <c r="AD398" s="238"/>
    </row>
    <row r="399" spans="1:30">
      <c r="A399" s="598"/>
      <c r="B399" s="626"/>
      <c r="C399" s="602"/>
      <c r="D399" s="591"/>
      <c r="E399" s="1119"/>
      <c r="F399" s="100"/>
      <c r="G399" s="616"/>
      <c r="H399" s="616"/>
      <c r="I399" s="616"/>
      <c r="L399" s="616"/>
      <c r="M399" s="616"/>
      <c r="N399" s="616"/>
      <c r="O399" s="616"/>
      <c r="X399" s="616"/>
      <c r="Y399" s="616"/>
      <c r="Z399" s="616"/>
      <c r="AA399" s="102"/>
      <c r="AB399" s="609"/>
      <c r="AC399" s="610"/>
      <c r="AD399" s="611"/>
    </row>
    <row r="400" spans="1:30" ht="13.5" customHeight="1">
      <c r="A400" s="919"/>
      <c r="B400" s="931"/>
      <c r="C400" s="920"/>
      <c r="D400" s="918" t="s">
        <v>377</v>
      </c>
      <c r="E400" s="1119" t="s">
        <v>407</v>
      </c>
      <c r="F400" s="100"/>
      <c r="G400" s="927"/>
      <c r="H400" s="927"/>
      <c r="I400" s="927"/>
      <c r="J400" s="927"/>
      <c r="K400" s="927"/>
      <c r="L400" s="927"/>
      <c r="M400" s="927"/>
      <c r="N400" s="927"/>
      <c r="O400" s="927"/>
      <c r="P400" s="921"/>
      <c r="Q400" s="921"/>
      <c r="R400" s="921"/>
      <c r="S400" s="921"/>
      <c r="T400" s="921"/>
      <c r="U400" s="921"/>
      <c r="V400" s="921"/>
      <c r="W400" s="921"/>
      <c r="X400" s="927"/>
      <c r="Y400" s="927"/>
      <c r="Z400" s="927"/>
      <c r="AA400" s="102"/>
      <c r="AB400" s="1121" t="s">
        <v>1060</v>
      </c>
      <c r="AC400" s="1122"/>
      <c r="AD400" s="1123"/>
    </row>
    <row r="401" spans="1:30">
      <c r="A401" s="919"/>
      <c r="B401" s="931"/>
      <c r="C401" s="920"/>
      <c r="D401" s="918"/>
      <c r="E401" s="1120"/>
      <c r="F401" s="100"/>
      <c r="G401" s="927"/>
      <c r="H401" s="927"/>
      <c r="I401" s="927"/>
      <c r="J401" s="927"/>
      <c r="K401" s="927"/>
      <c r="L401" s="927"/>
      <c r="M401" s="927"/>
      <c r="N401" s="927"/>
      <c r="O401" s="927"/>
      <c r="P401" s="921"/>
      <c r="Q401" s="921"/>
      <c r="R401" s="921"/>
      <c r="S401" s="921"/>
      <c r="T401" s="921"/>
      <c r="U401" s="921"/>
      <c r="V401" s="921"/>
      <c r="W401" s="921"/>
      <c r="X401" s="927"/>
      <c r="Y401" s="927"/>
      <c r="Z401" s="927"/>
      <c r="AA401" s="102"/>
      <c r="AB401" s="1121"/>
      <c r="AC401" s="1122"/>
      <c r="AD401" s="1123"/>
    </row>
    <row r="402" spans="1:30" ht="6.6" customHeight="1">
      <c r="A402" s="934"/>
      <c r="B402" s="935"/>
      <c r="C402" s="942"/>
      <c r="D402" s="930"/>
      <c r="E402" s="934"/>
      <c r="F402" s="144"/>
      <c r="G402" s="925"/>
      <c r="H402" s="925"/>
      <c r="I402" s="925"/>
      <c r="J402" s="925"/>
      <c r="K402" s="925"/>
      <c r="L402" s="925"/>
      <c r="M402" s="925"/>
      <c r="N402" s="925"/>
      <c r="O402" s="925"/>
      <c r="P402" s="939"/>
      <c r="Q402" s="939"/>
      <c r="R402" s="939"/>
      <c r="S402" s="939"/>
      <c r="T402" s="939"/>
      <c r="U402" s="939"/>
      <c r="V402" s="939"/>
      <c r="W402" s="939"/>
      <c r="X402" s="925"/>
      <c r="Y402" s="925"/>
      <c r="Z402" s="925"/>
      <c r="AA402" s="149"/>
      <c r="AB402" s="1142"/>
      <c r="AC402" s="1143"/>
      <c r="AD402" s="1144"/>
    </row>
    <row r="403" spans="1:30" ht="6.6" customHeight="1">
      <c r="A403" s="598"/>
      <c r="B403" s="626"/>
      <c r="C403" s="602"/>
      <c r="D403" s="591"/>
      <c r="E403" s="221"/>
      <c r="F403" s="100"/>
      <c r="G403" s="616"/>
      <c r="H403" s="616"/>
      <c r="I403" s="616"/>
      <c r="J403" s="616"/>
      <c r="K403" s="616"/>
      <c r="L403" s="616"/>
      <c r="M403" s="616"/>
      <c r="N403" s="616"/>
      <c r="O403" s="616"/>
      <c r="P403" s="616"/>
      <c r="Q403" s="616"/>
      <c r="R403" s="616"/>
      <c r="S403" s="616"/>
      <c r="T403" s="616"/>
      <c r="U403" s="616"/>
      <c r="V403" s="616"/>
      <c r="W403" s="616"/>
      <c r="X403" s="616"/>
      <c r="Y403" s="616"/>
      <c r="Z403" s="616"/>
      <c r="AA403" s="102"/>
      <c r="AB403" s="609"/>
      <c r="AC403" s="610"/>
      <c r="AD403" s="611"/>
    </row>
    <row r="404" spans="1:30" ht="13.5" customHeight="1">
      <c r="A404" s="1119" t="s">
        <v>398</v>
      </c>
      <c r="B404" s="723">
        <v>15</v>
      </c>
      <c r="C404" s="1177" t="s">
        <v>1132</v>
      </c>
      <c r="D404" s="1134" t="s">
        <v>376</v>
      </c>
      <c r="E404" s="1119" t="s">
        <v>1131</v>
      </c>
      <c r="F404" s="100"/>
      <c r="G404" s="1136" t="s">
        <v>117</v>
      </c>
      <c r="H404" s="1136"/>
      <c r="I404" s="1136"/>
      <c r="J404" s="1136"/>
      <c r="K404" s="1136"/>
      <c r="L404" s="1136"/>
      <c r="M404" s="1136"/>
      <c r="N404" s="1222" t="s">
        <v>1295</v>
      </c>
      <c r="O404" s="1222"/>
      <c r="P404" s="1222"/>
      <c r="Q404" s="1222"/>
      <c r="R404" s="1222"/>
      <c r="S404" s="1222"/>
      <c r="T404" s="1222"/>
      <c r="U404" s="1222"/>
      <c r="V404" s="1222"/>
      <c r="W404" s="713"/>
      <c r="X404" s="713"/>
      <c r="Y404" s="713"/>
      <c r="Z404" s="713"/>
      <c r="AA404" s="102"/>
      <c r="AB404" s="1428" t="s">
        <v>222</v>
      </c>
      <c r="AC404" s="1429"/>
      <c r="AD404" s="1430"/>
    </row>
    <row r="405" spans="1:30">
      <c r="A405" s="1119"/>
      <c r="B405" s="585"/>
      <c r="C405" s="1177"/>
      <c r="D405" s="1134"/>
      <c r="E405" s="1119"/>
      <c r="F405" s="100"/>
      <c r="G405" s="1136"/>
      <c r="H405" s="1136"/>
      <c r="I405" s="1136"/>
      <c r="J405" s="1136"/>
      <c r="K405" s="1136"/>
      <c r="L405" s="1136"/>
      <c r="M405" s="1136"/>
      <c r="N405" s="1222"/>
      <c r="O405" s="1222"/>
      <c r="P405" s="1222"/>
      <c r="Q405" s="1222"/>
      <c r="R405" s="1222"/>
      <c r="S405" s="1222"/>
      <c r="T405" s="1222"/>
      <c r="U405" s="1222"/>
      <c r="V405" s="1222"/>
      <c r="W405" s="713"/>
      <c r="X405" s="713"/>
      <c r="Y405" s="713"/>
      <c r="Z405" s="713"/>
      <c r="AA405" s="102"/>
      <c r="AB405" s="1428"/>
      <c r="AC405" s="1429"/>
      <c r="AD405" s="1430"/>
    </row>
    <row r="406" spans="1:30">
      <c r="A406" s="703"/>
      <c r="B406" s="723"/>
      <c r="C406" s="1177"/>
      <c r="D406" s="1134"/>
      <c r="E406" s="1119"/>
      <c r="F406" s="114"/>
      <c r="G406" s="707" t="s">
        <v>2</v>
      </c>
      <c r="H406" s="707"/>
      <c r="I406" s="707"/>
      <c r="J406" s="707"/>
      <c r="K406" s="707"/>
      <c r="L406" s="707"/>
      <c r="M406" s="707"/>
      <c r="N406" s="707"/>
      <c r="O406" s="707"/>
      <c r="P406" s="707"/>
      <c r="Q406" s="707"/>
      <c r="R406" s="707"/>
      <c r="S406" s="707"/>
      <c r="T406" s="707"/>
      <c r="U406" s="707"/>
      <c r="V406" s="707"/>
      <c r="W406" s="707"/>
      <c r="X406" s="707"/>
      <c r="Y406" s="707"/>
      <c r="Z406" s="713"/>
      <c r="AA406" s="102"/>
      <c r="AB406" s="1428"/>
      <c r="AC406" s="1429"/>
      <c r="AD406" s="1430"/>
    </row>
    <row r="407" spans="1:30">
      <c r="A407" s="703"/>
      <c r="B407" s="723"/>
      <c r="C407" s="1177"/>
      <c r="D407" s="1134"/>
      <c r="E407" s="1119"/>
      <c r="F407" s="100"/>
      <c r="G407" s="1488"/>
      <c r="H407" s="1489"/>
      <c r="I407" s="1489"/>
      <c r="J407" s="1489"/>
      <c r="K407" s="1489"/>
      <c r="L407" s="1489"/>
      <c r="M407" s="1490"/>
      <c r="N407" s="1294" t="s">
        <v>212</v>
      </c>
      <c r="O407" s="1294"/>
      <c r="P407" s="1294"/>
      <c r="Q407" s="1294"/>
      <c r="R407" s="1294"/>
      <c r="S407" s="1294"/>
      <c r="T407" s="1294"/>
      <c r="U407" s="1294"/>
      <c r="V407" s="1300" t="s">
        <v>213</v>
      </c>
      <c r="W407" s="1301"/>
      <c r="X407" s="1301"/>
      <c r="Y407" s="1302"/>
      <c r="Z407" s="713"/>
      <c r="AA407" s="102"/>
      <c r="AB407" s="215"/>
      <c r="AC407" s="216"/>
      <c r="AD407" s="217"/>
    </row>
    <row r="408" spans="1:30">
      <c r="A408" s="703"/>
      <c r="B408" s="723"/>
      <c r="C408" s="1177"/>
      <c r="D408" s="1134"/>
      <c r="E408" s="1119"/>
      <c r="F408" s="100"/>
      <c r="G408" s="1294" t="s">
        <v>101</v>
      </c>
      <c r="H408" s="1294"/>
      <c r="I408" s="1294"/>
      <c r="J408" s="1294" t="s">
        <v>19</v>
      </c>
      <c r="K408" s="1294"/>
      <c r="L408" s="1294"/>
      <c r="M408" s="1294"/>
      <c r="N408" s="1475"/>
      <c r="O408" s="1476"/>
      <c r="P408" s="1476"/>
      <c r="Q408" s="1477"/>
      <c r="R408" s="1475"/>
      <c r="S408" s="1476"/>
      <c r="T408" s="1476"/>
      <c r="U408" s="1477"/>
      <c r="V408" s="1475"/>
      <c r="W408" s="1476"/>
      <c r="X408" s="1476"/>
      <c r="Y408" s="1477"/>
      <c r="Z408" s="713"/>
      <c r="AA408" s="102"/>
      <c r="AB408" s="215"/>
      <c r="AC408" s="216"/>
      <c r="AD408" s="217"/>
    </row>
    <row r="409" spans="1:30">
      <c r="A409" s="703"/>
      <c r="B409" s="723"/>
      <c r="C409" s="1177"/>
      <c r="D409" s="1134"/>
      <c r="E409" s="1119"/>
      <c r="F409" s="100"/>
      <c r="G409" s="1294"/>
      <c r="H409" s="1294"/>
      <c r="I409" s="1294"/>
      <c r="J409" s="1294" t="s">
        <v>20</v>
      </c>
      <c r="K409" s="1294"/>
      <c r="L409" s="1294"/>
      <c r="M409" s="1294"/>
      <c r="N409" s="1475"/>
      <c r="O409" s="1476"/>
      <c r="P409" s="1476"/>
      <c r="Q409" s="1477"/>
      <c r="R409" s="1475"/>
      <c r="S409" s="1476"/>
      <c r="T409" s="1476"/>
      <c r="U409" s="1477"/>
      <c r="V409" s="1475"/>
      <c r="W409" s="1476"/>
      <c r="X409" s="1476"/>
      <c r="Y409" s="1477"/>
      <c r="Z409" s="713"/>
      <c r="AA409" s="102"/>
      <c r="AB409" s="215"/>
      <c r="AC409" s="216"/>
      <c r="AD409" s="217"/>
    </row>
    <row r="410" spans="1:30">
      <c r="A410" s="703"/>
      <c r="B410" s="723"/>
      <c r="C410" s="1177"/>
      <c r="D410" s="1134"/>
      <c r="E410" s="1119"/>
      <c r="F410" s="100"/>
      <c r="G410" s="1294" t="s">
        <v>103</v>
      </c>
      <c r="H410" s="1294"/>
      <c r="I410" s="1294"/>
      <c r="J410" s="1294" t="s">
        <v>19</v>
      </c>
      <c r="K410" s="1294"/>
      <c r="L410" s="1294"/>
      <c r="M410" s="1294"/>
      <c r="N410" s="1478"/>
      <c r="O410" s="1479"/>
      <c r="P410" s="1479"/>
      <c r="Q410" s="1480"/>
      <c r="R410" s="1478"/>
      <c r="S410" s="1479"/>
      <c r="T410" s="1479"/>
      <c r="U410" s="1480"/>
      <c r="V410" s="1478"/>
      <c r="W410" s="1479"/>
      <c r="X410" s="1479"/>
      <c r="Y410" s="1480"/>
      <c r="Z410" s="713"/>
      <c r="AA410" s="102"/>
      <c r="AB410" s="215"/>
      <c r="AC410" s="216"/>
      <c r="AD410" s="217"/>
    </row>
    <row r="411" spans="1:30">
      <c r="A411" s="703"/>
      <c r="B411" s="723"/>
      <c r="C411" s="705"/>
      <c r="D411" s="698"/>
      <c r="E411" s="1119"/>
      <c r="F411" s="100"/>
      <c r="G411" s="1294"/>
      <c r="H411" s="1294"/>
      <c r="I411" s="1294"/>
      <c r="J411" s="1294" t="s">
        <v>20</v>
      </c>
      <c r="K411" s="1294"/>
      <c r="L411" s="1294"/>
      <c r="M411" s="1294"/>
      <c r="N411" s="1478"/>
      <c r="O411" s="1479"/>
      <c r="P411" s="1479"/>
      <c r="Q411" s="1480"/>
      <c r="R411" s="1478"/>
      <c r="S411" s="1479"/>
      <c r="T411" s="1479"/>
      <c r="U411" s="1480"/>
      <c r="V411" s="1478"/>
      <c r="W411" s="1479"/>
      <c r="X411" s="1479"/>
      <c r="Y411" s="1480"/>
      <c r="Z411" s="713"/>
      <c r="AA411" s="102"/>
      <c r="AB411" s="215"/>
      <c r="AC411" s="216"/>
      <c r="AD411" s="217"/>
    </row>
    <row r="412" spans="1:30" s="674" customFormat="1" ht="7.5" customHeight="1">
      <c r="A412" s="919"/>
      <c r="B412" s="931"/>
      <c r="C412" s="920"/>
      <c r="D412" s="918"/>
      <c r="E412" s="919"/>
      <c r="F412" s="100"/>
      <c r="G412" s="195"/>
      <c r="H412" s="195"/>
      <c r="I412" s="195"/>
      <c r="J412" s="195"/>
      <c r="K412" s="195"/>
      <c r="L412" s="195"/>
      <c r="M412" s="195"/>
      <c r="N412" s="950"/>
      <c r="O412" s="950"/>
      <c r="P412" s="950"/>
      <c r="Q412" s="950"/>
      <c r="R412" s="950"/>
      <c r="S412" s="950"/>
      <c r="T412" s="950"/>
      <c r="U412" s="950"/>
      <c r="V412" s="950"/>
      <c r="W412" s="950"/>
      <c r="X412" s="950"/>
      <c r="Y412" s="950"/>
      <c r="Z412" s="927"/>
      <c r="AA412" s="102"/>
      <c r="AB412" s="215"/>
      <c r="AC412" s="216"/>
      <c r="AD412" s="217"/>
    </row>
    <row r="413" spans="1:30" ht="6.6" customHeight="1">
      <c r="A413" s="919"/>
      <c r="B413" s="931"/>
      <c r="C413" s="920"/>
      <c r="D413" s="918"/>
      <c r="E413" s="919"/>
      <c r="F413" s="100"/>
      <c r="G413" s="940"/>
      <c r="H413" s="940"/>
      <c r="I413" s="940"/>
      <c r="J413" s="940"/>
      <c r="K413" s="940"/>
      <c r="L413" s="940"/>
      <c r="M413" s="940"/>
      <c r="N413" s="940"/>
      <c r="O413" s="940"/>
      <c r="P413" s="940"/>
      <c r="Q413" s="940"/>
      <c r="R413" s="940"/>
      <c r="S413" s="940"/>
      <c r="T413" s="940"/>
      <c r="U413" s="940"/>
      <c r="V413" s="940"/>
      <c r="W413" s="927"/>
      <c r="X413" s="927"/>
      <c r="Y413" s="927"/>
      <c r="Z413" s="927"/>
      <c r="AA413" s="102"/>
      <c r="AB413" s="215"/>
      <c r="AC413" s="216"/>
      <c r="AD413" s="217"/>
    </row>
    <row r="414" spans="1:30" ht="13.5" customHeight="1">
      <c r="A414" s="1135"/>
      <c r="B414" s="626">
        <v>16</v>
      </c>
      <c r="C414" s="1133" t="s">
        <v>179</v>
      </c>
      <c r="D414" s="1134" t="s">
        <v>376</v>
      </c>
      <c r="E414" s="1135" t="s">
        <v>1133</v>
      </c>
      <c r="F414" s="100"/>
      <c r="G414" s="1136" t="s">
        <v>117</v>
      </c>
      <c r="H414" s="1136"/>
      <c r="I414" s="1136"/>
      <c r="J414" s="1136"/>
      <c r="K414" s="1136"/>
      <c r="L414" s="1136"/>
      <c r="M414" s="1136"/>
      <c r="N414" s="1155" t="s">
        <v>1295</v>
      </c>
      <c r="O414" s="1155"/>
      <c r="P414" s="1155"/>
      <c r="Q414" s="1155"/>
      <c r="R414" s="1155"/>
      <c r="S414" s="1155"/>
      <c r="T414" s="1155"/>
      <c r="U414" s="1155"/>
      <c r="V414" s="1155"/>
      <c r="W414" s="113"/>
      <c r="X414" s="113"/>
      <c r="Y414" s="113"/>
      <c r="Z414" s="113"/>
      <c r="AA414" s="102"/>
      <c r="AB414" s="1428" t="s">
        <v>222</v>
      </c>
      <c r="AC414" s="1429"/>
      <c r="AD414" s="1430"/>
    </row>
    <row r="415" spans="1:30">
      <c r="A415" s="1135"/>
      <c r="B415" s="585"/>
      <c r="C415" s="1133"/>
      <c r="D415" s="1134"/>
      <c r="E415" s="1135"/>
      <c r="F415" s="100"/>
      <c r="G415" s="1136"/>
      <c r="H415" s="1136"/>
      <c r="I415" s="1136"/>
      <c r="J415" s="1136"/>
      <c r="K415" s="1136"/>
      <c r="L415" s="1136"/>
      <c r="M415" s="1136"/>
      <c r="N415" s="1155"/>
      <c r="O415" s="1155"/>
      <c r="P415" s="1155"/>
      <c r="Q415" s="1155"/>
      <c r="R415" s="1155"/>
      <c r="S415" s="1155"/>
      <c r="T415" s="1155"/>
      <c r="U415" s="1155"/>
      <c r="V415" s="1155"/>
      <c r="W415" s="113"/>
      <c r="X415" s="113"/>
      <c r="Y415" s="113"/>
      <c r="Z415" s="113"/>
      <c r="AA415" s="102"/>
      <c r="AB415" s="1428"/>
      <c r="AC415" s="1429"/>
      <c r="AD415" s="1430"/>
    </row>
    <row r="416" spans="1:30">
      <c r="A416" s="1135"/>
      <c r="B416" s="626"/>
      <c r="C416" s="1133"/>
      <c r="D416" s="1134"/>
      <c r="E416" s="1135"/>
      <c r="F416" s="100"/>
      <c r="G416" s="113"/>
      <c r="H416" s="113"/>
      <c r="I416" s="113"/>
      <c r="J416" s="113"/>
      <c r="K416" s="113"/>
      <c r="L416" s="113"/>
      <c r="M416" s="113"/>
      <c r="N416" s="113"/>
      <c r="O416" s="113"/>
      <c r="P416" s="113"/>
      <c r="Q416" s="113"/>
      <c r="R416" s="113"/>
      <c r="S416" s="113"/>
      <c r="T416" s="113"/>
      <c r="U416" s="113"/>
      <c r="V416" s="113"/>
      <c r="W416" s="113"/>
      <c r="X416" s="113"/>
      <c r="Y416" s="113"/>
      <c r="Z416" s="113"/>
      <c r="AA416" s="102"/>
      <c r="AB416" s="1428"/>
      <c r="AC416" s="1429"/>
      <c r="AD416" s="1430"/>
    </row>
    <row r="417" spans="1:30">
      <c r="A417" s="1135"/>
      <c r="B417" s="626"/>
      <c r="C417" s="1133"/>
      <c r="D417" s="1134"/>
      <c r="E417" s="1135"/>
      <c r="F417" s="100"/>
      <c r="G417" s="1223" t="s">
        <v>146</v>
      </c>
      <c r="H417" s="1223"/>
      <c r="I417" s="1223"/>
      <c r="J417" s="1223"/>
      <c r="K417" s="1223"/>
      <c r="L417" s="1223"/>
      <c r="M417" s="1223"/>
      <c r="N417" s="1223"/>
      <c r="O417" s="1223"/>
      <c r="P417" s="1223"/>
      <c r="Q417" s="1223"/>
      <c r="R417" s="1223"/>
      <c r="S417" s="1223"/>
      <c r="T417" s="1223"/>
      <c r="U417" s="1481"/>
      <c r="V417" s="1394" t="s">
        <v>193</v>
      </c>
      <c r="W417" s="1394"/>
      <c r="X417" s="1394"/>
      <c r="Y417" s="1394"/>
      <c r="Z417" s="1394"/>
      <c r="AA417" s="102"/>
      <c r="AB417" s="215"/>
      <c r="AC417" s="216"/>
      <c r="AD417" s="217"/>
    </row>
    <row r="418" spans="1:30">
      <c r="A418" s="1135"/>
      <c r="B418" s="626"/>
      <c r="C418" s="1133"/>
      <c r="D418" s="1134"/>
      <c r="E418" s="1135"/>
      <c r="F418" s="100"/>
      <c r="G418" s="616" t="s">
        <v>128</v>
      </c>
      <c r="H418" s="657"/>
      <c r="I418" s="657"/>
      <c r="J418" s="657"/>
      <c r="K418" s="657"/>
      <c r="L418" s="657"/>
      <c r="M418" s="616"/>
      <c r="N418" s="616"/>
      <c r="O418" s="616"/>
      <c r="P418" s="616"/>
      <c r="Q418" s="616"/>
      <c r="R418" s="616"/>
      <c r="S418" s="616"/>
      <c r="T418" s="616"/>
      <c r="U418" s="616"/>
      <c r="V418" s="616"/>
      <c r="W418" s="616"/>
      <c r="X418" s="616"/>
      <c r="Y418" s="113"/>
      <c r="Z418" s="113"/>
      <c r="AA418" s="102"/>
      <c r="AB418" s="215"/>
      <c r="AC418" s="216"/>
      <c r="AD418" s="217"/>
    </row>
    <row r="419" spans="1:30" ht="15" customHeight="1">
      <c r="A419" s="1135"/>
      <c r="B419" s="626"/>
      <c r="C419" s="1133"/>
      <c r="D419" s="1134"/>
      <c r="E419" s="1135"/>
      <c r="F419" s="100"/>
      <c r="G419" s="1482" t="s">
        <v>191</v>
      </c>
      <c r="H419" s="1124"/>
      <c r="I419" s="1124"/>
      <c r="J419" s="1124"/>
      <c r="K419" s="1124" t="s">
        <v>101</v>
      </c>
      <c r="L419" s="1124"/>
      <c r="M419" s="8"/>
      <c r="N419" s="1483" t="s">
        <v>226</v>
      </c>
      <c r="O419" s="1483"/>
      <c r="P419" s="1483"/>
      <c r="Q419" s="1483"/>
      <c r="R419" s="8"/>
      <c r="S419" s="1484" t="s">
        <v>115</v>
      </c>
      <c r="T419" s="1484"/>
      <c r="U419" s="1484"/>
      <c r="V419" s="1484"/>
      <c r="W419" s="1484"/>
      <c r="X419" s="1484"/>
      <c r="Y419" s="1484"/>
      <c r="Z419" s="1484"/>
      <c r="AA419" s="102"/>
      <c r="AB419" s="215"/>
      <c r="AC419" s="216"/>
      <c r="AD419" s="217"/>
    </row>
    <row r="420" spans="1:30" ht="15" customHeight="1">
      <c r="A420" s="1135"/>
      <c r="B420" s="626"/>
      <c r="C420" s="1133"/>
      <c r="D420" s="1134"/>
      <c r="E420" s="1135"/>
      <c r="F420" s="100"/>
      <c r="G420" s="1124"/>
      <c r="H420" s="1124"/>
      <c r="I420" s="1124"/>
      <c r="J420" s="1124"/>
      <c r="K420" s="1124"/>
      <c r="L420" s="1124"/>
      <c r="M420" s="8"/>
      <c r="N420" s="1483" t="s">
        <v>127</v>
      </c>
      <c r="O420" s="1483"/>
      <c r="P420" s="1483"/>
      <c r="Q420" s="1483"/>
      <c r="R420" s="8"/>
      <c r="S420" s="1485" t="s">
        <v>189</v>
      </c>
      <c r="T420" s="1486"/>
      <c r="U420" s="1486"/>
      <c r="V420" s="1487"/>
      <c r="W420" s="1487"/>
      <c r="X420" s="1487"/>
      <c r="Y420" s="1487"/>
      <c r="Z420" s="240" t="s">
        <v>190</v>
      </c>
      <c r="AA420" s="102"/>
      <c r="AB420" s="215"/>
      <c r="AC420" s="216"/>
      <c r="AD420" s="217"/>
    </row>
    <row r="421" spans="1:30" ht="15" customHeight="1">
      <c r="A421" s="1135"/>
      <c r="B421" s="626"/>
      <c r="C421" s="1133"/>
      <c r="D421" s="1134"/>
      <c r="E421" s="1135"/>
      <c r="F421" s="100"/>
      <c r="G421" s="1124"/>
      <c r="H421" s="1124"/>
      <c r="I421" s="1124"/>
      <c r="J421" s="1124"/>
      <c r="K421" s="1124" t="s">
        <v>103</v>
      </c>
      <c r="L421" s="1124"/>
      <c r="M421" s="8"/>
      <c r="N421" s="1483" t="s">
        <v>226</v>
      </c>
      <c r="O421" s="1483"/>
      <c r="P421" s="1483"/>
      <c r="Q421" s="1483"/>
      <c r="R421" s="8"/>
      <c r="S421" s="1484" t="s">
        <v>115</v>
      </c>
      <c r="T421" s="1484"/>
      <c r="U421" s="1484"/>
      <c r="V421" s="1484"/>
      <c r="W421" s="1484"/>
      <c r="X421" s="1484"/>
      <c r="Y421" s="1484"/>
      <c r="Z421" s="1484"/>
      <c r="AA421" s="102"/>
      <c r="AB421" s="215"/>
      <c r="AC421" s="216"/>
      <c r="AD421" s="217"/>
    </row>
    <row r="422" spans="1:30" ht="15" customHeight="1">
      <c r="A422" s="1135"/>
      <c r="B422" s="626"/>
      <c r="C422" s="1133"/>
      <c r="D422" s="1134"/>
      <c r="E422" s="1135"/>
      <c r="F422" s="100"/>
      <c r="G422" s="1124"/>
      <c r="H422" s="1124"/>
      <c r="I422" s="1124"/>
      <c r="J422" s="1124"/>
      <c r="K422" s="1124"/>
      <c r="L422" s="1124"/>
      <c r="M422" s="8"/>
      <c r="N422" s="1483" t="s">
        <v>127</v>
      </c>
      <c r="O422" s="1483"/>
      <c r="P422" s="1483"/>
      <c r="Q422" s="1483"/>
      <c r="R422" s="8"/>
      <c r="S422" s="1485" t="s">
        <v>227</v>
      </c>
      <c r="T422" s="1486"/>
      <c r="U422" s="1486"/>
      <c r="V422" s="1487"/>
      <c r="W422" s="1487"/>
      <c r="X422" s="1487"/>
      <c r="Y422" s="1487"/>
      <c r="Z422" s="240" t="s">
        <v>190</v>
      </c>
      <c r="AA422" s="102"/>
      <c r="AB422" s="215"/>
      <c r="AC422" s="216"/>
      <c r="AD422" s="217"/>
    </row>
    <row r="423" spans="1:30" ht="15" customHeight="1">
      <c r="A423" s="1135"/>
      <c r="B423" s="626"/>
      <c r="C423" s="1133"/>
      <c r="D423" s="1134"/>
      <c r="E423" s="1135"/>
      <c r="F423" s="100"/>
      <c r="AA423" s="102"/>
      <c r="AB423" s="215"/>
      <c r="AC423" s="216"/>
      <c r="AD423" s="217"/>
    </row>
    <row r="424" spans="1:30">
      <c r="A424" s="1135"/>
      <c r="B424" s="626"/>
      <c r="C424" s="1133"/>
      <c r="D424" s="1134"/>
      <c r="E424" s="1135"/>
      <c r="F424" s="100"/>
      <c r="G424" s="1223" t="s">
        <v>141</v>
      </c>
      <c r="H424" s="1223"/>
      <c r="I424" s="1223"/>
      <c r="J424" s="1223"/>
      <c r="K424" s="1223"/>
      <c r="L424" s="1223"/>
      <c r="M424" s="1223"/>
      <c r="N424" s="1223"/>
      <c r="O424" s="1223"/>
      <c r="P424" s="1223"/>
      <c r="Q424" s="1223"/>
      <c r="R424" s="1223"/>
      <c r="S424" s="1223"/>
      <c r="T424" s="1223"/>
      <c r="U424" s="113"/>
      <c r="V424" s="113"/>
      <c r="W424" s="113"/>
      <c r="X424" s="113"/>
      <c r="Y424" s="113"/>
      <c r="Z424" s="113"/>
      <c r="AA424" s="102"/>
      <c r="AB424" s="215"/>
      <c r="AC424" s="216"/>
      <c r="AD424" s="217"/>
    </row>
    <row r="425" spans="1:30">
      <c r="A425" s="598"/>
      <c r="B425" s="626"/>
      <c r="C425" s="1133"/>
      <c r="D425" s="1134"/>
      <c r="E425" s="1135"/>
      <c r="F425" s="100"/>
      <c r="G425" s="113"/>
      <c r="H425" s="113"/>
      <c r="I425" s="113"/>
      <c r="J425" s="113"/>
      <c r="K425" s="113"/>
      <c r="L425" s="113"/>
      <c r="M425" s="113"/>
      <c r="N425" s="113"/>
      <c r="O425" s="113"/>
      <c r="P425" s="113"/>
      <c r="Q425" s="113"/>
      <c r="R425" s="113"/>
      <c r="S425" s="113"/>
      <c r="T425" s="113"/>
      <c r="U425" s="113"/>
      <c r="V425" s="113"/>
      <c r="W425" s="113"/>
      <c r="X425" s="113"/>
      <c r="Y425" s="113"/>
      <c r="Z425" s="113"/>
      <c r="AA425" s="102"/>
      <c r="AB425" s="215"/>
      <c r="AC425" s="216"/>
      <c r="AD425" s="217"/>
    </row>
    <row r="426" spans="1:30">
      <c r="A426" s="598"/>
      <c r="B426" s="626"/>
      <c r="C426" s="602"/>
      <c r="D426" s="591"/>
      <c r="E426" s="1135"/>
      <c r="F426" s="100"/>
      <c r="G426" s="1508"/>
      <c r="H426" s="1508"/>
      <c r="I426" s="1508"/>
      <c r="J426" s="1508"/>
      <c r="K426" s="1508"/>
      <c r="L426" s="1508"/>
      <c r="M426" s="1124" t="s">
        <v>101</v>
      </c>
      <c r="N426" s="1124"/>
      <c r="O426" s="1124"/>
      <c r="P426" s="1124"/>
      <c r="Q426" s="1124" t="s">
        <v>371</v>
      </c>
      <c r="R426" s="1124"/>
      <c r="S426" s="1124"/>
      <c r="T426" s="1124" t="s">
        <v>102</v>
      </c>
      <c r="U426" s="1124"/>
      <c r="V426" s="1124"/>
      <c r="W426" s="1124"/>
      <c r="X426" s="1124" t="s">
        <v>371</v>
      </c>
      <c r="Y426" s="1124"/>
      <c r="Z426" s="1124"/>
      <c r="AA426" s="115"/>
      <c r="AB426" s="215"/>
      <c r="AC426" s="216"/>
      <c r="AD426" s="217"/>
    </row>
    <row r="427" spans="1:30">
      <c r="A427" s="598"/>
      <c r="B427" s="626"/>
      <c r="C427" s="602"/>
      <c r="D427" s="591"/>
      <c r="E427" s="1135"/>
      <c r="F427" s="100"/>
      <c r="G427" s="1124" t="s">
        <v>305</v>
      </c>
      <c r="H427" s="1124"/>
      <c r="I427" s="1124"/>
      <c r="J427" s="1124"/>
      <c r="K427" s="1124"/>
      <c r="L427" s="1124"/>
      <c r="M427" s="1509" t="s">
        <v>219</v>
      </c>
      <c r="N427" s="1510"/>
      <c r="O427" s="1510"/>
      <c r="P427" s="1511"/>
      <c r="Q427" s="1512"/>
      <c r="R427" s="1512"/>
      <c r="S427" s="1512"/>
      <c r="T427" s="1513" t="s">
        <v>219</v>
      </c>
      <c r="U427" s="1513"/>
      <c r="V427" s="1513"/>
      <c r="W427" s="1513"/>
      <c r="X427" s="1512"/>
      <c r="Y427" s="1512"/>
      <c r="Z427" s="1512"/>
      <c r="AA427" s="115"/>
      <c r="AB427" s="215"/>
      <c r="AC427" s="216"/>
      <c r="AD427" s="217"/>
    </row>
    <row r="428" spans="1:30">
      <c r="A428" s="598"/>
      <c r="B428" s="626"/>
      <c r="C428" s="602"/>
      <c r="D428" s="591"/>
      <c r="E428" s="1135"/>
      <c r="F428" s="100"/>
      <c r="G428" s="1124" t="s">
        <v>408</v>
      </c>
      <c r="H428" s="1124"/>
      <c r="I428" s="1124"/>
      <c r="J428" s="1124"/>
      <c r="K428" s="1124"/>
      <c r="L428" s="1124"/>
      <c r="M428" s="1514"/>
      <c r="N428" s="1515"/>
      <c r="O428" s="1515"/>
      <c r="P428" s="1515"/>
      <c r="Q428" s="1515"/>
      <c r="R428" s="1515"/>
      <c r="S428" s="1515"/>
      <c r="T428" s="1515"/>
      <c r="U428" s="1515"/>
      <c r="V428" s="1515"/>
      <c r="W428" s="1515"/>
      <c r="X428" s="1515"/>
      <c r="Y428" s="1515"/>
      <c r="Z428" s="1516"/>
      <c r="AA428" s="115"/>
      <c r="AB428" s="215"/>
      <c r="AC428" s="216"/>
      <c r="AD428" s="217"/>
    </row>
    <row r="429" spans="1:30">
      <c r="A429" s="598"/>
      <c r="B429" s="626"/>
      <c r="C429" s="602"/>
      <c r="D429" s="591"/>
      <c r="E429" s="1135"/>
      <c r="F429" s="100"/>
      <c r="G429" s="1125" t="s">
        <v>98</v>
      </c>
      <c r="H429" s="1125"/>
      <c r="I429" s="1125"/>
      <c r="J429" s="1125"/>
      <c r="K429" s="1125"/>
      <c r="L429" s="1125"/>
      <c r="M429" s="1497" t="s">
        <v>219</v>
      </c>
      <c r="N429" s="1498"/>
      <c r="O429" s="1498"/>
      <c r="P429" s="1499"/>
      <c r="Q429" s="1500"/>
      <c r="R429" s="1500"/>
      <c r="S429" s="1500"/>
      <c r="T429" s="1501" t="s">
        <v>219</v>
      </c>
      <c r="U429" s="1501"/>
      <c r="V429" s="1501"/>
      <c r="W429" s="1501"/>
      <c r="X429" s="1500"/>
      <c r="Y429" s="1500"/>
      <c r="Z429" s="1500"/>
      <c r="AA429" s="115"/>
      <c r="AB429" s="215"/>
      <c r="AC429" s="216"/>
      <c r="AD429" s="217"/>
    </row>
    <row r="430" spans="1:30" ht="13.5" customHeight="1">
      <c r="A430" s="598"/>
      <c r="B430" s="626"/>
      <c r="C430" s="602"/>
      <c r="D430" s="591"/>
      <c r="E430" s="1135"/>
      <c r="F430" s="100"/>
      <c r="G430" s="1502" t="s">
        <v>99</v>
      </c>
      <c r="H430" s="1502"/>
      <c r="I430" s="1502"/>
      <c r="J430" s="1502"/>
      <c r="K430" s="1502"/>
      <c r="L430" s="1502"/>
      <c r="M430" s="1503" t="s">
        <v>219</v>
      </c>
      <c r="N430" s="1504"/>
      <c r="O430" s="1504"/>
      <c r="P430" s="1505"/>
      <c r="Q430" s="1506" t="str">
        <f>IF(COUNTA($M$419:$M$420,$R$419:$R$420)&gt;0,"該当","")</f>
        <v/>
      </c>
      <c r="R430" s="1506"/>
      <c r="S430" s="1506"/>
      <c r="T430" s="1507" t="s">
        <v>219</v>
      </c>
      <c r="U430" s="1507"/>
      <c r="V430" s="1507"/>
      <c r="W430" s="1507"/>
      <c r="X430" s="1506" t="str">
        <f>IF(COUNTA($M$421:$M$422,$R$421:$R$422)&gt;0,"該当","")</f>
        <v/>
      </c>
      <c r="Y430" s="1506"/>
      <c r="Z430" s="1506"/>
      <c r="AA430" s="241"/>
      <c r="AB430" s="215"/>
      <c r="AC430" s="216"/>
      <c r="AD430" s="217"/>
    </row>
    <row r="431" spans="1:30" ht="13.5" customHeight="1">
      <c r="A431" s="598"/>
      <c r="B431" s="626"/>
      <c r="C431" s="602"/>
      <c r="D431" s="591"/>
      <c r="E431" s="1135"/>
      <c r="F431" s="100"/>
      <c r="G431" s="1128" t="s">
        <v>100</v>
      </c>
      <c r="H431" s="1128"/>
      <c r="I431" s="1128"/>
      <c r="J431" s="1128"/>
      <c r="K431" s="1128"/>
      <c r="L431" s="1128"/>
      <c r="M431" s="1491" t="s">
        <v>219</v>
      </c>
      <c r="N431" s="1492"/>
      <c r="O431" s="1492"/>
      <c r="P431" s="1493"/>
      <c r="Q431" s="1494" t="str">
        <f>IF(COUNT($M$419:$M$420,$R$419:$R$420)&gt;0,"〇","")</f>
        <v/>
      </c>
      <c r="R431" s="1494"/>
      <c r="S431" s="1494"/>
      <c r="T431" s="1495" t="s">
        <v>219</v>
      </c>
      <c r="U431" s="1495"/>
      <c r="V431" s="1495"/>
      <c r="W431" s="1495"/>
      <c r="X431" s="1494"/>
      <c r="Y431" s="1494"/>
      <c r="Z431" s="1494"/>
      <c r="AA431" s="241"/>
      <c r="AB431" s="215"/>
      <c r="AC431" s="216"/>
      <c r="AD431" s="217"/>
    </row>
    <row r="432" spans="1:30">
      <c r="A432" s="598"/>
      <c r="B432" s="626"/>
      <c r="C432" s="602"/>
      <c r="D432" s="591"/>
      <c r="E432" s="1135"/>
      <c r="F432" s="100"/>
      <c r="G432" s="80" t="s">
        <v>106</v>
      </c>
      <c r="H432" s="1496" t="s">
        <v>145</v>
      </c>
      <c r="I432" s="1496"/>
      <c r="J432" s="1496"/>
      <c r="K432" s="1496"/>
      <c r="L432" s="1496"/>
      <c r="M432" s="1496"/>
      <c r="N432" s="1496"/>
      <c r="O432" s="1496"/>
      <c r="P432" s="1496"/>
      <c r="Q432" s="1496"/>
      <c r="R432" s="1496"/>
      <c r="S432" s="1496"/>
      <c r="T432" s="1496"/>
      <c r="U432" s="1496"/>
      <c r="V432" s="1496"/>
      <c r="W432" s="1496"/>
      <c r="X432" s="1496"/>
      <c r="Y432" s="1496"/>
      <c r="Z432" s="1496"/>
      <c r="AA432" s="241"/>
      <c r="AB432" s="215"/>
      <c r="AC432" s="216"/>
      <c r="AD432" s="217"/>
    </row>
    <row r="433" spans="1:30">
      <c r="A433" s="598"/>
      <c r="B433" s="626"/>
      <c r="C433" s="602"/>
      <c r="D433" s="591"/>
      <c r="E433" s="1135"/>
      <c r="F433" s="100"/>
      <c r="G433" s="80"/>
      <c r="H433" s="622"/>
      <c r="I433" s="622"/>
      <c r="J433" s="622"/>
      <c r="K433" s="622"/>
      <c r="L433" s="622"/>
      <c r="M433" s="622"/>
      <c r="N433" s="622"/>
      <c r="O433" s="622"/>
      <c r="P433" s="622"/>
      <c r="Q433" s="622"/>
      <c r="R433" s="622"/>
      <c r="S433" s="622"/>
      <c r="T433" s="622"/>
      <c r="U433" s="622"/>
      <c r="V433" s="622"/>
      <c r="W433" s="622"/>
      <c r="X433" s="622"/>
      <c r="Y433" s="622"/>
      <c r="Z433" s="622"/>
      <c r="AA433" s="241"/>
      <c r="AB433" s="215"/>
      <c r="AC433" s="216"/>
      <c r="AD433" s="217"/>
    </row>
    <row r="434" spans="1:30">
      <c r="A434" s="598"/>
      <c r="B434" s="626"/>
      <c r="C434" s="602"/>
      <c r="D434" s="591"/>
      <c r="E434" s="1135"/>
      <c r="F434" s="100"/>
      <c r="G434" s="80"/>
      <c r="H434" s="622"/>
      <c r="I434" s="622"/>
      <c r="J434" s="622"/>
      <c r="K434" s="622"/>
      <c r="L434" s="622"/>
      <c r="M434" s="622"/>
      <c r="N434" s="622"/>
      <c r="O434" s="622"/>
      <c r="P434" s="622"/>
      <c r="Q434" s="622"/>
      <c r="R434" s="622"/>
      <c r="S434" s="622"/>
      <c r="T434" s="622"/>
      <c r="U434" s="622"/>
      <c r="V434" s="622"/>
      <c r="W434" s="622"/>
      <c r="X434" s="622"/>
      <c r="Y434" s="622"/>
      <c r="Z434" s="622"/>
      <c r="AA434" s="241"/>
      <c r="AB434" s="215"/>
      <c r="AC434" s="216"/>
      <c r="AD434" s="217"/>
    </row>
    <row r="435" spans="1:30">
      <c r="A435" s="598"/>
      <c r="B435" s="626"/>
      <c r="C435" s="602"/>
      <c r="D435" s="591"/>
      <c r="E435" s="1135"/>
      <c r="F435" s="100"/>
      <c r="G435" s="80"/>
      <c r="H435" s="622"/>
      <c r="I435" s="622"/>
      <c r="J435" s="622"/>
      <c r="K435" s="622"/>
      <c r="L435" s="622"/>
      <c r="M435" s="622"/>
      <c r="N435" s="622"/>
      <c r="O435" s="622"/>
      <c r="P435" s="622"/>
      <c r="Q435" s="622"/>
      <c r="R435" s="622"/>
      <c r="S435" s="622"/>
      <c r="T435" s="622"/>
      <c r="U435" s="622"/>
      <c r="V435" s="622"/>
      <c r="W435" s="622"/>
      <c r="X435" s="622"/>
      <c r="Y435" s="622"/>
      <c r="Z435" s="622"/>
      <c r="AA435" s="241"/>
      <c r="AB435" s="215"/>
      <c r="AC435" s="216"/>
      <c r="AD435" s="217"/>
    </row>
    <row r="436" spans="1:30" ht="6.6" customHeight="1">
      <c r="A436" s="182"/>
      <c r="B436" s="183"/>
      <c r="C436" s="655"/>
      <c r="D436" s="185"/>
      <c r="E436" s="182"/>
      <c r="F436" s="186"/>
      <c r="G436" s="187"/>
      <c r="H436" s="187"/>
      <c r="I436" s="187"/>
      <c r="J436" s="187"/>
      <c r="K436" s="187"/>
      <c r="L436" s="187"/>
      <c r="M436" s="187"/>
      <c r="N436" s="187"/>
      <c r="O436" s="187"/>
      <c r="P436" s="187"/>
      <c r="Q436" s="187"/>
      <c r="R436" s="187"/>
      <c r="S436" s="187"/>
      <c r="T436" s="187"/>
      <c r="U436" s="187"/>
      <c r="V436" s="187"/>
      <c r="W436" s="187"/>
      <c r="X436" s="187"/>
      <c r="Y436" s="187"/>
      <c r="Z436" s="187"/>
      <c r="AA436" s="188"/>
      <c r="AB436" s="189"/>
      <c r="AC436" s="190"/>
      <c r="AD436" s="191"/>
    </row>
    <row r="437" spans="1:30" ht="13.5" customHeight="1">
      <c r="A437" s="919"/>
      <c r="B437" s="931">
        <v>17</v>
      </c>
      <c r="C437" s="1451" t="s">
        <v>409</v>
      </c>
      <c r="D437" s="1134" t="s">
        <v>376</v>
      </c>
      <c r="E437" s="1119" t="s">
        <v>1134</v>
      </c>
      <c r="F437" s="186"/>
      <c r="G437" s="1136" t="s">
        <v>117</v>
      </c>
      <c r="H437" s="1136"/>
      <c r="I437" s="1136"/>
      <c r="J437" s="1136"/>
      <c r="K437" s="1136"/>
      <c r="L437" s="1136"/>
      <c r="M437" s="1136"/>
      <c r="N437" s="1527" t="s">
        <v>116</v>
      </c>
      <c r="O437" s="1527"/>
      <c r="P437" s="1527"/>
      <c r="Q437" s="1527"/>
      <c r="R437" s="1527"/>
      <c r="S437" s="1527"/>
      <c r="T437" s="1527"/>
      <c r="U437" s="1527"/>
      <c r="V437" s="1527"/>
      <c r="W437" s="927"/>
      <c r="X437" s="927"/>
      <c r="Y437" s="927"/>
      <c r="Z437" s="927"/>
      <c r="AA437" s="102"/>
      <c r="AB437" s="1428" t="s">
        <v>222</v>
      </c>
      <c r="AC437" s="1429"/>
      <c r="AD437" s="1430"/>
    </row>
    <row r="438" spans="1:30">
      <c r="A438" s="919"/>
      <c r="B438" s="586"/>
      <c r="C438" s="1451"/>
      <c r="D438" s="1134"/>
      <c r="E438" s="1119"/>
      <c r="F438" s="186"/>
      <c r="G438" s="1136"/>
      <c r="H438" s="1136"/>
      <c r="I438" s="1136"/>
      <c r="J438" s="1136"/>
      <c r="K438" s="1136"/>
      <c r="L438" s="1136"/>
      <c r="M438" s="1136"/>
      <c r="N438" s="1527"/>
      <c r="O438" s="1527"/>
      <c r="P438" s="1527"/>
      <c r="Q438" s="1527"/>
      <c r="R438" s="1527"/>
      <c r="S438" s="1527"/>
      <c r="T438" s="1527"/>
      <c r="U438" s="1527"/>
      <c r="V438" s="1527"/>
      <c r="W438" s="927"/>
      <c r="X438" s="927"/>
      <c r="Y438" s="927"/>
      <c r="Z438" s="927"/>
      <c r="AA438" s="102"/>
      <c r="AB438" s="1428"/>
      <c r="AC438" s="1429"/>
      <c r="AD438" s="1430"/>
    </row>
    <row r="439" spans="1:30">
      <c r="A439" s="919"/>
      <c r="B439" s="931"/>
      <c r="C439" s="1451"/>
      <c r="D439" s="1134"/>
      <c r="E439" s="1119"/>
      <c r="F439" s="186"/>
      <c r="G439" s="1211" t="s">
        <v>266</v>
      </c>
      <c r="H439" s="1211"/>
      <c r="I439" s="1211"/>
      <c r="J439" s="1211"/>
      <c r="K439" s="1211"/>
      <c r="L439" s="1211"/>
      <c r="M439" s="1211"/>
      <c r="N439" s="1211"/>
      <c r="O439" s="1211"/>
      <c r="P439" s="1211"/>
      <c r="Q439" s="1211"/>
      <c r="R439" s="1211"/>
      <c r="S439" s="1211"/>
      <c r="T439" s="1211"/>
      <c r="U439" s="1211"/>
      <c r="V439" s="1211"/>
      <c r="W439" s="1211"/>
      <c r="X439" s="1211"/>
      <c r="Y439" s="1211"/>
      <c r="Z439" s="1211"/>
      <c r="AA439" s="102"/>
      <c r="AB439" s="1428"/>
      <c r="AC439" s="1429"/>
      <c r="AD439" s="1430"/>
    </row>
    <row r="440" spans="1:30">
      <c r="A440" s="919"/>
      <c r="B440" s="931"/>
      <c r="C440" s="1451"/>
      <c r="D440" s="185"/>
      <c r="E440" s="1119"/>
      <c r="F440" s="186"/>
      <c r="G440" s="1528"/>
      <c r="H440" s="1529"/>
      <c r="I440" s="1529"/>
      <c r="J440" s="1529"/>
      <c r="K440" s="1529"/>
      <c r="L440" s="1529"/>
      <c r="M440" s="1529"/>
      <c r="N440" s="1529"/>
      <c r="O440" s="1529"/>
      <c r="P440" s="1529"/>
      <c r="Q440" s="1529"/>
      <c r="R440" s="1529"/>
      <c r="S440" s="1529"/>
      <c r="T440" s="1529"/>
      <c r="U440" s="1529"/>
      <c r="V440" s="1529"/>
      <c r="W440" s="1529"/>
      <c r="X440" s="1529"/>
      <c r="Y440" s="1529"/>
      <c r="Z440" s="1530"/>
      <c r="AA440" s="188"/>
      <c r="AB440" s="215"/>
      <c r="AC440" s="216"/>
      <c r="AD440" s="217"/>
    </row>
    <row r="441" spans="1:30">
      <c r="A441" s="919"/>
      <c r="B441" s="931"/>
      <c r="C441" s="941"/>
      <c r="D441" s="185"/>
      <c r="E441" s="1119"/>
      <c r="F441" s="186"/>
      <c r="G441" s="1215"/>
      <c r="H441" s="1216"/>
      <c r="I441" s="1216"/>
      <c r="J441" s="1216"/>
      <c r="K441" s="1216"/>
      <c r="L441" s="1216"/>
      <c r="M441" s="1216"/>
      <c r="N441" s="1216"/>
      <c r="O441" s="1216"/>
      <c r="P441" s="1216"/>
      <c r="Q441" s="1216"/>
      <c r="R441" s="1216"/>
      <c r="S441" s="1216"/>
      <c r="T441" s="1216"/>
      <c r="U441" s="1216"/>
      <c r="V441" s="1216"/>
      <c r="W441" s="1216"/>
      <c r="X441" s="1216"/>
      <c r="Y441" s="1216"/>
      <c r="Z441" s="1217"/>
      <c r="AA441" s="188"/>
      <c r="AB441" s="215"/>
      <c r="AC441" s="216"/>
      <c r="AD441" s="217"/>
    </row>
    <row r="442" spans="1:30">
      <c r="A442" s="919"/>
      <c r="B442" s="931"/>
      <c r="C442" s="941"/>
      <c r="D442" s="185"/>
      <c r="E442" s="1119"/>
      <c r="F442" s="186"/>
      <c r="G442" s="1215"/>
      <c r="H442" s="1216"/>
      <c r="I442" s="1216"/>
      <c r="J442" s="1216"/>
      <c r="K442" s="1216"/>
      <c r="L442" s="1216"/>
      <c r="M442" s="1216"/>
      <c r="N442" s="1216"/>
      <c r="O442" s="1216"/>
      <c r="P442" s="1216"/>
      <c r="Q442" s="1216"/>
      <c r="R442" s="1216"/>
      <c r="S442" s="1216"/>
      <c r="T442" s="1216"/>
      <c r="U442" s="1216"/>
      <c r="V442" s="1216"/>
      <c r="W442" s="1216"/>
      <c r="X442" s="1216"/>
      <c r="Y442" s="1216"/>
      <c r="Z442" s="1217"/>
      <c r="AA442" s="188"/>
      <c r="AB442" s="215"/>
      <c r="AC442" s="216"/>
      <c r="AD442" s="217"/>
    </row>
    <row r="443" spans="1:30">
      <c r="A443" s="919"/>
      <c r="B443" s="931"/>
      <c r="C443" s="941"/>
      <c r="D443" s="185"/>
      <c r="E443" s="1119"/>
      <c r="F443" s="186"/>
      <c r="G443" s="1215"/>
      <c r="H443" s="1216"/>
      <c r="I443" s="1216"/>
      <c r="J443" s="1216"/>
      <c r="K443" s="1216"/>
      <c r="L443" s="1216"/>
      <c r="M443" s="1216"/>
      <c r="N443" s="1216"/>
      <c r="O443" s="1216"/>
      <c r="P443" s="1216"/>
      <c r="Q443" s="1216"/>
      <c r="R443" s="1216"/>
      <c r="S443" s="1216"/>
      <c r="T443" s="1216"/>
      <c r="U443" s="1216"/>
      <c r="V443" s="1216"/>
      <c r="W443" s="1216"/>
      <c r="X443" s="1216"/>
      <c r="Y443" s="1216"/>
      <c r="Z443" s="1217"/>
      <c r="AA443" s="188"/>
      <c r="AB443" s="215"/>
      <c r="AC443" s="216"/>
      <c r="AD443" s="217"/>
    </row>
    <row r="444" spans="1:30">
      <c r="A444" s="919"/>
      <c r="B444" s="931"/>
      <c r="C444" s="941"/>
      <c r="D444" s="185"/>
      <c r="E444" s="1119"/>
      <c r="F444" s="186"/>
      <c r="G444" s="1218"/>
      <c r="H444" s="1219"/>
      <c r="I444" s="1219"/>
      <c r="J444" s="1219"/>
      <c r="K444" s="1219"/>
      <c r="L444" s="1219"/>
      <c r="M444" s="1219"/>
      <c r="N444" s="1219"/>
      <c r="O444" s="1219"/>
      <c r="P444" s="1219"/>
      <c r="Q444" s="1219"/>
      <c r="R444" s="1219"/>
      <c r="S444" s="1219"/>
      <c r="T444" s="1219"/>
      <c r="U444" s="1219"/>
      <c r="V444" s="1219"/>
      <c r="W444" s="1219"/>
      <c r="X444" s="1219"/>
      <c r="Y444" s="1219"/>
      <c r="Z444" s="1220"/>
      <c r="AA444" s="188"/>
      <c r="AB444" s="215"/>
      <c r="AC444" s="216"/>
      <c r="AD444" s="217"/>
    </row>
    <row r="445" spans="1:30" s="247" customFormat="1" ht="6.75" customHeight="1">
      <c r="A445" s="934"/>
      <c r="B445" s="935"/>
      <c r="C445" s="242"/>
      <c r="D445" s="243"/>
      <c r="E445" s="934"/>
      <c r="F445" s="244"/>
      <c r="G445" s="245"/>
      <c r="H445" s="245"/>
      <c r="I445" s="245"/>
      <c r="J445" s="245"/>
      <c r="K445" s="245"/>
      <c r="L445" s="245"/>
      <c r="M445" s="245"/>
      <c r="N445" s="245"/>
      <c r="O445" s="245"/>
      <c r="P445" s="245"/>
      <c r="Q445" s="245"/>
      <c r="R445" s="245"/>
      <c r="S445" s="245"/>
      <c r="T445" s="245"/>
      <c r="U445" s="245"/>
      <c r="V445" s="245"/>
      <c r="W445" s="245"/>
      <c r="X445" s="245"/>
      <c r="Y445" s="245"/>
      <c r="Z445" s="245"/>
      <c r="AA445" s="246"/>
      <c r="AB445" s="225"/>
      <c r="AC445" s="226"/>
      <c r="AD445" s="227"/>
    </row>
    <row r="446" spans="1:30" s="247" customFormat="1" ht="6.75" customHeight="1">
      <c r="A446" s="589"/>
      <c r="B446" s="626"/>
      <c r="C446" s="248"/>
      <c r="D446" s="249"/>
      <c r="E446" s="589"/>
      <c r="F446" s="250"/>
      <c r="G446" s="251"/>
      <c r="H446" s="251"/>
      <c r="I446" s="251"/>
      <c r="J446" s="251"/>
      <c r="K446" s="251"/>
      <c r="L446" s="251"/>
      <c r="M446" s="251"/>
      <c r="N446" s="251"/>
      <c r="O446" s="251"/>
      <c r="P446" s="251"/>
      <c r="Q446" s="251"/>
      <c r="R446" s="251"/>
      <c r="S446" s="251"/>
      <c r="T446" s="251"/>
      <c r="U446" s="251"/>
      <c r="V446" s="251"/>
      <c r="W446" s="251"/>
      <c r="X446" s="251"/>
      <c r="Y446" s="251"/>
      <c r="Z446" s="251"/>
      <c r="AA446" s="252"/>
      <c r="AB446" s="609"/>
      <c r="AC446" s="610"/>
      <c r="AD446" s="611"/>
    </row>
    <row r="447" spans="1:30" ht="13.5" customHeight="1">
      <c r="A447" s="589"/>
      <c r="B447" s="626">
        <v>18</v>
      </c>
      <c r="C447" s="1451" t="s">
        <v>827</v>
      </c>
      <c r="D447" s="1134" t="s">
        <v>378</v>
      </c>
      <c r="E447" s="1119" t="s">
        <v>1231</v>
      </c>
      <c r="F447" s="100"/>
      <c r="G447" s="1136" t="s">
        <v>117</v>
      </c>
      <c r="H447" s="1136"/>
      <c r="I447" s="1136"/>
      <c r="J447" s="1136"/>
      <c r="K447" s="1136"/>
      <c r="L447" s="1136"/>
      <c r="M447" s="1136"/>
      <c r="N447" s="1155" t="s">
        <v>1295</v>
      </c>
      <c r="O447" s="1155"/>
      <c r="P447" s="1155"/>
      <c r="Q447" s="1155"/>
      <c r="R447" s="1155"/>
      <c r="S447" s="1155"/>
      <c r="T447" s="1155"/>
      <c r="U447" s="1155"/>
      <c r="V447" s="1155"/>
      <c r="W447" s="616"/>
      <c r="X447" s="616"/>
      <c r="Y447" s="616"/>
      <c r="Z447" s="616"/>
      <c r="AA447" s="102"/>
      <c r="AB447" s="1428" t="s">
        <v>222</v>
      </c>
      <c r="AC447" s="1429"/>
      <c r="AD447" s="1430"/>
    </row>
    <row r="448" spans="1:30">
      <c r="A448" s="589"/>
      <c r="B448" s="586"/>
      <c r="C448" s="1451"/>
      <c r="D448" s="1134"/>
      <c r="E448" s="1119"/>
      <c r="F448" s="100"/>
      <c r="G448" s="1136"/>
      <c r="H448" s="1136"/>
      <c r="I448" s="1136"/>
      <c r="J448" s="1136"/>
      <c r="K448" s="1136"/>
      <c r="L448" s="1136"/>
      <c r="M448" s="1136"/>
      <c r="N448" s="1155"/>
      <c r="O448" s="1155"/>
      <c r="P448" s="1155"/>
      <c r="Q448" s="1155"/>
      <c r="R448" s="1155"/>
      <c r="S448" s="1155"/>
      <c r="T448" s="1155"/>
      <c r="U448" s="1155"/>
      <c r="V448" s="1155"/>
      <c r="W448" s="616"/>
      <c r="X448" s="616"/>
      <c r="Y448" s="616"/>
      <c r="Z448" s="616"/>
      <c r="AA448" s="102"/>
      <c r="AB448" s="1428"/>
      <c r="AC448" s="1429"/>
      <c r="AD448" s="1430"/>
    </row>
    <row r="449" spans="1:30">
      <c r="A449" s="589"/>
      <c r="B449" s="626"/>
      <c r="C449" s="1451"/>
      <c r="D449" s="1134"/>
      <c r="E449" s="1119"/>
      <c r="F449" s="100"/>
      <c r="G449" s="113"/>
      <c r="H449" s="113"/>
      <c r="I449" s="113"/>
      <c r="J449" s="113"/>
      <c r="K449" s="113"/>
      <c r="L449" s="113"/>
      <c r="M449" s="113"/>
      <c r="N449" s="113"/>
      <c r="O449" s="113"/>
      <c r="P449" s="113"/>
      <c r="Q449" s="113"/>
      <c r="R449" s="113"/>
      <c r="S449" s="113"/>
      <c r="T449" s="113"/>
      <c r="U449" s="113"/>
      <c r="V449" s="113"/>
      <c r="W449" s="616"/>
      <c r="X449" s="616"/>
      <c r="Y449" s="616"/>
      <c r="Z449" s="616"/>
      <c r="AA449" s="102"/>
      <c r="AB449" s="1428"/>
      <c r="AC449" s="1429"/>
      <c r="AD449" s="1430"/>
    </row>
    <row r="450" spans="1:30">
      <c r="A450" s="589"/>
      <c r="B450" s="626"/>
      <c r="C450" s="1451"/>
      <c r="D450" s="1134"/>
      <c r="E450" s="1119"/>
      <c r="F450" s="100"/>
      <c r="G450" s="1223" t="s">
        <v>410</v>
      </c>
      <c r="H450" s="1223"/>
      <c r="I450" s="1223"/>
      <c r="J450" s="1223"/>
      <c r="K450" s="1223"/>
      <c r="L450" s="1223"/>
      <c r="M450" s="1223"/>
      <c r="N450" s="1223"/>
      <c r="O450" s="1481"/>
      <c r="P450" s="1394" t="s">
        <v>219</v>
      </c>
      <c r="Q450" s="1394"/>
      <c r="R450" s="1394"/>
      <c r="S450" s="1394"/>
      <c r="T450" s="1394"/>
      <c r="X450" s="616"/>
      <c r="Y450" s="616"/>
      <c r="Z450" s="616"/>
      <c r="AA450" s="102"/>
      <c r="AB450" s="215"/>
      <c r="AC450" s="216"/>
      <c r="AD450" s="217"/>
    </row>
    <row r="451" spans="1:30">
      <c r="A451" s="589"/>
      <c r="B451" s="626"/>
      <c r="C451" s="1451"/>
      <c r="D451" s="1134"/>
      <c r="E451" s="1119"/>
      <c r="F451" s="100"/>
      <c r="G451" s="636" t="s">
        <v>1232</v>
      </c>
      <c r="H451" s="636"/>
      <c r="I451" s="636"/>
      <c r="J451" s="636"/>
      <c r="K451" s="636"/>
      <c r="L451" s="636"/>
      <c r="M451" s="636"/>
      <c r="N451" s="636"/>
      <c r="O451" s="636"/>
      <c r="P451" s="636"/>
      <c r="Q451" s="636"/>
      <c r="R451" s="636"/>
      <c r="S451" s="636"/>
      <c r="T451" s="636"/>
      <c r="U451" s="636"/>
      <c r="X451" s="616"/>
      <c r="Y451" s="616"/>
      <c r="Z451" s="616"/>
      <c r="AA451" s="102"/>
      <c r="AB451" s="215"/>
      <c r="AC451" s="216"/>
      <c r="AD451" s="217"/>
    </row>
    <row r="452" spans="1:30">
      <c r="A452" s="589"/>
      <c r="B452" s="626"/>
      <c r="C452" s="1451"/>
      <c r="D452" s="1134"/>
      <c r="E452" s="1119"/>
      <c r="F452" s="100"/>
      <c r="G452" s="1517"/>
      <c r="H452" s="1518"/>
      <c r="I452" s="1518"/>
      <c r="J452" s="1518"/>
      <c r="K452" s="1518"/>
      <c r="L452" s="1518"/>
      <c r="M452" s="1518"/>
      <c r="N452" s="1518"/>
      <c r="O452" s="1518"/>
      <c r="P452" s="1518"/>
      <c r="Q452" s="1518"/>
      <c r="R452" s="1518"/>
      <c r="S452" s="1518"/>
      <c r="T452" s="1518"/>
      <c r="U452" s="1518"/>
      <c r="V452" s="1518"/>
      <c r="W452" s="1518"/>
      <c r="X452" s="1518"/>
      <c r="Y452" s="1518"/>
      <c r="Z452" s="1519"/>
      <c r="AA452" s="102"/>
      <c r="AB452" s="215"/>
      <c r="AC452" s="216"/>
      <c r="AD452" s="217"/>
    </row>
    <row r="453" spans="1:30">
      <c r="A453" s="589"/>
      <c r="B453" s="626"/>
      <c r="C453" s="1451"/>
      <c r="D453" s="1134"/>
      <c r="E453" s="1119"/>
      <c r="F453" s="100"/>
      <c r="G453" s="1520"/>
      <c r="H453" s="1521"/>
      <c r="I453" s="1521"/>
      <c r="J453" s="1521"/>
      <c r="K453" s="1521"/>
      <c r="L453" s="1521"/>
      <c r="M453" s="1521"/>
      <c r="N453" s="1521"/>
      <c r="O453" s="1521"/>
      <c r="P453" s="1521"/>
      <c r="Q453" s="1521"/>
      <c r="R453" s="1521"/>
      <c r="S453" s="1521"/>
      <c r="T453" s="1521"/>
      <c r="U453" s="1521"/>
      <c r="V453" s="1521"/>
      <c r="W453" s="1521"/>
      <c r="X453" s="1521"/>
      <c r="Y453" s="1521"/>
      <c r="Z453" s="1522"/>
      <c r="AA453" s="102"/>
      <c r="AB453" s="215"/>
      <c r="AC453" s="216"/>
      <c r="AD453" s="217"/>
    </row>
    <row r="454" spans="1:30">
      <c r="A454" s="916"/>
      <c r="B454" s="931"/>
      <c r="C454" s="920"/>
      <c r="D454" s="918"/>
      <c r="E454" s="919"/>
      <c r="F454" s="100"/>
      <c r="G454" s="253"/>
      <c r="H454" s="253"/>
      <c r="I454" s="253"/>
      <c r="J454" s="253"/>
      <c r="K454" s="253"/>
      <c r="L454" s="253"/>
      <c r="M454" s="253"/>
      <c r="N454" s="951"/>
      <c r="O454" s="951"/>
      <c r="P454" s="951"/>
      <c r="Q454" s="951"/>
      <c r="R454" s="951"/>
      <c r="S454" s="951"/>
      <c r="T454" s="951"/>
      <c r="U454" s="951"/>
      <c r="V454" s="951"/>
      <c r="W454" s="253"/>
      <c r="X454" s="253"/>
      <c r="Y454" s="253"/>
      <c r="Z454" s="253"/>
      <c r="AA454" s="102"/>
      <c r="AB454" s="215"/>
      <c r="AC454" s="216"/>
      <c r="AD454" s="217"/>
    </row>
    <row r="455" spans="1:30" s="674" customFormat="1" ht="3.75" customHeight="1">
      <c r="A455" s="916"/>
      <c r="B455" s="931"/>
      <c r="C455" s="920"/>
      <c r="D455" s="918"/>
      <c r="E455" s="919"/>
      <c r="F455" s="100"/>
      <c r="G455" s="253"/>
      <c r="H455" s="253"/>
      <c r="I455" s="253"/>
      <c r="J455" s="253"/>
      <c r="K455" s="253"/>
      <c r="L455" s="253"/>
      <c r="M455" s="253"/>
      <c r="N455" s="253"/>
      <c r="O455" s="253"/>
      <c r="P455" s="253"/>
      <c r="Q455" s="253"/>
      <c r="R455" s="253"/>
      <c r="S455" s="253"/>
      <c r="T455" s="253"/>
      <c r="U455" s="253"/>
      <c r="V455" s="253"/>
      <c r="W455" s="253"/>
      <c r="X455" s="253"/>
      <c r="Y455" s="253"/>
      <c r="Z455" s="253"/>
      <c r="AA455" s="102"/>
      <c r="AB455" s="215"/>
      <c r="AC455" s="216"/>
      <c r="AD455" s="217"/>
    </row>
    <row r="456" spans="1:30" s="674" customFormat="1" ht="8.25" customHeight="1">
      <c r="A456" s="666"/>
      <c r="B456" s="682"/>
      <c r="C456" s="672"/>
      <c r="D456" s="665"/>
      <c r="E456" s="668"/>
      <c r="F456" s="100"/>
      <c r="G456" s="253"/>
      <c r="H456" s="253"/>
      <c r="I456" s="253"/>
      <c r="J456" s="253"/>
      <c r="K456" s="253"/>
      <c r="L456" s="253"/>
      <c r="M456" s="253"/>
      <c r="N456" s="254"/>
      <c r="O456" s="254"/>
      <c r="P456" s="254"/>
      <c r="Q456" s="254"/>
      <c r="R456" s="254"/>
      <c r="S456" s="254"/>
      <c r="T456" s="254"/>
      <c r="U456" s="254"/>
      <c r="V456" s="254"/>
      <c r="W456" s="253"/>
      <c r="X456" s="253"/>
      <c r="Y456" s="253"/>
      <c r="Z456" s="253"/>
      <c r="AA456" s="102"/>
      <c r="AB456" s="215"/>
      <c r="AC456" s="216"/>
      <c r="AD456" s="217"/>
    </row>
    <row r="457" spans="1:30">
      <c r="A457" s="598"/>
      <c r="B457" s="626">
        <v>19</v>
      </c>
      <c r="C457" s="1133" t="s">
        <v>178</v>
      </c>
      <c r="D457" s="1134" t="s">
        <v>376</v>
      </c>
      <c r="E457" s="1119" t="s">
        <v>1135</v>
      </c>
      <c r="F457" s="100"/>
      <c r="G457" s="1136" t="s">
        <v>117</v>
      </c>
      <c r="H457" s="1136"/>
      <c r="I457" s="1136"/>
      <c r="J457" s="1136"/>
      <c r="K457" s="1136"/>
      <c r="L457" s="1136"/>
      <c r="M457" s="1136"/>
      <c r="N457" s="1533" t="s">
        <v>116</v>
      </c>
      <c r="O457" s="1533"/>
      <c r="P457" s="1533"/>
      <c r="Q457" s="1533"/>
      <c r="R457" s="1533"/>
      <c r="S457" s="1533"/>
      <c r="T457" s="1533"/>
      <c r="U457" s="1533"/>
      <c r="V457" s="1533"/>
      <c r="W457" s="616"/>
      <c r="X457" s="616"/>
      <c r="Y457" s="616"/>
      <c r="Z457" s="616"/>
      <c r="AA457" s="102"/>
      <c r="AB457" s="1428" t="s">
        <v>222</v>
      </c>
      <c r="AC457" s="1429"/>
      <c r="AD457" s="1430"/>
    </row>
    <row r="458" spans="1:30">
      <c r="A458" s="598"/>
      <c r="B458" s="586"/>
      <c r="C458" s="1133"/>
      <c r="D458" s="1134"/>
      <c r="E458" s="1119"/>
      <c r="F458" s="100"/>
      <c r="G458" s="1136"/>
      <c r="H458" s="1136"/>
      <c r="I458" s="1136"/>
      <c r="J458" s="1136"/>
      <c r="K458" s="1136"/>
      <c r="L458" s="1136"/>
      <c r="M458" s="1136"/>
      <c r="N458" s="1446"/>
      <c r="O458" s="1446"/>
      <c r="P458" s="1446"/>
      <c r="Q458" s="1446"/>
      <c r="R458" s="1446"/>
      <c r="S458" s="1446"/>
      <c r="T458" s="1446"/>
      <c r="U458" s="1446"/>
      <c r="V458" s="1446"/>
      <c r="W458" s="616"/>
      <c r="X458" s="616"/>
      <c r="Y458" s="616"/>
      <c r="Z458" s="616"/>
      <c r="AA458" s="102"/>
      <c r="AB458" s="1428"/>
      <c r="AC458" s="1429"/>
      <c r="AD458" s="1430"/>
    </row>
    <row r="459" spans="1:30">
      <c r="A459" s="598"/>
      <c r="B459" s="626"/>
      <c r="C459" s="1133"/>
      <c r="D459" s="1134"/>
      <c r="E459" s="1119"/>
      <c r="F459" s="100"/>
      <c r="AA459" s="102"/>
      <c r="AB459" s="1428"/>
      <c r="AC459" s="1429"/>
      <c r="AD459" s="1430"/>
    </row>
    <row r="460" spans="1:30">
      <c r="A460" s="598"/>
      <c r="B460" s="626"/>
      <c r="C460" s="1133"/>
      <c r="D460" s="1134"/>
      <c r="E460" s="1119"/>
      <c r="F460" s="114"/>
      <c r="G460" s="1534" t="s">
        <v>358</v>
      </c>
      <c r="H460" s="1534"/>
      <c r="I460" s="1534"/>
      <c r="J460" s="1534"/>
      <c r="K460" s="1534"/>
      <c r="L460" s="1534"/>
      <c r="M460" s="1534"/>
      <c r="N460" s="1534"/>
      <c r="O460" s="1534"/>
      <c r="P460" s="1534"/>
      <c r="Q460" s="1534"/>
      <c r="R460" s="1534"/>
      <c r="S460" s="1534"/>
      <c r="T460" s="1534"/>
      <c r="U460" s="1534"/>
      <c r="V460" s="1534"/>
      <c r="W460" s="1534"/>
      <c r="X460" s="1534"/>
      <c r="Y460" s="1534"/>
      <c r="Z460" s="1534"/>
      <c r="AA460" s="102"/>
      <c r="AB460" s="215"/>
      <c r="AC460" s="216"/>
      <c r="AD460" s="217"/>
    </row>
    <row r="461" spans="1:30">
      <c r="A461" s="598"/>
      <c r="B461" s="626"/>
      <c r="C461" s="1133"/>
      <c r="D461" s="1134"/>
      <c r="E461" s="1119"/>
      <c r="F461" s="100"/>
      <c r="G461" s="1432" t="s">
        <v>165</v>
      </c>
      <c r="H461" s="1433"/>
      <c r="I461" s="1433"/>
      <c r="J461" s="1434"/>
      <c r="K461" s="255" t="str">
        <f>IF($H$33="","",MOD($H$33-11,12)+1)</f>
        <v/>
      </c>
      <c r="L461" s="256" t="s">
        <v>165</v>
      </c>
      <c r="M461" s="255" t="str">
        <f>IF($H$33="","",MOD($H$33-10,12)+1)</f>
        <v/>
      </c>
      <c r="N461" s="256" t="s">
        <v>165</v>
      </c>
      <c r="O461" s="255" t="str">
        <f>IF($H$33="","",MOD($H$33-9,12)+1)</f>
        <v/>
      </c>
      <c r="P461" s="256" t="s">
        <v>165</v>
      </c>
      <c r="Q461" s="255" t="str">
        <f>IF($H$33="","",MOD($H$33-8,12)+1)</f>
        <v/>
      </c>
      <c r="R461" s="256" t="s">
        <v>165</v>
      </c>
      <c r="S461" s="255" t="str">
        <f>IF($H$33="","",MOD($H$33-7,12)+1)</f>
        <v/>
      </c>
      <c r="T461" s="256" t="s">
        <v>165</v>
      </c>
      <c r="U461" s="255" t="str">
        <f>IF($H$33="","",MOD($H$33-6,12)+1)</f>
        <v/>
      </c>
      <c r="V461" s="256" t="s">
        <v>165</v>
      </c>
      <c r="X461" s="113"/>
      <c r="Z461" s="113"/>
      <c r="AA461" s="102"/>
      <c r="AB461" s="215"/>
      <c r="AC461" s="216"/>
      <c r="AD461" s="217"/>
    </row>
    <row r="462" spans="1:30" ht="13.5" customHeight="1">
      <c r="A462" s="598"/>
      <c r="B462" s="626"/>
      <c r="C462" s="1133"/>
      <c r="D462" s="1134"/>
      <c r="E462" s="1119"/>
      <c r="F462" s="100"/>
      <c r="G462" s="1124" t="s">
        <v>104</v>
      </c>
      <c r="H462" s="1124"/>
      <c r="I462" s="1126" t="s">
        <v>356</v>
      </c>
      <c r="J462" s="1524"/>
      <c r="K462" s="1525"/>
      <c r="L462" s="1526"/>
      <c r="M462" s="1525"/>
      <c r="N462" s="1526"/>
      <c r="O462" s="1525"/>
      <c r="P462" s="1526"/>
      <c r="Q462" s="1525"/>
      <c r="R462" s="1526"/>
      <c r="S462" s="1525"/>
      <c r="T462" s="1526"/>
      <c r="U462" s="1525"/>
      <c r="V462" s="1526"/>
      <c r="X462" s="164"/>
      <c r="Z462" s="164"/>
      <c r="AA462" s="102"/>
      <c r="AB462" s="215"/>
      <c r="AC462" s="216"/>
      <c r="AD462" s="217"/>
    </row>
    <row r="463" spans="1:30">
      <c r="A463" s="598"/>
      <c r="B463" s="626"/>
      <c r="C463" s="1133"/>
      <c r="D463" s="1134"/>
      <c r="E463" s="1119"/>
      <c r="F463" s="100"/>
      <c r="G463" s="1124"/>
      <c r="H463" s="1124"/>
      <c r="I463" s="1129" t="s">
        <v>357</v>
      </c>
      <c r="J463" s="1536"/>
      <c r="K463" s="1531"/>
      <c r="L463" s="1532"/>
      <c r="M463" s="1531"/>
      <c r="N463" s="1532"/>
      <c r="O463" s="1531"/>
      <c r="P463" s="1532"/>
      <c r="Q463" s="1531"/>
      <c r="R463" s="1532"/>
      <c r="S463" s="1531"/>
      <c r="T463" s="1532"/>
      <c r="U463" s="1531"/>
      <c r="V463" s="1532"/>
      <c r="X463" s="113"/>
      <c r="Z463" s="113"/>
      <c r="AA463" s="102"/>
      <c r="AB463" s="215"/>
      <c r="AC463" s="216"/>
      <c r="AD463" s="217"/>
    </row>
    <row r="464" spans="1:30">
      <c r="A464" s="598"/>
      <c r="B464" s="626"/>
      <c r="C464" s="1133"/>
      <c r="D464" s="1134"/>
      <c r="E464" s="1119"/>
      <c r="F464" s="100"/>
      <c r="G464" s="1124" t="s">
        <v>103</v>
      </c>
      <c r="H464" s="1124"/>
      <c r="I464" s="1126" t="s">
        <v>356</v>
      </c>
      <c r="J464" s="1524"/>
      <c r="K464" s="1525"/>
      <c r="L464" s="1526"/>
      <c r="M464" s="1525"/>
      <c r="N464" s="1526"/>
      <c r="O464" s="1525"/>
      <c r="P464" s="1526"/>
      <c r="Q464" s="1525"/>
      <c r="R464" s="1526"/>
      <c r="S464" s="1525"/>
      <c r="T464" s="1526"/>
      <c r="U464" s="1525"/>
      <c r="V464" s="1526"/>
      <c r="X464" s="164"/>
      <c r="Z464" s="164"/>
      <c r="AA464" s="102"/>
      <c r="AB464" s="215"/>
      <c r="AC464" s="216"/>
      <c r="AD464" s="217"/>
    </row>
    <row r="465" spans="1:30">
      <c r="A465" s="598"/>
      <c r="B465" s="626"/>
      <c r="C465" s="1133"/>
      <c r="D465" s="1134"/>
      <c r="E465" s="1119"/>
      <c r="F465" s="100"/>
      <c r="G465" s="1124"/>
      <c r="H465" s="1124"/>
      <c r="I465" s="1129" t="s">
        <v>357</v>
      </c>
      <c r="J465" s="1536"/>
      <c r="K465" s="1531"/>
      <c r="L465" s="1532"/>
      <c r="M465" s="1531"/>
      <c r="N465" s="1532"/>
      <c r="O465" s="1531"/>
      <c r="P465" s="1532"/>
      <c r="Q465" s="1531"/>
      <c r="R465" s="1532"/>
      <c r="S465" s="1531"/>
      <c r="T465" s="1532"/>
      <c r="U465" s="1531"/>
      <c r="V465" s="1532"/>
      <c r="X465" s="113"/>
      <c r="Z465" s="113"/>
      <c r="AA465" s="102"/>
      <c r="AB465" s="215"/>
      <c r="AC465" s="216"/>
      <c r="AD465" s="217"/>
    </row>
    <row r="466" spans="1:30" ht="13.5" customHeight="1">
      <c r="A466" s="598"/>
      <c r="B466" s="626"/>
      <c r="C466" s="1133"/>
      <c r="D466" s="1134"/>
      <c r="E466" s="1119"/>
      <c r="F466" s="100"/>
      <c r="G466" s="1432" t="s">
        <v>165</v>
      </c>
      <c r="H466" s="1433"/>
      <c r="I466" s="1433"/>
      <c r="J466" s="1434"/>
      <c r="K466" s="255" t="str">
        <f>IF($H$33="","",MOD($H$33-5,12)+1)</f>
        <v/>
      </c>
      <c r="L466" s="256" t="s">
        <v>165</v>
      </c>
      <c r="M466" s="255" t="str">
        <f>IF($H$33="","",MOD($H$33-4,12)+1)</f>
        <v/>
      </c>
      <c r="N466" s="256" t="s">
        <v>165</v>
      </c>
      <c r="O466" s="255" t="str">
        <f>IF($H$33="","",MOD($H$33-3,12)+1)</f>
        <v/>
      </c>
      <c r="P466" s="256" t="s">
        <v>165</v>
      </c>
      <c r="Q466" s="255" t="str">
        <f>IF($H$33="","",MOD($H$33-2,12)+1)</f>
        <v/>
      </c>
      <c r="R466" s="256" t="s">
        <v>165</v>
      </c>
      <c r="S466" s="255" t="str">
        <f>IF($H$33="","",MOD($H$33-1,12)+1)</f>
        <v/>
      </c>
      <c r="T466" s="256" t="s">
        <v>165</v>
      </c>
      <c r="U466" s="255" t="str">
        <f>IF($H$33="","",MOD($H$33,12)+1)</f>
        <v/>
      </c>
      <c r="V466" s="256" t="s">
        <v>165</v>
      </c>
      <c r="W466" s="606" t="s">
        <v>412</v>
      </c>
      <c r="X466" s="1133" t="s">
        <v>700</v>
      </c>
      <c r="Y466" s="1133"/>
      <c r="Z466" s="1133"/>
      <c r="AA466" s="1523"/>
      <c r="AB466" s="215"/>
      <c r="AC466" s="216"/>
      <c r="AD466" s="217"/>
    </row>
    <row r="467" spans="1:30">
      <c r="A467" s="598"/>
      <c r="B467" s="626"/>
      <c r="C467" s="1133"/>
      <c r="D467" s="1134"/>
      <c r="E467" s="1119"/>
      <c r="F467" s="100"/>
      <c r="G467" s="1124" t="s">
        <v>104</v>
      </c>
      <c r="H467" s="1124"/>
      <c r="I467" s="1126" t="s">
        <v>356</v>
      </c>
      <c r="J467" s="1524"/>
      <c r="K467" s="1525"/>
      <c r="L467" s="1526"/>
      <c r="M467" s="1525"/>
      <c r="N467" s="1526"/>
      <c r="O467" s="1525"/>
      <c r="P467" s="1526"/>
      <c r="Q467" s="1525"/>
      <c r="R467" s="1526"/>
      <c r="S467" s="1525"/>
      <c r="T467" s="1526"/>
      <c r="U467" s="1525"/>
      <c r="V467" s="1526"/>
      <c r="W467" s="164"/>
      <c r="X467" s="1133"/>
      <c r="Y467" s="1133"/>
      <c r="Z467" s="1133"/>
      <c r="AA467" s="1523"/>
      <c r="AB467" s="215"/>
      <c r="AC467" s="216"/>
      <c r="AD467" s="217"/>
    </row>
    <row r="468" spans="1:30">
      <c r="A468" s="598"/>
      <c r="B468" s="626"/>
      <c r="C468" s="1133"/>
      <c r="D468" s="1134"/>
      <c r="E468" s="1119"/>
      <c r="F468" s="100"/>
      <c r="G468" s="1124"/>
      <c r="H468" s="1124"/>
      <c r="I468" s="1129" t="s">
        <v>357</v>
      </c>
      <c r="J468" s="1536"/>
      <c r="K468" s="1531"/>
      <c r="L468" s="1532"/>
      <c r="M468" s="1531"/>
      <c r="N468" s="1532"/>
      <c r="O468" s="1531"/>
      <c r="P468" s="1532"/>
      <c r="Q468" s="1531"/>
      <c r="R468" s="1532"/>
      <c r="S468" s="1531"/>
      <c r="T468" s="1532"/>
      <c r="U468" s="1531"/>
      <c r="V468" s="1532"/>
      <c r="W468" s="113"/>
      <c r="X468" s="1133"/>
      <c r="Y468" s="1133"/>
      <c r="Z468" s="1133"/>
      <c r="AA468" s="1523"/>
      <c r="AB468" s="215"/>
      <c r="AC468" s="216"/>
      <c r="AD468" s="217"/>
    </row>
    <row r="469" spans="1:30">
      <c r="A469" s="598"/>
      <c r="B469" s="626"/>
      <c r="C469" s="1133"/>
      <c r="D469" s="1134"/>
      <c r="E469" s="1119"/>
      <c r="F469" s="100"/>
      <c r="G469" s="1124" t="s">
        <v>103</v>
      </c>
      <c r="H469" s="1124"/>
      <c r="I469" s="1126" t="s">
        <v>356</v>
      </c>
      <c r="J469" s="1524"/>
      <c r="K469" s="1525"/>
      <c r="L469" s="1526"/>
      <c r="M469" s="1525"/>
      <c r="N469" s="1526"/>
      <c r="O469" s="1525"/>
      <c r="P469" s="1526"/>
      <c r="Q469" s="1525"/>
      <c r="R469" s="1526"/>
      <c r="S469" s="1525"/>
      <c r="T469" s="1526"/>
      <c r="U469" s="1525"/>
      <c r="V469" s="1526"/>
      <c r="W469" s="164"/>
      <c r="X469" s="1133"/>
      <c r="Y469" s="1133"/>
      <c r="Z469" s="1133"/>
      <c r="AA469" s="1523"/>
      <c r="AB469" s="215"/>
      <c r="AC469" s="216"/>
      <c r="AD469" s="217"/>
    </row>
    <row r="470" spans="1:30">
      <c r="A470" s="598"/>
      <c r="B470" s="626"/>
      <c r="C470" s="602"/>
      <c r="D470" s="591"/>
      <c r="E470" s="598"/>
      <c r="F470" s="100"/>
      <c r="G470" s="1124"/>
      <c r="H470" s="1124"/>
      <c r="I470" s="1129" t="s">
        <v>357</v>
      </c>
      <c r="J470" s="1536"/>
      <c r="K470" s="1531"/>
      <c r="L470" s="1532"/>
      <c r="M470" s="1531"/>
      <c r="N470" s="1532"/>
      <c r="O470" s="1531"/>
      <c r="P470" s="1532"/>
      <c r="Q470" s="1531"/>
      <c r="R470" s="1532"/>
      <c r="S470" s="1531"/>
      <c r="T470" s="1532"/>
      <c r="U470" s="1531"/>
      <c r="V470" s="1532"/>
      <c r="W470" s="113"/>
      <c r="X470" s="1133"/>
      <c r="Y470" s="1133"/>
      <c r="Z470" s="1133"/>
      <c r="AA470" s="1523"/>
      <c r="AB470" s="215"/>
      <c r="AC470" s="216"/>
      <c r="AD470" s="217"/>
    </row>
    <row r="471" spans="1:30">
      <c r="A471" s="598"/>
      <c r="B471" s="626"/>
      <c r="C471" s="602"/>
      <c r="D471" s="591"/>
      <c r="E471" s="598"/>
      <c r="F471" s="100"/>
      <c r="G471" s="616" t="s">
        <v>411</v>
      </c>
      <c r="H471" s="657"/>
      <c r="I471" s="616"/>
      <c r="J471" s="616"/>
      <c r="K471" s="657"/>
      <c r="L471" s="657"/>
      <c r="M471" s="657"/>
      <c r="N471" s="657"/>
      <c r="O471" s="657"/>
      <c r="P471" s="657"/>
      <c r="Q471" s="657"/>
      <c r="R471" s="657"/>
      <c r="S471" s="657"/>
      <c r="T471" s="657"/>
      <c r="U471" s="657"/>
      <c r="V471" s="657"/>
      <c r="W471" s="113"/>
      <c r="X471" s="113"/>
      <c r="Y471" s="113"/>
      <c r="Z471" s="113"/>
      <c r="AA471" s="102"/>
      <c r="AB471" s="215"/>
      <c r="AC471" s="216"/>
      <c r="AD471" s="217"/>
    </row>
    <row r="472" spans="1:30" ht="6.6" customHeight="1">
      <c r="A472" s="598"/>
      <c r="B472" s="626"/>
      <c r="C472" s="602"/>
      <c r="D472" s="591"/>
      <c r="E472" s="598"/>
      <c r="F472" s="100"/>
      <c r="G472" s="257"/>
      <c r="H472" s="257"/>
      <c r="I472" s="257"/>
      <c r="J472" s="257"/>
      <c r="K472" s="257"/>
      <c r="L472" s="257"/>
      <c r="M472" s="257"/>
      <c r="N472" s="257"/>
      <c r="O472" s="257"/>
      <c r="P472" s="257"/>
      <c r="Q472" s="257"/>
      <c r="R472" s="257"/>
      <c r="S472" s="257"/>
      <c r="T472" s="257"/>
      <c r="U472" s="257"/>
      <c r="V472" s="257"/>
      <c r="W472" s="257"/>
      <c r="X472" s="257"/>
      <c r="Y472" s="257"/>
      <c r="Z472" s="257"/>
      <c r="AA472" s="102"/>
      <c r="AB472" s="215"/>
      <c r="AC472" s="216"/>
      <c r="AD472" s="217"/>
    </row>
    <row r="473" spans="1:30">
      <c r="A473" s="598"/>
      <c r="B473" s="626"/>
      <c r="C473" s="602"/>
      <c r="D473" s="591"/>
      <c r="E473" s="598"/>
      <c r="F473" s="100"/>
      <c r="G473" s="636" t="s">
        <v>143</v>
      </c>
      <c r="H473" s="657"/>
      <c r="I473" s="657"/>
      <c r="J473" s="657"/>
      <c r="K473" s="657"/>
      <c r="L473" s="657"/>
      <c r="M473" s="258"/>
      <c r="N473" s="657"/>
      <c r="O473" s="657"/>
      <c r="P473" s="258"/>
      <c r="Q473" s="657"/>
      <c r="R473" s="657"/>
      <c r="S473" s="657"/>
      <c r="T473" s="657"/>
      <c r="U473" s="164"/>
      <c r="V473" s="164"/>
      <c r="W473" s="164"/>
      <c r="X473" s="164"/>
      <c r="Y473" s="164"/>
      <c r="Z473" s="164"/>
      <c r="AA473" s="102"/>
      <c r="AB473" s="215"/>
      <c r="AC473" s="216"/>
      <c r="AD473" s="217"/>
    </row>
    <row r="474" spans="1:30">
      <c r="A474" s="598"/>
      <c r="B474" s="626"/>
      <c r="C474" s="602"/>
      <c r="D474" s="591"/>
      <c r="E474" s="598"/>
      <c r="F474" s="100"/>
      <c r="G474" s="1366"/>
      <c r="H474" s="1366"/>
      <c r="I474" s="1366"/>
      <c r="J474" s="1366"/>
      <c r="K474" s="1366"/>
      <c r="L474" s="1366"/>
      <c r="M474" s="1204" t="s">
        <v>101</v>
      </c>
      <c r="N474" s="1204"/>
      <c r="O474" s="1204"/>
      <c r="P474" s="1204"/>
      <c r="Q474" s="1124" t="s">
        <v>371</v>
      </c>
      <c r="R474" s="1124"/>
      <c r="S474" s="1124"/>
      <c r="T474" s="1204" t="s">
        <v>102</v>
      </c>
      <c r="U474" s="1204"/>
      <c r="V474" s="1204"/>
      <c r="W474" s="1204"/>
      <c r="X474" s="1124" t="s">
        <v>371</v>
      </c>
      <c r="Y474" s="1124"/>
      <c r="Z474" s="1124"/>
      <c r="AA474" s="102"/>
      <c r="AB474" s="215"/>
      <c r="AC474" s="216"/>
      <c r="AD474" s="217"/>
    </row>
    <row r="475" spans="1:30">
      <c r="A475" s="598"/>
      <c r="B475" s="626"/>
      <c r="C475" s="602"/>
      <c r="D475" s="591"/>
      <c r="E475" s="598"/>
      <c r="F475" s="100"/>
      <c r="G475" s="1124" t="s">
        <v>98</v>
      </c>
      <c r="H475" s="1124"/>
      <c r="I475" s="1124"/>
      <c r="J475" s="1124"/>
      <c r="K475" s="1124"/>
      <c r="L475" s="1124"/>
      <c r="M475" s="1463" t="s">
        <v>219</v>
      </c>
      <c r="N475" s="1395"/>
      <c r="O475" s="1395"/>
      <c r="P475" s="1396"/>
      <c r="Q475" s="1535"/>
      <c r="R475" s="1535"/>
      <c r="S475" s="1535"/>
      <c r="T475" s="1394" t="s">
        <v>219</v>
      </c>
      <c r="U475" s="1394"/>
      <c r="V475" s="1394"/>
      <c r="W475" s="1394"/>
      <c r="X475" s="1535"/>
      <c r="Y475" s="1535"/>
      <c r="Z475" s="1535"/>
      <c r="AA475" s="102"/>
      <c r="AB475" s="215"/>
      <c r="AC475" s="216"/>
      <c r="AD475" s="217"/>
    </row>
    <row r="476" spans="1:30">
      <c r="A476" s="598"/>
      <c r="B476" s="626"/>
      <c r="C476" s="602"/>
      <c r="D476" s="591"/>
      <c r="E476" s="598"/>
      <c r="F476" s="100"/>
      <c r="G476" s="1124" t="s">
        <v>99</v>
      </c>
      <c r="H476" s="1124"/>
      <c r="I476" s="1124"/>
      <c r="J476" s="1124"/>
      <c r="K476" s="1124"/>
      <c r="L476" s="1124"/>
      <c r="M476" s="1463" t="s">
        <v>219</v>
      </c>
      <c r="N476" s="1395"/>
      <c r="O476" s="1395"/>
      <c r="P476" s="1396"/>
      <c r="Q476" s="1676" t="str">
        <f>IF(COUNTA($M$419:$M$420,$R$419:$R$420)&gt;0,"〇","")</f>
        <v/>
      </c>
      <c r="R476" s="1676"/>
      <c r="S476" s="1676"/>
      <c r="T476" s="1394" t="s">
        <v>219</v>
      </c>
      <c r="U476" s="1394"/>
      <c r="V476" s="1394"/>
      <c r="W476" s="1394"/>
      <c r="X476" s="1676" t="str">
        <f>IF(COUNTA($M$421:$M$422,$R$421:$R$422)&gt;0,"〇","")</f>
        <v/>
      </c>
      <c r="Y476" s="1676"/>
      <c r="Z476" s="1676"/>
      <c r="AA476" s="259"/>
      <c r="AB476" s="215"/>
      <c r="AC476" s="216"/>
      <c r="AD476" s="217"/>
    </row>
    <row r="477" spans="1:30">
      <c r="A477" s="668"/>
      <c r="B477" s="682"/>
      <c r="C477" s="672"/>
      <c r="D477" s="665"/>
      <c r="E477" s="668"/>
      <c r="F477" s="100"/>
      <c r="G477" s="1294" t="s">
        <v>100</v>
      </c>
      <c r="H477" s="1294"/>
      <c r="I477" s="1294"/>
      <c r="J477" s="1294"/>
      <c r="K477" s="1294"/>
      <c r="L477" s="1294"/>
      <c r="M477" s="1226" t="s">
        <v>219</v>
      </c>
      <c r="N477" s="1227"/>
      <c r="O477" s="1227"/>
      <c r="P477" s="1228"/>
      <c r="Q477" s="1535" t="str">
        <f>IF(COUNT($M$419:$M$420,$R$419:$R$420)&gt;0,"〇","")</f>
        <v/>
      </c>
      <c r="R477" s="1535"/>
      <c r="S477" s="1535"/>
      <c r="T477" s="1349" t="s">
        <v>219</v>
      </c>
      <c r="U477" s="1349"/>
      <c r="V477" s="1349"/>
      <c r="W477" s="1349"/>
      <c r="X477" s="1535"/>
      <c r="Y477" s="1535"/>
      <c r="Z477" s="1535"/>
      <c r="AA477" s="102"/>
      <c r="AB477" s="215"/>
      <c r="AC477" s="216"/>
      <c r="AD477" s="217"/>
    </row>
    <row r="478" spans="1:30">
      <c r="A478" s="668"/>
      <c r="B478" s="682"/>
      <c r="C478" s="672"/>
      <c r="D478" s="665"/>
      <c r="E478" s="668"/>
      <c r="F478" s="100"/>
      <c r="G478" s="80" t="s">
        <v>144</v>
      </c>
      <c r="H478" s="1674" t="s">
        <v>145</v>
      </c>
      <c r="I478" s="1674"/>
      <c r="J478" s="1674"/>
      <c r="K478" s="1674"/>
      <c r="L478" s="1674"/>
      <c r="M478" s="1674"/>
      <c r="N478" s="1674"/>
      <c r="O478" s="1674"/>
      <c r="P478" s="1674"/>
      <c r="Q478" s="1674"/>
      <c r="R478" s="1674"/>
      <c r="S478" s="1674"/>
      <c r="T478" s="1674"/>
      <c r="U478" s="1674"/>
      <c r="V478" s="1674"/>
      <c r="W478" s="1674"/>
      <c r="X478" s="1674"/>
      <c r="Y478" s="1674"/>
      <c r="Z478" s="1674"/>
      <c r="AA478" s="1675"/>
      <c r="AB478" s="215"/>
      <c r="AC478" s="216"/>
      <c r="AD478" s="217"/>
    </row>
    <row r="479" spans="1:30" ht="6.6" customHeight="1">
      <c r="A479" s="666"/>
      <c r="B479" s="682"/>
      <c r="C479" s="664"/>
      <c r="D479" s="665"/>
      <c r="E479" s="666"/>
      <c r="F479" s="100"/>
      <c r="G479" s="683"/>
      <c r="H479" s="261"/>
      <c r="I479" s="261"/>
      <c r="J479" s="261"/>
      <c r="K479" s="261"/>
      <c r="L479" s="261"/>
      <c r="M479" s="261"/>
      <c r="N479" s="261"/>
      <c r="O479" s="261"/>
      <c r="P479" s="261"/>
      <c r="Q479" s="261"/>
      <c r="R479" s="261"/>
      <c r="S479" s="261"/>
      <c r="T479" s="261"/>
      <c r="U479" s="261"/>
      <c r="V479" s="261"/>
      <c r="W479" s="261"/>
      <c r="X479" s="261"/>
      <c r="Y479" s="261"/>
      <c r="Z479" s="261"/>
      <c r="AA479" s="262"/>
      <c r="AB479" s="669"/>
      <c r="AC479" s="670"/>
      <c r="AD479" s="671"/>
    </row>
    <row r="480" spans="1:30" ht="13.5" customHeight="1">
      <c r="A480" s="1119" t="s">
        <v>399</v>
      </c>
      <c r="B480" s="931">
        <v>20</v>
      </c>
      <c r="C480" s="1177" t="s">
        <v>177</v>
      </c>
      <c r="D480" s="918" t="s">
        <v>378</v>
      </c>
      <c r="E480" s="1119" t="s">
        <v>88</v>
      </c>
      <c r="F480" s="100"/>
      <c r="G480" s="1136" t="s">
        <v>117</v>
      </c>
      <c r="H480" s="1136"/>
      <c r="I480" s="1136"/>
      <c r="J480" s="1136"/>
      <c r="K480" s="1136"/>
      <c r="L480" s="1136"/>
      <c r="M480" s="1136"/>
      <c r="N480" s="1527" t="s">
        <v>116</v>
      </c>
      <c r="O480" s="1527"/>
      <c r="P480" s="1527"/>
      <c r="Q480" s="1527"/>
      <c r="R480" s="1527"/>
      <c r="S480" s="1527"/>
      <c r="T480" s="1527"/>
      <c r="U480" s="1527"/>
      <c r="V480" s="1527"/>
      <c r="W480" s="927"/>
      <c r="X480" s="927"/>
      <c r="Y480" s="927"/>
      <c r="Z480" s="927"/>
      <c r="AA480" s="102"/>
      <c r="AB480" s="1428" t="s">
        <v>222</v>
      </c>
      <c r="AC480" s="1429"/>
      <c r="AD480" s="1430"/>
    </row>
    <row r="481" spans="1:30">
      <c r="A481" s="1119"/>
      <c r="B481" s="586"/>
      <c r="C481" s="1177"/>
      <c r="D481" s="918"/>
      <c r="E481" s="1120"/>
      <c r="F481" s="100"/>
      <c r="G481" s="1136"/>
      <c r="H481" s="1136"/>
      <c r="I481" s="1136"/>
      <c r="J481" s="1136"/>
      <c r="K481" s="1136"/>
      <c r="L481" s="1136"/>
      <c r="M481" s="1136"/>
      <c r="N481" s="1527"/>
      <c r="O481" s="1527"/>
      <c r="P481" s="1527"/>
      <c r="Q481" s="1527"/>
      <c r="R481" s="1527"/>
      <c r="S481" s="1527"/>
      <c r="T481" s="1527"/>
      <c r="U481" s="1527"/>
      <c r="V481" s="1527"/>
      <c r="W481" s="927"/>
      <c r="X481" s="927"/>
      <c r="Y481" s="927"/>
      <c r="Z481" s="927"/>
      <c r="AA481" s="102"/>
      <c r="AB481" s="1428"/>
      <c r="AC481" s="1429"/>
      <c r="AD481" s="1430"/>
    </row>
    <row r="482" spans="1:30">
      <c r="A482" s="919"/>
      <c r="B482" s="931"/>
      <c r="C482" s="1177"/>
      <c r="D482" s="918"/>
      <c r="E482" s="1120"/>
      <c r="F482" s="114"/>
      <c r="G482" s="921"/>
      <c r="H482" s="921"/>
      <c r="I482" s="921"/>
      <c r="J482" s="921"/>
      <c r="K482" s="921"/>
      <c r="L482" s="921"/>
      <c r="M482" s="921"/>
      <c r="N482" s="921"/>
      <c r="O482" s="921"/>
      <c r="P482" s="921"/>
      <c r="Q482" s="921"/>
      <c r="R482" s="921"/>
      <c r="S482" s="921"/>
      <c r="T482" s="921"/>
      <c r="U482" s="921"/>
      <c r="V482" s="921"/>
      <c r="W482" s="921"/>
      <c r="X482" s="921"/>
      <c r="Y482" s="921"/>
      <c r="Z482" s="921"/>
      <c r="AA482" s="115"/>
      <c r="AB482" s="1428"/>
      <c r="AC482" s="1429"/>
      <c r="AD482" s="1430"/>
    </row>
    <row r="483" spans="1:30">
      <c r="A483" s="919"/>
      <c r="B483" s="931"/>
      <c r="C483" s="1177"/>
      <c r="D483" s="918"/>
      <c r="E483" s="1120"/>
      <c r="F483" s="100"/>
      <c r="G483" s="1223" t="s">
        <v>140</v>
      </c>
      <c r="H483" s="1223"/>
      <c r="I483" s="1223"/>
      <c r="J483" s="1223"/>
      <c r="K483" s="1223"/>
      <c r="L483" s="1223"/>
      <c r="M483" s="1223"/>
      <c r="N483" s="1223"/>
      <c r="O483" s="1223"/>
      <c r="P483" s="1223"/>
      <c r="Q483" s="1223"/>
      <c r="R483" s="113"/>
      <c r="S483" s="113"/>
      <c r="T483" s="113"/>
      <c r="U483" s="113"/>
      <c r="V483" s="113"/>
      <c r="W483" s="263"/>
      <c r="X483" s="263"/>
      <c r="Y483" s="263"/>
      <c r="Z483" s="263"/>
      <c r="AA483" s="102"/>
      <c r="AB483" s="215"/>
      <c r="AC483" s="216"/>
      <c r="AD483" s="217"/>
    </row>
    <row r="484" spans="1:30">
      <c r="A484" s="919"/>
      <c r="B484" s="931"/>
      <c r="C484" s="1177"/>
      <c r="D484" s="918"/>
      <c r="E484" s="1120"/>
      <c r="F484" s="100"/>
      <c r="G484" s="1366"/>
      <c r="H484" s="1366"/>
      <c r="I484" s="1366"/>
      <c r="J484" s="1366"/>
      <c r="K484" s="1366"/>
      <c r="L484" s="1366"/>
      <c r="M484" s="1366"/>
      <c r="N484" s="1544" t="s">
        <v>122</v>
      </c>
      <c r="O484" s="1544"/>
      <c r="P484" s="1544"/>
      <c r="Q484" s="1544"/>
      <c r="R484" s="1544" t="s">
        <v>1</v>
      </c>
      <c r="S484" s="1544"/>
      <c r="T484" s="1544"/>
      <c r="U484" s="1544"/>
      <c r="V484" s="113"/>
      <c r="W484" s="263"/>
      <c r="X484" s="263"/>
      <c r="Y484" s="263"/>
      <c r="Z484" s="263"/>
      <c r="AA484" s="102"/>
      <c r="AB484" s="215"/>
      <c r="AC484" s="216"/>
      <c r="AD484" s="217"/>
    </row>
    <row r="485" spans="1:30">
      <c r="A485" s="919"/>
      <c r="B485" s="931"/>
      <c r="C485" s="1177"/>
      <c r="D485" s="918"/>
      <c r="E485" s="1120"/>
      <c r="F485" s="100"/>
      <c r="G485" s="1544" t="s">
        <v>101</v>
      </c>
      <c r="H485" s="1544"/>
      <c r="I485" s="1544"/>
      <c r="J485" s="1544" t="s">
        <v>19</v>
      </c>
      <c r="K485" s="1544"/>
      <c r="L485" s="1544"/>
      <c r="M485" s="1544"/>
      <c r="N485" s="1541" t="s">
        <v>323</v>
      </c>
      <c r="O485" s="1542"/>
      <c r="P485" s="1542"/>
      <c r="Q485" s="1543"/>
      <c r="R485" s="1541" t="s">
        <v>323</v>
      </c>
      <c r="S485" s="1542"/>
      <c r="T485" s="1542"/>
      <c r="U485" s="1543"/>
      <c r="V485" s="113"/>
      <c r="W485" s="927"/>
      <c r="X485" s="927"/>
      <c r="Y485" s="927"/>
      <c r="Z485" s="927"/>
      <c r="AA485" s="102"/>
      <c r="AB485" s="215"/>
      <c r="AC485" s="216"/>
      <c r="AD485" s="217"/>
    </row>
    <row r="486" spans="1:30">
      <c r="A486" s="919"/>
      <c r="B486" s="931"/>
      <c r="C486" s="1177"/>
      <c r="D486" s="918"/>
      <c r="E486" s="919"/>
      <c r="F486" s="100"/>
      <c r="G486" s="1544"/>
      <c r="H486" s="1544"/>
      <c r="I486" s="1544"/>
      <c r="J486" s="1544" t="s">
        <v>21</v>
      </c>
      <c r="K486" s="1544"/>
      <c r="L486" s="1544"/>
      <c r="M486" s="1544"/>
      <c r="N486" s="1541" t="s">
        <v>323</v>
      </c>
      <c r="O486" s="1542"/>
      <c r="P486" s="1542"/>
      <c r="Q486" s="1543"/>
      <c r="R486" s="1541" t="s">
        <v>323</v>
      </c>
      <c r="S486" s="1542"/>
      <c r="T486" s="1542"/>
      <c r="U486" s="1543"/>
      <c r="V486" s="113"/>
      <c r="W486" s="927"/>
      <c r="X486" s="927"/>
      <c r="Y486" s="927"/>
      <c r="Z486" s="927"/>
      <c r="AA486" s="102"/>
      <c r="AB486" s="215"/>
      <c r="AC486" s="216"/>
      <c r="AD486" s="217"/>
    </row>
    <row r="487" spans="1:30">
      <c r="A487" s="919"/>
      <c r="B487" s="931"/>
      <c r="C487" s="1177"/>
      <c r="D487" s="918"/>
      <c r="E487" s="919"/>
      <c r="F487" s="100"/>
      <c r="G487" s="1544" t="s">
        <v>103</v>
      </c>
      <c r="H487" s="1544"/>
      <c r="I487" s="1544"/>
      <c r="J487" s="1544" t="s">
        <v>19</v>
      </c>
      <c r="K487" s="1544"/>
      <c r="L487" s="1544"/>
      <c r="M487" s="1544"/>
      <c r="N487" s="1541" t="s">
        <v>323</v>
      </c>
      <c r="O487" s="1542"/>
      <c r="P487" s="1542"/>
      <c r="Q487" s="1543"/>
      <c r="R487" s="1541" t="s">
        <v>323</v>
      </c>
      <c r="S487" s="1542"/>
      <c r="T487" s="1542"/>
      <c r="U487" s="1543"/>
      <c r="V487" s="940"/>
      <c r="W487" s="927"/>
      <c r="X487" s="927"/>
      <c r="Y487" s="927"/>
      <c r="Z487" s="927"/>
      <c r="AA487" s="102"/>
      <c r="AB487" s="215"/>
      <c r="AC487" s="216"/>
      <c r="AD487" s="217"/>
    </row>
    <row r="488" spans="1:30">
      <c r="A488" s="919"/>
      <c r="B488" s="931"/>
      <c r="C488" s="1177"/>
      <c r="D488" s="918"/>
      <c r="E488" s="919"/>
      <c r="F488" s="100"/>
      <c r="G488" s="1544"/>
      <c r="H488" s="1544"/>
      <c r="I488" s="1544"/>
      <c r="J488" s="1544" t="s">
        <v>21</v>
      </c>
      <c r="K488" s="1544"/>
      <c r="L488" s="1544"/>
      <c r="M488" s="1544"/>
      <c r="N488" s="1541" t="s">
        <v>323</v>
      </c>
      <c r="O488" s="1542"/>
      <c r="P488" s="1542"/>
      <c r="Q488" s="1543"/>
      <c r="R488" s="1541" t="s">
        <v>219</v>
      </c>
      <c r="S488" s="1542"/>
      <c r="T488" s="1542"/>
      <c r="U488" s="1543"/>
      <c r="V488" s="927"/>
      <c r="W488" s="927"/>
      <c r="X488" s="927"/>
      <c r="Y488" s="927"/>
      <c r="Z488" s="927"/>
      <c r="AA488" s="102"/>
      <c r="AB488" s="215"/>
      <c r="AC488" s="216"/>
      <c r="AD488" s="217"/>
    </row>
    <row r="489" spans="1:30" ht="6.6" customHeight="1">
      <c r="A489" s="934"/>
      <c r="B489" s="935"/>
      <c r="C489" s="942"/>
      <c r="D489" s="930"/>
      <c r="E489" s="934"/>
      <c r="F489" s="167"/>
      <c r="G489" s="926"/>
      <c r="H489" s="926"/>
      <c r="I489" s="926"/>
      <c r="J489" s="926"/>
      <c r="K489" s="926"/>
      <c r="L489" s="926"/>
      <c r="M489" s="926"/>
      <c r="N489" s="926"/>
      <c r="O489" s="926"/>
      <c r="P489" s="926"/>
      <c r="Q489" s="926"/>
      <c r="R489" s="926"/>
      <c r="S489" s="926"/>
      <c r="T489" s="926"/>
      <c r="U489" s="926"/>
      <c r="V489" s="925"/>
      <c r="W489" s="925"/>
      <c r="X489" s="925"/>
      <c r="Y489" s="925"/>
      <c r="Z489" s="925"/>
      <c r="AA489" s="169"/>
      <c r="AB489" s="225"/>
      <c r="AC489" s="226"/>
      <c r="AD489" s="227"/>
    </row>
    <row r="490" spans="1:30" ht="13.5" customHeight="1">
      <c r="A490" s="598"/>
      <c r="B490" s="626"/>
      <c r="C490" s="602"/>
      <c r="D490" s="591"/>
      <c r="E490" s="919"/>
      <c r="F490" s="100"/>
      <c r="G490" s="1545" t="s">
        <v>267</v>
      </c>
      <c r="H490" s="1545"/>
      <c r="I490" s="1545"/>
      <c r="J490" s="1545"/>
      <c r="K490" s="1545"/>
      <c r="L490" s="1545"/>
      <c r="M490" s="1545"/>
      <c r="N490" s="1545"/>
      <c r="O490" s="1545"/>
      <c r="P490" s="1545"/>
      <c r="Q490" s="1545"/>
      <c r="R490" s="1545"/>
      <c r="S490" s="1545"/>
      <c r="T490" s="1545"/>
      <c r="U490" s="1545"/>
      <c r="V490" s="638"/>
      <c r="W490" s="638"/>
      <c r="X490" s="638"/>
      <c r="Y490" s="638"/>
      <c r="Z490" s="638"/>
      <c r="AA490" s="102"/>
      <c r="AB490" s="215"/>
      <c r="AC490" s="216"/>
      <c r="AD490" s="217"/>
    </row>
    <row r="491" spans="1:30">
      <c r="A491" s="598"/>
      <c r="B491" s="626"/>
      <c r="C491" s="602"/>
      <c r="D491" s="591"/>
      <c r="E491" s="919"/>
      <c r="F491" s="100"/>
      <c r="G491" s="1517"/>
      <c r="H491" s="1518"/>
      <c r="I491" s="1518"/>
      <c r="J491" s="1518"/>
      <c r="K491" s="1518"/>
      <c r="L491" s="1518"/>
      <c r="M491" s="1518"/>
      <c r="N491" s="1518"/>
      <c r="O491" s="1518"/>
      <c r="P491" s="1518"/>
      <c r="Q491" s="1518"/>
      <c r="R491" s="1518"/>
      <c r="S491" s="1518"/>
      <c r="T491" s="1518"/>
      <c r="U491" s="1518"/>
      <c r="V491" s="1518"/>
      <c r="W491" s="1518"/>
      <c r="X491" s="1518"/>
      <c r="Y491" s="1518"/>
      <c r="Z491" s="1519"/>
      <c r="AA491" s="102"/>
      <c r="AB491" s="215"/>
      <c r="AC491" s="216"/>
      <c r="AD491" s="217"/>
    </row>
    <row r="492" spans="1:30">
      <c r="A492" s="598"/>
      <c r="B492" s="626"/>
      <c r="C492" s="602"/>
      <c r="D492" s="591"/>
      <c r="E492" s="919"/>
      <c r="F492" s="100"/>
      <c r="G492" s="1538"/>
      <c r="H492" s="1539"/>
      <c r="I492" s="1539"/>
      <c r="J492" s="1539"/>
      <c r="K492" s="1539"/>
      <c r="L492" s="1539"/>
      <c r="M492" s="1539"/>
      <c r="N492" s="1539"/>
      <c r="O492" s="1539"/>
      <c r="P492" s="1539"/>
      <c r="Q492" s="1539"/>
      <c r="R492" s="1539"/>
      <c r="S492" s="1539"/>
      <c r="T492" s="1539"/>
      <c r="U492" s="1539"/>
      <c r="V492" s="1539"/>
      <c r="W492" s="1539"/>
      <c r="X492" s="1539"/>
      <c r="Y492" s="1539"/>
      <c r="Z492" s="1540"/>
      <c r="AA492" s="102"/>
      <c r="AB492" s="215"/>
      <c r="AC492" s="216"/>
      <c r="AD492" s="217"/>
    </row>
    <row r="493" spans="1:30">
      <c r="A493" s="598"/>
      <c r="B493" s="626"/>
      <c r="C493" s="602"/>
      <c r="D493" s="591"/>
      <c r="E493" s="919"/>
      <c r="F493" s="100"/>
      <c r="G493" s="1538"/>
      <c r="H493" s="1539"/>
      <c r="I493" s="1539"/>
      <c r="J493" s="1539"/>
      <c r="K493" s="1539"/>
      <c r="L493" s="1539"/>
      <c r="M493" s="1539"/>
      <c r="N493" s="1539"/>
      <c r="O493" s="1539"/>
      <c r="P493" s="1539"/>
      <c r="Q493" s="1539"/>
      <c r="R493" s="1539"/>
      <c r="S493" s="1539"/>
      <c r="T493" s="1539"/>
      <c r="U493" s="1539"/>
      <c r="V493" s="1539"/>
      <c r="W493" s="1539"/>
      <c r="X493" s="1539"/>
      <c r="Y493" s="1539"/>
      <c r="Z493" s="1540"/>
      <c r="AA493" s="102"/>
      <c r="AB493" s="215"/>
      <c r="AC493" s="216"/>
      <c r="AD493" s="217"/>
    </row>
    <row r="494" spans="1:30">
      <c r="A494" s="598"/>
      <c r="B494" s="626"/>
      <c r="C494" s="602"/>
      <c r="D494" s="591"/>
      <c r="E494" s="598"/>
      <c r="F494" s="100"/>
      <c r="G494" s="1520"/>
      <c r="H494" s="1521"/>
      <c r="I494" s="1521"/>
      <c r="J494" s="1521"/>
      <c r="K494" s="1521"/>
      <c r="L494" s="1521"/>
      <c r="M494" s="1521"/>
      <c r="N494" s="1521"/>
      <c r="O494" s="1521"/>
      <c r="P494" s="1521"/>
      <c r="Q494" s="1521"/>
      <c r="R494" s="1521"/>
      <c r="S494" s="1521"/>
      <c r="T494" s="1521"/>
      <c r="U494" s="1521"/>
      <c r="V494" s="1521"/>
      <c r="W494" s="1521"/>
      <c r="X494" s="1521"/>
      <c r="Y494" s="1521"/>
      <c r="Z494" s="1522"/>
      <c r="AA494" s="102"/>
      <c r="AB494" s="215"/>
      <c r="AC494" s="216"/>
      <c r="AD494" s="217"/>
    </row>
    <row r="495" spans="1:30">
      <c r="A495" s="598"/>
      <c r="B495" s="626"/>
      <c r="C495" s="602"/>
      <c r="D495" s="591"/>
      <c r="E495" s="598"/>
      <c r="F495" s="114"/>
      <c r="G495" s="218"/>
      <c r="AA495" s="115"/>
      <c r="AB495" s="215"/>
      <c r="AC495" s="216"/>
      <c r="AD495" s="217"/>
    </row>
    <row r="496" spans="1:30" s="674" customFormat="1">
      <c r="A496" s="696"/>
      <c r="B496" s="720"/>
      <c r="C496" s="697"/>
      <c r="D496" s="698"/>
      <c r="E496" s="696"/>
      <c r="F496" s="100"/>
      <c r="G496" s="713"/>
      <c r="H496" s="713"/>
      <c r="I496" s="713"/>
      <c r="J496" s="713"/>
      <c r="K496" s="713"/>
      <c r="L496" s="713"/>
      <c r="M496" s="713"/>
      <c r="N496" s="713"/>
      <c r="O496" s="713"/>
      <c r="P496" s="713"/>
      <c r="Q496" s="713"/>
      <c r="R496" s="713"/>
      <c r="S496" s="713"/>
      <c r="T496" s="713"/>
      <c r="U496" s="713"/>
      <c r="V496" s="713"/>
      <c r="W496" s="713"/>
      <c r="X496" s="713"/>
      <c r="Y496" s="713"/>
      <c r="Z496" s="713"/>
      <c r="AA496" s="102"/>
      <c r="AB496" s="709"/>
      <c r="AC496" s="710"/>
      <c r="AD496" s="711"/>
    </row>
    <row r="497" spans="1:30" s="674" customFormat="1" ht="5.25" customHeight="1">
      <c r="A497" s="916"/>
      <c r="B497" s="929"/>
      <c r="C497" s="917"/>
      <c r="D497" s="918"/>
      <c r="E497" s="916"/>
      <c r="F497" s="100"/>
      <c r="G497" s="927"/>
      <c r="H497" s="927"/>
      <c r="I497" s="927"/>
      <c r="J497" s="927"/>
      <c r="K497" s="927"/>
      <c r="L497" s="927"/>
      <c r="M497" s="927"/>
      <c r="N497" s="927"/>
      <c r="O497" s="927"/>
      <c r="P497" s="927"/>
      <c r="Q497" s="927"/>
      <c r="R497" s="927"/>
      <c r="S497" s="927"/>
      <c r="T497" s="927"/>
      <c r="U497" s="927"/>
      <c r="V497" s="927"/>
      <c r="W497" s="927"/>
      <c r="X497" s="927"/>
      <c r="Y497" s="927"/>
      <c r="Z497" s="927"/>
      <c r="AA497" s="102"/>
      <c r="AB497" s="922"/>
      <c r="AC497" s="923"/>
      <c r="AD497" s="924"/>
    </row>
    <row r="498" spans="1:30" s="674" customFormat="1" ht="6" customHeight="1">
      <c r="A498" s="666"/>
      <c r="B498" s="680"/>
      <c r="C498" s="664"/>
      <c r="D498" s="665"/>
      <c r="E498" s="666"/>
      <c r="F498" s="100"/>
      <c r="G498" s="675"/>
      <c r="H498" s="675"/>
      <c r="I498" s="675"/>
      <c r="J498" s="675"/>
      <c r="K498" s="675"/>
      <c r="L498" s="675"/>
      <c r="M498" s="675"/>
      <c r="N498" s="675"/>
      <c r="O498" s="675"/>
      <c r="P498" s="675"/>
      <c r="Q498" s="675"/>
      <c r="R498" s="675"/>
      <c r="S498" s="675"/>
      <c r="T498" s="675"/>
      <c r="U498" s="675"/>
      <c r="V498" s="675"/>
      <c r="W498" s="675"/>
      <c r="X498" s="675"/>
      <c r="Y498" s="675"/>
      <c r="Z498" s="675"/>
      <c r="AA498" s="102"/>
      <c r="AB498" s="669"/>
      <c r="AC498" s="670"/>
      <c r="AD498" s="671"/>
    </row>
    <row r="499" spans="1:30" ht="13.5" customHeight="1">
      <c r="A499" s="1119" t="s">
        <v>400</v>
      </c>
      <c r="B499" s="1209">
        <v>21</v>
      </c>
      <c r="C499" s="1400" t="s">
        <v>303</v>
      </c>
      <c r="D499" s="1134" t="s">
        <v>376</v>
      </c>
      <c r="E499" s="1135" t="s">
        <v>304</v>
      </c>
      <c r="F499" s="114"/>
      <c r="G499" s="1136" t="s">
        <v>117</v>
      </c>
      <c r="H499" s="1136"/>
      <c r="I499" s="1136"/>
      <c r="J499" s="1136"/>
      <c r="K499" s="1136"/>
      <c r="L499" s="1136"/>
      <c r="M499" s="1136"/>
      <c r="N499" s="1446" t="s">
        <v>116</v>
      </c>
      <c r="O499" s="1446"/>
      <c r="P499" s="1446"/>
      <c r="Q499" s="1446"/>
      <c r="R499" s="1446"/>
      <c r="S499" s="1446"/>
      <c r="T499" s="1446"/>
      <c r="U499" s="1446"/>
      <c r="V499" s="1446"/>
      <c r="AA499" s="115"/>
      <c r="AB499" s="1121" t="s">
        <v>1060</v>
      </c>
      <c r="AC499" s="1122"/>
      <c r="AD499" s="1123"/>
    </row>
    <row r="500" spans="1:30">
      <c r="A500" s="1119"/>
      <c r="B500" s="1209"/>
      <c r="C500" s="1400"/>
      <c r="D500" s="1134"/>
      <c r="E500" s="1135"/>
      <c r="F500" s="114"/>
      <c r="G500" s="1136"/>
      <c r="H500" s="1136"/>
      <c r="I500" s="1136"/>
      <c r="J500" s="1136"/>
      <c r="K500" s="1136"/>
      <c r="L500" s="1136"/>
      <c r="M500" s="1136"/>
      <c r="N500" s="1446"/>
      <c r="O500" s="1446"/>
      <c r="P500" s="1446"/>
      <c r="Q500" s="1446"/>
      <c r="R500" s="1446"/>
      <c r="S500" s="1446"/>
      <c r="T500" s="1446"/>
      <c r="U500" s="1446"/>
      <c r="V500" s="1446"/>
      <c r="AA500" s="115"/>
      <c r="AB500" s="1121"/>
      <c r="AC500" s="1122"/>
      <c r="AD500" s="1123"/>
    </row>
    <row r="501" spans="1:30">
      <c r="A501" s="1119"/>
      <c r="B501" s="1209"/>
      <c r="C501" s="1400"/>
      <c r="D501" s="1134"/>
      <c r="E501" s="1135"/>
      <c r="F501" s="114"/>
      <c r="G501" s="592"/>
      <c r="H501" s="592"/>
      <c r="I501" s="592"/>
      <c r="J501" s="592"/>
      <c r="K501" s="592"/>
      <c r="L501" s="592"/>
      <c r="M501" s="592"/>
      <c r="N501" s="592"/>
      <c r="O501" s="592"/>
      <c r="P501" s="592"/>
      <c r="Q501" s="592"/>
      <c r="R501" s="592"/>
      <c r="S501" s="592"/>
      <c r="T501" s="592"/>
      <c r="U501" s="592"/>
      <c r="V501" s="592"/>
      <c r="AA501" s="115"/>
      <c r="AB501" s="1121"/>
      <c r="AC501" s="1122"/>
      <c r="AD501" s="1123"/>
    </row>
    <row r="502" spans="1:30">
      <c r="A502" s="1119"/>
      <c r="B502" s="1209"/>
      <c r="C502" s="1400"/>
      <c r="D502" s="1134"/>
      <c r="E502" s="1135"/>
      <c r="F502" s="114"/>
      <c r="G502" s="1537" t="s">
        <v>366</v>
      </c>
      <c r="H502" s="1537"/>
      <c r="I502" s="1537"/>
      <c r="J502" s="1537"/>
      <c r="K502" s="1537"/>
      <c r="L502" s="1537"/>
      <c r="M502" s="1537"/>
      <c r="N502" s="1537" t="s">
        <v>367</v>
      </c>
      <c r="O502" s="1537"/>
      <c r="P502" s="1537"/>
      <c r="Q502" s="1537"/>
      <c r="R502" s="1537"/>
      <c r="S502" s="1537"/>
      <c r="T502" s="1537"/>
      <c r="U502" s="1692" t="s">
        <v>368</v>
      </c>
      <c r="V502" s="1693"/>
      <c r="W502" s="1694"/>
      <c r="AA502" s="115"/>
      <c r="AB502" s="105"/>
      <c r="AC502" s="106"/>
      <c r="AD502" s="107"/>
    </row>
    <row r="503" spans="1:30">
      <c r="A503" s="598"/>
      <c r="B503" s="626"/>
      <c r="C503" s="602"/>
      <c r="D503" s="265"/>
      <c r="E503" s="598"/>
      <c r="F503" s="114"/>
      <c r="G503" s="1546"/>
      <c r="H503" s="1546"/>
      <c r="I503" s="1546"/>
      <c r="J503" s="1546"/>
      <c r="K503" s="1546"/>
      <c r="L503" s="1546"/>
      <c r="M503" s="1546"/>
      <c r="N503" s="1546"/>
      <c r="O503" s="1546"/>
      <c r="P503" s="1546"/>
      <c r="Q503" s="1546"/>
      <c r="R503" s="1546"/>
      <c r="S503" s="1546"/>
      <c r="T503" s="1546"/>
      <c r="U503" s="1547"/>
      <c r="V503" s="1548"/>
      <c r="W503" s="266" t="s">
        <v>90</v>
      </c>
      <c r="AA503" s="115"/>
      <c r="AB503" s="105"/>
      <c r="AC503" s="106"/>
      <c r="AD503" s="107"/>
    </row>
    <row r="504" spans="1:30">
      <c r="A504" s="598"/>
      <c r="B504" s="626"/>
      <c r="C504" s="602"/>
      <c r="D504" s="265"/>
      <c r="E504" s="598"/>
      <c r="F504" s="114"/>
      <c r="G504" s="1546"/>
      <c r="H504" s="1546"/>
      <c r="I504" s="1546"/>
      <c r="J504" s="1546"/>
      <c r="K504" s="1546"/>
      <c r="L504" s="1546"/>
      <c r="M504" s="1546"/>
      <c r="N504" s="1546"/>
      <c r="O504" s="1546"/>
      <c r="P504" s="1546"/>
      <c r="Q504" s="1546"/>
      <c r="R504" s="1546"/>
      <c r="S504" s="1546"/>
      <c r="T504" s="1546"/>
      <c r="U504" s="1547"/>
      <c r="V504" s="1548"/>
      <c r="W504" s="266" t="s">
        <v>90</v>
      </c>
      <c r="AA504" s="115"/>
      <c r="AB504" s="105"/>
      <c r="AC504" s="106"/>
      <c r="AD504" s="107"/>
    </row>
    <row r="505" spans="1:30">
      <c r="A505" s="598"/>
      <c r="B505" s="626"/>
      <c r="C505" s="602"/>
      <c r="D505" s="265"/>
      <c r="E505" s="598"/>
      <c r="F505" s="114"/>
      <c r="G505" s="1546"/>
      <c r="H505" s="1546"/>
      <c r="I505" s="1546"/>
      <c r="J505" s="1546"/>
      <c r="K505" s="1546"/>
      <c r="L505" s="1546"/>
      <c r="M505" s="1546"/>
      <c r="N505" s="1546"/>
      <c r="O505" s="1546"/>
      <c r="P505" s="1546"/>
      <c r="Q505" s="1546"/>
      <c r="R505" s="1546"/>
      <c r="S505" s="1546"/>
      <c r="T505" s="1546"/>
      <c r="U505" s="1547"/>
      <c r="V505" s="1548"/>
      <c r="W505" s="266" t="s">
        <v>90</v>
      </c>
      <c r="AA505" s="115"/>
      <c r="AB505" s="105"/>
      <c r="AC505" s="106"/>
      <c r="AD505" s="107"/>
    </row>
    <row r="506" spans="1:30">
      <c r="A506" s="598"/>
      <c r="B506" s="626"/>
      <c r="C506" s="602"/>
      <c r="D506" s="265"/>
      <c r="E506" s="598"/>
      <c r="F506" s="114"/>
      <c r="G506" s="1546"/>
      <c r="H506" s="1546"/>
      <c r="I506" s="1546"/>
      <c r="J506" s="1546"/>
      <c r="K506" s="1546"/>
      <c r="L506" s="1546"/>
      <c r="M506" s="1546"/>
      <c r="N506" s="1546"/>
      <c r="O506" s="1546"/>
      <c r="P506" s="1546"/>
      <c r="Q506" s="1546"/>
      <c r="R506" s="1546"/>
      <c r="S506" s="1546"/>
      <c r="T506" s="1546"/>
      <c r="U506" s="1547"/>
      <c r="V506" s="1548"/>
      <c r="W506" s="266" t="s">
        <v>90</v>
      </c>
      <c r="AA506" s="115"/>
      <c r="AB506" s="105"/>
      <c r="AC506" s="106"/>
      <c r="AD506" s="107"/>
    </row>
    <row r="507" spans="1:30" s="921" customFormat="1">
      <c r="A507" s="919"/>
      <c r="B507" s="931"/>
      <c r="C507" s="920"/>
      <c r="D507" s="265"/>
      <c r="E507" s="919"/>
      <c r="F507" s="114"/>
      <c r="G507" s="1546"/>
      <c r="H507" s="1546"/>
      <c r="I507" s="1546"/>
      <c r="J507" s="1546"/>
      <c r="K507" s="1546"/>
      <c r="L507" s="1546"/>
      <c r="M507" s="1546"/>
      <c r="N507" s="1546"/>
      <c r="O507" s="1546"/>
      <c r="P507" s="1546"/>
      <c r="Q507" s="1546"/>
      <c r="R507" s="1546"/>
      <c r="S507" s="1546"/>
      <c r="T507" s="1546"/>
      <c r="U507" s="1547"/>
      <c r="V507" s="1548"/>
      <c r="W507" s="266" t="s">
        <v>90</v>
      </c>
      <c r="AA507" s="115"/>
      <c r="AB507" s="105"/>
      <c r="AC507" s="106"/>
      <c r="AD507" s="107"/>
    </row>
    <row r="508" spans="1:30">
      <c r="A508" s="598"/>
      <c r="B508" s="626"/>
      <c r="C508" s="602"/>
      <c r="D508" s="265"/>
      <c r="E508" s="598"/>
      <c r="F508" s="114"/>
      <c r="G508" s="1546"/>
      <c r="H508" s="1546"/>
      <c r="I508" s="1546"/>
      <c r="J508" s="1546"/>
      <c r="K508" s="1546"/>
      <c r="L508" s="1546"/>
      <c r="M508" s="1546"/>
      <c r="N508" s="1546"/>
      <c r="O508" s="1546"/>
      <c r="P508" s="1546"/>
      <c r="Q508" s="1546"/>
      <c r="R508" s="1546"/>
      <c r="S508" s="1546"/>
      <c r="T508" s="1546"/>
      <c r="U508" s="1547"/>
      <c r="V508" s="1548"/>
      <c r="W508" s="266" t="s">
        <v>90</v>
      </c>
      <c r="AA508" s="115"/>
      <c r="AB508" s="105"/>
      <c r="AC508" s="106"/>
      <c r="AD508" s="107"/>
    </row>
    <row r="509" spans="1:30">
      <c r="A509" s="598"/>
      <c r="B509" s="626"/>
      <c r="C509" s="602"/>
      <c r="D509" s="265"/>
      <c r="E509" s="598"/>
      <c r="F509" s="114"/>
      <c r="G509" s="1546"/>
      <c r="H509" s="1546"/>
      <c r="I509" s="1546"/>
      <c r="J509" s="1546"/>
      <c r="K509" s="1546"/>
      <c r="L509" s="1546"/>
      <c r="M509" s="1546"/>
      <c r="N509" s="1546"/>
      <c r="O509" s="1546"/>
      <c r="P509" s="1546"/>
      <c r="Q509" s="1546"/>
      <c r="R509" s="1546"/>
      <c r="S509" s="1546"/>
      <c r="T509" s="1546"/>
      <c r="U509" s="1547"/>
      <c r="V509" s="1548"/>
      <c r="W509" s="266" t="s">
        <v>90</v>
      </c>
      <c r="AA509" s="115"/>
      <c r="AB509" s="105"/>
      <c r="AC509" s="106"/>
      <c r="AD509" s="107"/>
    </row>
    <row r="510" spans="1:30" s="921" customFormat="1">
      <c r="A510" s="919"/>
      <c r="B510" s="931"/>
      <c r="C510" s="920"/>
      <c r="D510" s="265"/>
      <c r="E510" s="919"/>
      <c r="F510" s="114"/>
      <c r="G510" s="1546"/>
      <c r="H510" s="1546"/>
      <c r="I510" s="1546"/>
      <c r="J510" s="1546"/>
      <c r="K510" s="1546"/>
      <c r="L510" s="1546"/>
      <c r="M510" s="1546"/>
      <c r="N510" s="1546"/>
      <c r="O510" s="1546"/>
      <c r="P510" s="1546"/>
      <c r="Q510" s="1546"/>
      <c r="R510" s="1546"/>
      <c r="S510" s="1546"/>
      <c r="T510" s="1546"/>
      <c r="U510" s="1547"/>
      <c r="V510" s="1548"/>
      <c r="W510" s="266" t="s">
        <v>90</v>
      </c>
      <c r="AA510" s="115"/>
      <c r="AB510" s="105"/>
      <c r="AC510" s="106"/>
      <c r="AD510" s="107"/>
    </row>
    <row r="511" spans="1:30" s="921" customFormat="1">
      <c r="A511" s="919"/>
      <c r="B511" s="931"/>
      <c r="C511" s="920"/>
      <c r="D511" s="265"/>
      <c r="E511" s="919"/>
      <c r="F511" s="114"/>
      <c r="G511" s="1546"/>
      <c r="H511" s="1546"/>
      <c r="I511" s="1546"/>
      <c r="J511" s="1546"/>
      <c r="K511" s="1546"/>
      <c r="L511" s="1546"/>
      <c r="M511" s="1546"/>
      <c r="N511" s="1546"/>
      <c r="O511" s="1546"/>
      <c r="P511" s="1546"/>
      <c r="Q511" s="1546"/>
      <c r="R511" s="1546"/>
      <c r="S511" s="1546"/>
      <c r="T511" s="1546"/>
      <c r="U511" s="1547"/>
      <c r="V511" s="1548"/>
      <c r="W511" s="266" t="s">
        <v>90</v>
      </c>
      <c r="AA511" s="115"/>
      <c r="AB511" s="105"/>
      <c r="AC511" s="106"/>
      <c r="AD511" s="107"/>
    </row>
    <row r="512" spans="1:30" s="921" customFormat="1">
      <c r="A512" s="919"/>
      <c r="B512" s="931"/>
      <c r="C512" s="920"/>
      <c r="D512" s="265"/>
      <c r="E512" s="919"/>
      <c r="F512" s="114"/>
      <c r="G512" s="1546"/>
      <c r="H512" s="1546"/>
      <c r="I512" s="1546"/>
      <c r="J512" s="1546"/>
      <c r="K512" s="1546"/>
      <c r="L512" s="1546"/>
      <c r="M512" s="1546"/>
      <c r="N512" s="1546"/>
      <c r="O512" s="1546"/>
      <c r="P512" s="1546"/>
      <c r="Q512" s="1546"/>
      <c r="R512" s="1546"/>
      <c r="S512" s="1546"/>
      <c r="T512" s="1546"/>
      <c r="U512" s="1547"/>
      <c r="V512" s="1548"/>
      <c r="W512" s="266" t="s">
        <v>90</v>
      </c>
      <c r="AA512" s="115"/>
      <c r="AB512" s="105"/>
      <c r="AC512" s="106"/>
      <c r="AD512" s="107"/>
    </row>
    <row r="513" spans="1:30" s="921" customFormat="1">
      <c r="A513" s="919"/>
      <c r="B513" s="931"/>
      <c r="C513" s="920"/>
      <c r="D513" s="265"/>
      <c r="E513" s="919"/>
      <c r="F513" s="114"/>
      <c r="G513" s="1546"/>
      <c r="H513" s="1546"/>
      <c r="I513" s="1546"/>
      <c r="J513" s="1546"/>
      <c r="K513" s="1546"/>
      <c r="L513" s="1546"/>
      <c r="M513" s="1546"/>
      <c r="N513" s="1546"/>
      <c r="O513" s="1546"/>
      <c r="P513" s="1546"/>
      <c r="Q513" s="1546"/>
      <c r="R513" s="1546"/>
      <c r="S513" s="1546"/>
      <c r="T513" s="1546"/>
      <c r="U513" s="1547"/>
      <c r="V513" s="1548"/>
      <c r="W513" s="266" t="s">
        <v>90</v>
      </c>
      <c r="AA513" s="115"/>
      <c r="AB513" s="105"/>
      <c r="AC513" s="106"/>
      <c r="AD513" s="107"/>
    </row>
    <row r="514" spans="1:30">
      <c r="A514" s="598"/>
      <c r="B514" s="626"/>
      <c r="C514" s="602"/>
      <c r="D514" s="265"/>
      <c r="E514" s="598"/>
      <c r="F514" s="114"/>
      <c r="G514" s="1546"/>
      <c r="H514" s="1546"/>
      <c r="I514" s="1546"/>
      <c r="J514" s="1546"/>
      <c r="K514" s="1546"/>
      <c r="L514" s="1546"/>
      <c r="M514" s="1546"/>
      <c r="N514" s="1546"/>
      <c r="O514" s="1546"/>
      <c r="P514" s="1546"/>
      <c r="Q514" s="1546"/>
      <c r="R514" s="1546"/>
      <c r="S514" s="1546"/>
      <c r="T514" s="1546"/>
      <c r="U514" s="1547"/>
      <c r="V514" s="1548"/>
      <c r="W514" s="266" t="s">
        <v>90</v>
      </c>
      <c r="AA514" s="115"/>
      <c r="AB514" s="105"/>
      <c r="AC514" s="106"/>
      <c r="AD514" s="107"/>
    </row>
    <row r="515" spans="1:30">
      <c r="A515" s="598"/>
      <c r="B515" s="626"/>
      <c r="C515" s="602"/>
      <c r="D515" s="265"/>
      <c r="E515" s="598"/>
      <c r="F515" s="114"/>
      <c r="G515" s="1546"/>
      <c r="H515" s="1546"/>
      <c r="I515" s="1546"/>
      <c r="J515" s="1546"/>
      <c r="K515" s="1546"/>
      <c r="L515" s="1546"/>
      <c r="M515" s="1546"/>
      <c r="N515" s="1546"/>
      <c r="O515" s="1546"/>
      <c r="P515" s="1546"/>
      <c r="Q515" s="1546"/>
      <c r="R515" s="1546"/>
      <c r="S515" s="1546"/>
      <c r="T515" s="1546"/>
      <c r="U515" s="1547"/>
      <c r="V515" s="1548"/>
      <c r="W515" s="266" t="s">
        <v>90</v>
      </c>
      <c r="AA515" s="115"/>
      <c r="AB515" s="105"/>
      <c r="AC515" s="106"/>
      <c r="AD515" s="107"/>
    </row>
    <row r="516" spans="1:30">
      <c r="A516" s="598"/>
      <c r="B516" s="626"/>
      <c r="C516" s="602"/>
      <c r="D516" s="265"/>
      <c r="E516" s="598"/>
      <c r="F516" s="114"/>
      <c r="G516" s="1546"/>
      <c r="H516" s="1546"/>
      <c r="I516" s="1546"/>
      <c r="J516" s="1546"/>
      <c r="K516" s="1546"/>
      <c r="L516" s="1546"/>
      <c r="M516" s="1546"/>
      <c r="N516" s="1546"/>
      <c r="O516" s="1546"/>
      <c r="P516" s="1546"/>
      <c r="Q516" s="1546"/>
      <c r="R516" s="1546"/>
      <c r="S516" s="1546"/>
      <c r="T516" s="1546"/>
      <c r="U516" s="1547"/>
      <c r="V516" s="1548"/>
      <c r="W516" s="266" t="s">
        <v>90</v>
      </c>
      <c r="AA516" s="115"/>
      <c r="AB516" s="105"/>
      <c r="AC516" s="106"/>
      <c r="AD516" s="107"/>
    </row>
    <row r="517" spans="1:30">
      <c r="A517" s="598"/>
      <c r="B517" s="626"/>
      <c r="C517" s="602"/>
      <c r="D517" s="265"/>
      <c r="E517" s="598"/>
      <c r="F517" s="114"/>
      <c r="G517" s="1546"/>
      <c r="H517" s="1546"/>
      <c r="I517" s="1546"/>
      <c r="J517" s="1546"/>
      <c r="K517" s="1546"/>
      <c r="L517" s="1546"/>
      <c r="M517" s="1546"/>
      <c r="N517" s="1546"/>
      <c r="O517" s="1546"/>
      <c r="P517" s="1546"/>
      <c r="Q517" s="1546"/>
      <c r="R517" s="1546"/>
      <c r="S517" s="1546"/>
      <c r="T517" s="1546"/>
      <c r="U517" s="1547"/>
      <c r="V517" s="1548"/>
      <c r="W517" s="266" t="s">
        <v>90</v>
      </c>
      <c r="AA517" s="115"/>
      <c r="AB517" s="105"/>
      <c r="AC517" s="106"/>
      <c r="AD517" s="107"/>
    </row>
    <row r="518" spans="1:30" ht="6" customHeight="1">
      <c r="A518" s="668"/>
      <c r="B518" s="682"/>
      <c r="C518" s="672"/>
      <c r="D518" s="265"/>
      <c r="E518" s="668"/>
      <c r="F518" s="114"/>
      <c r="G518" s="667"/>
      <c r="H518" s="667"/>
      <c r="I518" s="667"/>
      <c r="J518" s="667"/>
      <c r="K518" s="667"/>
      <c r="L518" s="667"/>
      <c r="M518" s="667"/>
      <c r="N518" s="674"/>
      <c r="O518" s="674"/>
      <c r="P518" s="674"/>
      <c r="Q518" s="674"/>
      <c r="R518" s="674"/>
      <c r="S518" s="674"/>
      <c r="T518" s="674"/>
      <c r="U518" s="674"/>
      <c r="V518" s="674"/>
      <c r="W518" s="674"/>
      <c r="X518" s="674"/>
      <c r="Y518" s="674"/>
      <c r="Z518" s="674"/>
      <c r="AA518" s="115"/>
      <c r="AB518" s="105"/>
      <c r="AC518" s="106"/>
      <c r="AD518" s="107"/>
    </row>
    <row r="519" spans="1:30" ht="6" customHeight="1">
      <c r="A519" s="598"/>
      <c r="B519" s="626"/>
      <c r="C519" s="602"/>
      <c r="D519" s="265"/>
      <c r="E519" s="598"/>
      <c r="F519" s="114"/>
      <c r="AA519" s="115"/>
      <c r="AB519" s="105"/>
      <c r="AC519" s="106"/>
      <c r="AD519" s="107"/>
    </row>
    <row r="520" spans="1:30" ht="13.5" customHeight="1">
      <c r="A520" s="598"/>
      <c r="B520" s="1229" t="s">
        <v>1310</v>
      </c>
      <c r="C520" s="1133" t="s">
        <v>316</v>
      </c>
      <c r="D520" s="1134" t="s">
        <v>376</v>
      </c>
      <c r="E520" s="1135" t="s">
        <v>317</v>
      </c>
      <c r="F520" s="100"/>
      <c r="G520" s="1136" t="s">
        <v>117</v>
      </c>
      <c r="H520" s="1136"/>
      <c r="I520" s="1136"/>
      <c r="J520" s="1136"/>
      <c r="K520" s="1136"/>
      <c r="L520" s="1136"/>
      <c r="M520" s="1136"/>
      <c r="N520" s="1562" t="s">
        <v>1298</v>
      </c>
      <c r="O520" s="1562"/>
      <c r="P520" s="1562"/>
      <c r="Q520" s="1562"/>
      <c r="R520" s="1562"/>
      <c r="S520" s="1562"/>
      <c r="T520" s="1562"/>
      <c r="U520" s="1562"/>
      <c r="V520" s="1562"/>
      <c r="W520" s="1562"/>
      <c r="X520" s="1562"/>
      <c r="Y520" s="616"/>
      <c r="AA520" s="115"/>
      <c r="AB520" s="1121" t="s">
        <v>1060</v>
      </c>
      <c r="AC520" s="1122"/>
      <c r="AD520" s="1123"/>
    </row>
    <row r="521" spans="1:30">
      <c r="A521" s="598"/>
      <c r="B521" s="1229"/>
      <c r="C521" s="1133"/>
      <c r="D521" s="1134"/>
      <c r="E521" s="1135"/>
      <c r="F521" s="100"/>
      <c r="G521" s="1136"/>
      <c r="H521" s="1136"/>
      <c r="I521" s="1136"/>
      <c r="J521" s="1136"/>
      <c r="K521" s="1136"/>
      <c r="L521" s="1136"/>
      <c r="M521" s="1136"/>
      <c r="N521" s="1562"/>
      <c r="O521" s="1562"/>
      <c r="P521" s="1562"/>
      <c r="Q521" s="1562"/>
      <c r="R521" s="1562"/>
      <c r="S521" s="1562"/>
      <c r="T521" s="1562"/>
      <c r="U521" s="1562"/>
      <c r="V521" s="1562"/>
      <c r="W521" s="1562"/>
      <c r="X521" s="1562"/>
      <c r="Y521" s="616"/>
      <c r="AA521" s="115"/>
      <c r="AB521" s="1121"/>
      <c r="AC521" s="1122"/>
      <c r="AD521" s="1123"/>
    </row>
    <row r="522" spans="1:30">
      <c r="A522" s="598"/>
      <c r="B522" s="1229"/>
      <c r="C522" s="1133"/>
      <c r="D522" s="1134"/>
      <c r="E522" s="1135"/>
      <c r="F522" s="100"/>
      <c r="G522" s="1549" t="s">
        <v>307</v>
      </c>
      <c r="H522" s="1549"/>
      <c r="I522" s="1549"/>
      <c r="J522" s="1549"/>
      <c r="K522" s="1549"/>
      <c r="L522" s="1549"/>
      <c r="M522" s="1549"/>
      <c r="N522" s="1549"/>
      <c r="O522" s="1549"/>
      <c r="P522" s="1549"/>
      <c r="Q522" s="1549"/>
      <c r="R522" s="1549"/>
      <c r="S522" s="1549"/>
      <c r="T522" s="1549"/>
      <c r="U522" s="1549"/>
      <c r="V522" s="1549"/>
      <c r="W522" s="1549"/>
      <c r="X522" s="1549"/>
      <c r="Y522" s="638"/>
      <c r="AA522" s="115"/>
      <c r="AB522" s="1121"/>
      <c r="AC522" s="1122"/>
      <c r="AD522" s="1123"/>
    </row>
    <row r="523" spans="1:30">
      <c r="A523" s="598"/>
      <c r="B523" s="1229"/>
      <c r="C523" s="1133"/>
      <c r="D523" s="1134"/>
      <c r="E523" s="1135"/>
      <c r="F523" s="100"/>
      <c r="G523" s="1550" t="s">
        <v>308</v>
      </c>
      <c r="H523" s="1551"/>
      <c r="I523" s="1551"/>
      <c r="J523" s="1551"/>
      <c r="K523" s="1551"/>
      <c r="L523" s="1551"/>
      <c r="M523" s="1552"/>
      <c r="N523" s="1554"/>
      <c r="O523" s="1555"/>
      <c r="P523" s="1555"/>
      <c r="Q523" s="1555"/>
      <c r="R523" s="1558" t="s">
        <v>309</v>
      </c>
      <c r="S523" s="1555"/>
      <c r="T523" s="1555"/>
      <c r="U523" s="1558" t="s">
        <v>310</v>
      </c>
      <c r="V523" s="1555"/>
      <c r="W523" s="1555"/>
      <c r="X523" s="1560" t="s">
        <v>311</v>
      </c>
      <c r="Y523" s="616"/>
      <c r="AA523" s="115"/>
      <c r="AB523" s="105"/>
      <c r="AC523" s="106"/>
      <c r="AD523" s="107"/>
    </row>
    <row r="524" spans="1:30">
      <c r="A524" s="598"/>
      <c r="B524" s="1229"/>
      <c r="C524" s="1133"/>
      <c r="D524" s="1134"/>
      <c r="E524" s="1135"/>
      <c r="F524" s="100"/>
      <c r="G524" s="1420"/>
      <c r="H524" s="1553"/>
      <c r="I524" s="1553"/>
      <c r="J524" s="1553"/>
      <c r="K524" s="1553"/>
      <c r="L524" s="1553"/>
      <c r="M524" s="1421"/>
      <c r="N524" s="1556"/>
      <c r="O524" s="1557"/>
      <c r="P524" s="1557"/>
      <c r="Q524" s="1557"/>
      <c r="R524" s="1559"/>
      <c r="S524" s="1557"/>
      <c r="T524" s="1557"/>
      <c r="U524" s="1559"/>
      <c r="V524" s="1557"/>
      <c r="W524" s="1557"/>
      <c r="X524" s="1561"/>
      <c r="Y524" s="616"/>
      <c r="AA524" s="115"/>
      <c r="AB524" s="105"/>
      <c r="AC524" s="106"/>
      <c r="AD524" s="107"/>
    </row>
    <row r="525" spans="1:30">
      <c r="A525" s="598"/>
      <c r="B525" s="1229"/>
      <c r="C525" s="1133"/>
      <c r="D525" s="1134"/>
      <c r="E525" s="1135"/>
      <c r="F525" s="100"/>
      <c r="G525" s="1204" t="s">
        <v>312</v>
      </c>
      <c r="H525" s="1204"/>
      <c r="I525" s="1204"/>
      <c r="J525" s="1204"/>
      <c r="K525" s="1204"/>
      <c r="L525" s="1204"/>
      <c r="M525" s="1204"/>
      <c r="N525" s="1554"/>
      <c r="O525" s="1555"/>
      <c r="P525" s="1555"/>
      <c r="Q525" s="1555"/>
      <c r="R525" s="641" t="s">
        <v>309</v>
      </c>
      <c r="S525" s="1555"/>
      <c r="T525" s="1555"/>
      <c r="U525" s="641" t="s">
        <v>310</v>
      </c>
      <c r="V525" s="1555"/>
      <c r="W525" s="1555"/>
      <c r="X525" s="642" t="s">
        <v>311</v>
      </c>
      <c r="Y525" s="616"/>
      <c r="AA525" s="115"/>
      <c r="AB525" s="105"/>
      <c r="AC525" s="106"/>
      <c r="AD525" s="107"/>
    </row>
    <row r="526" spans="1:30">
      <c r="A526" s="598"/>
      <c r="B526" s="1229"/>
      <c r="C526" s="1133"/>
      <c r="D526" s="1134"/>
      <c r="E526" s="1135"/>
      <c r="F526" s="100"/>
      <c r="G526" s="1204"/>
      <c r="H526" s="1204"/>
      <c r="I526" s="1204"/>
      <c r="J526" s="1204"/>
      <c r="K526" s="1204"/>
      <c r="L526" s="1204"/>
      <c r="M526" s="1204"/>
      <c r="N526" s="612"/>
      <c r="O526" s="612"/>
      <c r="P526" s="612"/>
      <c r="Q526" s="612"/>
      <c r="R526" s="612"/>
      <c r="S526" s="612"/>
      <c r="T526" s="612"/>
      <c r="U526" s="1225" t="s">
        <v>313</v>
      </c>
      <c r="V526" s="1225"/>
      <c r="W526" s="1225"/>
      <c r="X526" s="1563"/>
      <c r="Y526" s="616"/>
      <c r="AA526" s="115"/>
      <c r="AB526" s="105"/>
      <c r="AC526" s="106"/>
      <c r="AD526" s="107"/>
    </row>
    <row r="527" spans="1:30" ht="6.75" customHeight="1">
      <c r="A527" s="598"/>
      <c r="B527" s="1229"/>
      <c r="C527" s="1133"/>
      <c r="D527" s="1134"/>
      <c r="E527" s="1135"/>
      <c r="F527" s="100"/>
      <c r="G527" s="657"/>
      <c r="H527" s="657"/>
      <c r="I527" s="657"/>
      <c r="J527" s="657"/>
      <c r="K527" s="657"/>
      <c r="L527" s="657"/>
      <c r="M527" s="657"/>
      <c r="N527" s="616"/>
      <c r="O527" s="616"/>
      <c r="P527" s="616"/>
      <c r="Q527" s="616"/>
      <c r="R527" s="616"/>
      <c r="S527" s="616"/>
      <c r="T527" s="616"/>
      <c r="U527" s="657"/>
      <c r="V527" s="657"/>
      <c r="W527" s="657"/>
      <c r="X527" s="657"/>
      <c r="Y527" s="616"/>
      <c r="AA527" s="115"/>
      <c r="AB527" s="105"/>
      <c r="AC527" s="106"/>
      <c r="AD527" s="107"/>
    </row>
    <row r="528" spans="1:30" ht="6.75" customHeight="1">
      <c r="A528" s="598"/>
      <c r="B528" s="1229"/>
      <c r="C528" s="1133"/>
      <c r="D528" s="1134"/>
      <c r="E528" s="1135"/>
      <c r="F528" s="100"/>
      <c r="G528" s="616"/>
      <c r="H528" s="616"/>
      <c r="I528" s="616"/>
      <c r="J528" s="616"/>
      <c r="K528" s="616"/>
      <c r="L528" s="616"/>
      <c r="M528" s="616"/>
      <c r="N528" s="616"/>
      <c r="O528" s="616"/>
      <c r="P528" s="616"/>
      <c r="Q528" s="616"/>
      <c r="R528" s="616"/>
      <c r="S528" s="616"/>
      <c r="T528" s="616"/>
      <c r="U528" s="616"/>
      <c r="V528" s="616"/>
      <c r="W528" s="616"/>
      <c r="X528" s="616"/>
      <c r="Y528" s="616"/>
      <c r="AA528" s="115"/>
      <c r="AB528" s="105"/>
      <c r="AC528" s="106"/>
      <c r="AD528" s="107"/>
    </row>
    <row r="529" spans="1:30" ht="13.5" customHeight="1">
      <c r="A529" s="919"/>
      <c r="B529" s="931">
        <v>23</v>
      </c>
      <c r="C529" s="1177" t="s">
        <v>318</v>
      </c>
      <c r="D529" s="918" t="s">
        <v>376</v>
      </c>
      <c r="E529" s="1119" t="s">
        <v>319</v>
      </c>
      <c r="F529" s="100"/>
      <c r="G529" s="1136" t="s">
        <v>117</v>
      </c>
      <c r="H529" s="1136"/>
      <c r="I529" s="1136"/>
      <c r="J529" s="1136"/>
      <c r="K529" s="1136"/>
      <c r="L529" s="1136"/>
      <c r="M529" s="1136"/>
      <c r="N529" s="1576" t="s">
        <v>1298</v>
      </c>
      <c r="O529" s="1576"/>
      <c r="P529" s="1576"/>
      <c r="Q529" s="1576"/>
      <c r="R529" s="1576"/>
      <c r="S529" s="1576"/>
      <c r="T529" s="1576"/>
      <c r="U529" s="1576"/>
      <c r="V529" s="1576"/>
      <c r="W529" s="1576"/>
      <c r="X529" s="1576"/>
      <c r="Y529" s="927"/>
      <c r="Z529" s="921"/>
      <c r="AA529" s="115"/>
      <c r="AB529" s="1121" t="s">
        <v>1060</v>
      </c>
      <c r="AC529" s="1122"/>
      <c r="AD529" s="1123"/>
    </row>
    <row r="530" spans="1:30">
      <c r="A530" s="919"/>
      <c r="B530" s="938"/>
      <c r="C530" s="1177"/>
      <c r="D530" s="918"/>
      <c r="E530" s="1119"/>
      <c r="F530" s="100"/>
      <c r="G530" s="1136"/>
      <c r="H530" s="1136"/>
      <c r="I530" s="1136"/>
      <c r="J530" s="1136"/>
      <c r="K530" s="1136"/>
      <c r="L530" s="1136"/>
      <c r="M530" s="1136"/>
      <c r="N530" s="1576"/>
      <c r="O530" s="1576"/>
      <c r="P530" s="1576"/>
      <c r="Q530" s="1576"/>
      <c r="R530" s="1576"/>
      <c r="S530" s="1576"/>
      <c r="T530" s="1576"/>
      <c r="U530" s="1576"/>
      <c r="V530" s="1576"/>
      <c r="W530" s="1576"/>
      <c r="X530" s="1576"/>
      <c r="Y530" s="927"/>
      <c r="Z530" s="921"/>
      <c r="AA530" s="115"/>
      <c r="AB530" s="1121"/>
      <c r="AC530" s="1122"/>
      <c r="AD530" s="1123"/>
    </row>
    <row r="531" spans="1:30">
      <c r="A531" s="919"/>
      <c r="B531" s="931"/>
      <c r="C531" s="1177"/>
      <c r="D531" s="918"/>
      <c r="E531" s="1119"/>
      <c r="F531" s="100"/>
      <c r="G531" s="1549" t="s">
        <v>314</v>
      </c>
      <c r="H531" s="1549"/>
      <c r="I531" s="1549"/>
      <c r="J531" s="1549"/>
      <c r="K531" s="1549"/>
      <c r="L531" s="1549"/>
      <c r="M531" s="1549"/>
      <c r="N531" s="1549"/>
      <c r="O531" s="1549"/>
      <c r="P531" s="1549"/>
      <c r="Q531" s="1549"/>
      <c r="R531" s="1549"/>
      <c r="S531" s="1549"/>
      <c r="T531" s="1549"/>
      <c r="U531" s="1549"/>
      <c r="V531" s="1549"/>
      <c r="W531" s="1549"/>
      <c r="X531" s="1549"/>
      <c r="Y531" s="932"/>
      <c r="Z531" s="921"/>
      <c r="AA531" s="115"/>
      <c r="AB531" s="1121"/>
      <c r="AC531" s="1122"/>
      <c r="AD531" s="1123"/>
    </row>
    <row r="532" spans="1:30">
      <c r="A532" s="919"/>
      <c r="B532" s="931"/>
      <c r="C532" s="1177"/>
      <c r="D532" s="918"/>
      <c r="E532" s="1119"/>
      <c r="F532" s="100"/>
      <c r="G532" s="1577" t="s">
        <v>315</v>
      </c>
      <c r="H532" s="1578"/>
      <c r="I532" s="1578"/>
      <c r="J532" s="1578"/>
      <c r="K532" s="1578"/>
      <c r="L532" s="1578"/>
      <c r="M532" s="1579"/>
      <c r="N532" s="1580"/>
      <c r="O532" s="1573"/>
      <c r="P532" s="1573"/>
      <c r="Q532" s="1573"/>
      <c r="R532" s="1574" t="s">
        <v>309</v>
      </c>
      <c r="S532" s="1573"/>
      <c r="T532" s="1573"/>
      <c r="U532" s="1574" t="s">
        <v>310</v>
      </c>
      <c r="V532" s="1573"/>
      <c r="W532" s="1573"/>
      <c r="X532" s="1575" t="s">
        <v>311</v>
      </c>
      <c r="Y532" s="927"/>
      <c r="Z532" s="921"/>
      <c r="AA532" s="115"/>
      <c r="AB532" s="105"/>
      <c r="AC532" s="106"/>
      <c r="AD532" s="107"/>
    </row>
    <row r="533" spans="1:30">
      <c r="A533" s="919"/>
      <c r="B533" s="931"/>
      <c r="C533" s="1177"/>
      <c r="D533" s="918"/>
      <c r="E533" s="1119"/>
      <c r="F533" s="100"/>
      <c r="G533" s="1454"/>
      <c r="H533" s="1178"/>
      <c r="I533" s="1178"/>
      <c r="J533" s="1178"/>
      <c r="K533" s="1178"/>
      <c r="L533" s="1178"/>
      <c r="M533" s="1457"/>
      <c r="N533" s="1556"/>
      <c r="O533" s="1557"/>
      <c r="P533" s="1557"/>
      <c r="Q533" s="1557"/>
      <c r="R533" s="1559"/>
      <c r="S533" s="1557"/>
      <c r="T533" s="1557"/>
      <c r="U533" s="1559"/>
      <c r="V533" s="1557"/>
      <c r="W533" s="1557"/>
      <c r="X533" s="1561"/>
      <c r="Y533" s="927"/>
      <c r="Z533" s="921"/>
      <c r="AA533" s="115"/>
      <c r="AB533" s="105"/>
      <c r="AC533" s="106"/>
      <c r="AD533" s="107"/>
    </row>
    <row r="534" spans="1:30" s="674" customFormat="1" ht="5.25" customHeight="1">
      <c r="A534" s="934"/>
      <c r="B534" s="935"/>
      <c r="C534" s="942"/>
      <c r="D534" s="930"/>
      <c r="E534" s="934"/>
      <c r="F534" s="144"/>
      <c r="G534" s="926"/>
      <c r="H534" s="926"/>
      <c r="I534" s="926"/>
      <c r="J534" s="926"/>
      <c r="K534" s="926"/>
      <c r="L534" s="926"/>
      <c r="M534" s="926"/>
      <c r="N534" s="952"/>
      <c r="O534" s="936"/>
      <c r="P534" s="936"/>
      <c r="Q534" s="936"/>
      <c r="R534" s="928"/>
      <c r="S534" s="936"/>
      <c r="T534" s="936"/>
      <c r="U534" s="928"/>
      <c r="V534" s="936"/>
      <c r="W534" s="936"/>
      <c r="X534" s="928"/>
      <c r="Y534" s="925"/>
      <c r="Z534" s="939"/>
      <c r="AA534" s="169"/>
      <c r="AB534" s="130"/>
      <c r="AC534" s="131"/>
      <c r="AD534" s="132"/>
    </row>
    <row r="535" spans="1:30" ht="6.6" customHeight="1">
      <c r="A535" s="589"/>
      <c r="B535" s="649"/>
      <c r="C535" s="590"/>
      <c r="D535" s="591"/>
      <c r="E535" s="598"/>
      <c r="F535" s="100"/>
      <c r="AA535" s="102"/>
      <c r="AB535" s="609"/>
      <c r="AC535" s="610"/>
      <c r="AD535" s="611"/>
    </row>
    <row r="536" spans="1:30" ht="13.5" customHeight="1">
      <c r="A536" s="589"/>
      <c r="B536" s="1209">
        <v>24</v>
      </c>
      <c r="C536" s="1177" t="s">
        <v>386</v>
      </c>
      <c r="D536" s="1134" t="s">
        <v>376</v>
      </c>
      <c r="E536" s="1119" t="s">
        <v>1136</v>
      </c>
      <c r="F536" s="100"/>
      <c r="G536" s="1136" t="s">
        <v>117</v>
      </c>
      <c r="H536" s="1136"/>
      <c r="I536" s="1136"/>
      <c r="J536" s="1136"/>
      <c r="K536" s="1136"/>
      <c r="L536" s="1136"/>
      <c r="M536" s="1136"/>
      <c r="N536" s="1446" t="s">
        <v>116</v>
      </c>
      <c r="O536" s="1446"/>
      <c r="P536" s="1446"/>
      <c r="Q536" s="1446"/>
      <c r="R536" s="1446"/>
      <c r="S536" s="1446"/>
      <c r="T536" s="1446"/>
      <c r="U536" s="1446"/>
      <c r="V536" s="1446"/>
      <c r="AA536" s="102"/>
      <c r="AB536" s="1121" t="s">
        <v>1060</v>
      </c>
      <c r="AC536" s="1122"/>
      <c r="AD536" s="1123"/>
    </row>
    <row r="537" spans="1:30">
      <c r="A537" s="589"/>
      <c r="B537" s="1209"/>
      <c r="C537" s="1177"/>
      <c r="D537" s="1134"/>
      <c r="E537" s="1119"/>
      <c r="F537" s="100"/>
      <c r="G537" s="1136"/>
      <c r="H537" s="1136"/>
      <c r="I537" s="1136"/>
      <c r="J537" s="1136"/>
      <c r="K537" s="1136"/>
      <c r="L537" s="1136"/>
      <c r="M537" s="1136"/>
      <c r="N537" s="1446"/>
      <c r="O537" s="1446"/>
      <c r="P537" s="1446"/>
      <c r="Q537" s="1446"/>
      <c r="R537" s="1446"/>
      <c r="S537" s="1446"/>
      <c r="T537" s="1446"/>
      <c r="U537" s="1446"/>
      <c r="V537" s="1446"/>
      <c r="AA537" s="102"/>
      <c r="AB537" s="1121"/>
      <c r="AC537" s="1122"/>
      <c r="AD537" s="1123"/>
    </row>
    <row r="538" spans="1:30" ht="6.6" customHeight="1">
      <c r="A538" s="589"/>
      <c r="B538" s="1209"/>
      <c r="C538" s="1177"/>
      <c r="D538" s="1134"/>
      <c r="E538" s="1119"/>
      <c r="F538" s="100"/>
      <c r="G538" s="592"/>
      <c r="H538" s="592"/>
      <c r="I538" s="592"/>
      <c r="J538" s="592"/>
      <c r="K538" s="592"/>
      <c r="L538" s="592"/>
      <c r="M538" s="592"/>
      <c r="N538" s="592"/>
      <c r="O538" s="592"/>
      <c r="P538" s="592"/>
      <c r="Q538" s="592"/>
      <c r="R538" s="592"/>
      <c r="S538" s="592"/>
      <c r="T538" s="592"/>
      <c r="U538" s="592"/>
      <c r="V538" s="592"/>
      <c r="W538" s="592"/>
      <c r="AA538" s="102"/>
      <c r="AB538" s="1121"/>
      <c r="AC538" s="1122"/>
      <c r="AD538" s="1123"/>
    </row>
    <row r="539" spans="1:30" ht="13.5" customHeight="1">
      <c r="A539" s="589"/>
      <c r="B539" s="1209"/>
      <c r="C539" s="1177"/>
      <c r="D539" s="1134"/>
      <c r="E539" s="1119"/>
      <c r="F539" s="100"/>
      <c r="G539" s="1564" t="s">
        <v>1081</v>
      </c>
      <c r="H539" s="1565"/>
      <c r="I539" s="1565"/>
      <c r="J539" s="1565"/>
      <c r="K539" s="1565"/>
      <c r="L539" s="1565"/>
      <c r="M539" s="1565"/>
      <c r="N539" s="1565"/>
      <c r="O539" s="1565"/>
      <c r="P539" s="1565"/>
      <c r="Q539" s="1565"/>
      <c r="R539" s="1565"/>
      <c r="S539" s="1565"/>
      <c r="T539" s="1565"/>
      <c r="U539" s="1565"/>
      <c r="V539" s="1565"/>
      <c r="W539" s="1565"/>
      <c r="X539" s="1565"/>
      <c r="Y539" s="1565"/>
      <c r="Z539" s="1565"/>
      <c r="AA539" s="102"/>
      <c r="AB539" s="593"/>
      <c r="AC539" s="594"/>
      <c r="AD539" s="595"/>
    </row>
    <row r="540" spans="1:30" ht="13.5" customHeight="1">
      <c r="A540" s="589"/>
      <c r="B540" s="1209"/>
      <c r="C540" s="1177"/>
      <c r="D540" s="1134"/>
      <c r="E540" s="1119"/>
      <c r="F540" s="100"/>
      <c r="G540" s="1565"/>
      <c r="H540" s="1565"/>
      <c r="I540" s="1565"/>
      <c r="J540" s="1565"/>
      <c r="K540" s="1565"/>
      <c r="L540" s="1565"/>
      <c r="M540" s="1565"/>
      <c r="N540" s="1565"/>
      <c r="O540" s="1565"/>
      <c r="P540" s="1565"/>
      <c r="Q540" s="1565"/>
      <c r="R540" s="1565"/>
      <c r="S540" s="1565"/>
      <c r="T540" s="1565"/>
      <c r="U540" s="1565"/>
      <c r="V540" s="1565"/>
      <c r="W540" s="1565"/>
      <c r="X540" s="1565"/>
      <c r="Y540" s="1565"/>
      <c r="Z540" s="1565"/>
      <c r="AA540" s="102"/>
      <c r="AB540" s="593"/>
      <c r="AC540" s="594"/>
      <c r="AD540" s="595"/>
    </row>
    <row r="541" spans="1:30" ht="9.75" customHeight="1" thickBot="1">
      <c r="A541" s="589"/>
      <c r="B541" s="1209"/>
      <c r="C541" s="1177"/>
      <c r="D541" s="1134"/>
      <c r="E541" s="1119"/>
      <c r="F541" s="100"/>
      <c r="AA541" s="102"/>
      <c r="AB541" s="593"/>
      <c r="AC541" s="594"/>
      <c r="AD541" s="595"/>
    </row>
    <row r="542" spans="1:30" ht="13.5" customHeight="1" thickBot="1">
      <c r="A542" s="589"/>
      <c r="B542" s="1209"/>
      <c r="C542" s="1177"/>
      <c r="D542" s="1134"/>
      <c r="E542" s="1119"/>
      <c r="F542" s="100"/>
      <c r="H542" s="606" t="s">
        <v>1082</v>
      </c>
      <c r="N542" s="606" t="s">
        <v>638</v>
      </c>
      <c r="P542" s="1566"/>
      <c r="Q542" s="1567"/>
      <c r="R542" s="1567"/>
      <c r="S542" s="1568"/>
      <c r="T542" s="606" t="s">
        <v>286</v>
      </c>
      <c r="AA542" s="102"/>
      <c r="AB542" s="593"/>
      <c r="AC542" s="594"/>
      <c r="AD542" s="595"/>
    </row>
    <row r="543" spans="1:30" ht="6.75" customHeight="1" thickBot="1">
      <c r="A543" s="589"/>
      <c r="B543" s="1209"/>
      <c r="C543" s="1177"/>
      <c r="D543" s="1134"/>
      <c r="E543" s="1119"/>
      <c r="F543" s="100"/>
      <c r="AA543" s="102"/>
      <c r="AB543" s="593"/>
      <c r="AC543" s="594"/>
      <c r="AD543" s="595"/>
    </row>
    <row r="544" spans="1:30" ht="13.5" customHeight="1" thickBot="1">
      <c r="A544" s="589"/>
      <c r="B544" s="1209"/>
      <c r="C544" s="1177"/>
      <c r="D544" s="1134"/>
      <c r="E544" s="1119"/>
      <c r="F544" s="100"/>
      <c r="H544" s="606" t="s">
        <v>1083</v>
      </c>
      <c r="N544" s="606" t="s">
        <v>638</v>
      </c>
      <c r="P544" s="1566"/>
      <c r="Q544" s="1567"/>
      <c r="R544" s="1567"/>
      <c r="S544" s="1568"/>
      <c r="T544" s="606" t="s">
        <v>286</v>
      </c>
      <c r="AA544" s="102"/>
      <c r="AB544" s="593"/>
      <c r="AC544" s="594"/>
      <c r="AD544" s="595"/>
    </row>
    <row r="545" spans="1:30" ht="8.25" customHeight="1">
      <c r="A545" s="589"/>
      <c r="B545" s="1209"/>
      <c r="C545" s="1177"/>
      <c r="D545" s="1134"/>
      <c r="E545" s="1119"/>
      <c r="F545" s="100"/>
      <c r="G545" s="592"/>
      <c r="H545" s="592"/>
      <c r="I545" s="592"/>
      <c r="J545" s="592"/>
      <c r="K545" s="592"/>
      <c r="L545" s="592"/>
      <c r="M545" s="592"/>
      <c r="N545" s="592"/>
      <c r="O545" s="592"/>
      <c r="P545" s="592"/>
      <c r="Q545" s="592"/>
      <c r="R545" s="592"/>
      <c r="S545" s="592"/>
      <c r="T545" s="592"/>
      <c r="U545" s="592"/>
      <c r="V545" s="592"/>
      <c r="W545" s="592"/>
      <c r="AA545" s="102"/>
      <c r="AB545" s="593"/>
      <c r="AC545" s="594"/>
      <c r="AD545" s="595"/>
    </row>
    <row r="546" spans="1:30">
      <c r="A546" s="589"/>
      <c r="B546" s="1209"/>
      <c r="C546" s="1177"/>
      <c r="D546" s="1134"/>
      <c r="E546" s="1119"/>
      <c r="F546" s="100"/>
      <c r="G546" s="1452" t="s">
        <v>372</v>
      </c>
      <c r="H546" s="1452"/>
      <c r="I546" s="1452"/>
      <c r="J546" s="1452"/>
      <c r="K546" s="1452"/>
      <c r="L546" s="1452"/>
      <c r="M546" s="1452"/>
      <c r="N546" s="1452"/>
      <c r="O546" s="1452"/>
      <c r="P546" s="1452"/>
      <c r="Q546" s="1452"/>
      <c r="R546" s="1452"/>
      <c r="S546" s="1452"/>
      <c r="T546" s="1452"/>
      <c r="U546" s="1452"/>
      <c r="V546" s="1452"/>
      <c r="W546" s="616"/>
      <c r="AA546" s="102"/>
      <c r="AB546" s="609"/>
      <c r="AC546" s="610"/>
      <c r="AD546" s="611"/>
    </row>
    <row r="547" spans="1:30">
      <c r="A547" s="589"/>
      <c r="B547" s="1209"/>
      <c r="C547" s="1177"/>
      <c r="D547" s="1134"/>
      <c r="E547" s="1119"/>
      <c r="F547" s="100"/>
      <c r="G547" s="8" t="s">
        <v>188</v>
      </c>
      <c r="H547" s="1569" t="s">
        <v>373</v>
      </c>
      <c r="I547" s="1569"/>
      <c r="J547" s="1569"/>
      <c r="K547" s="1569"/>
      <c r="L547" s="1569"/>
      <c r="M547" s="1569"/>
      <c r="N547" s="1569"/>
      <c r="O547" s="1569"/>
      <c r="P547" s="1569"/>
      <c r="Q547" s="1569"/>
      <c r="R547" s="1569"/>
      <c r="S547" s="1569"/>
      <c r="T547" s="1569"/>
      <c r="U547" s="1569"/>
      <c r="V547" s="1569"/>
      <c r="W547" s="1569"/>
      <c r="X547" s="1569"/>
      <c r="Y547" s="1569"/>
      <c r="Z547" s="1569"/>
      <c r="AA547" s="102"/>
      <c r="AB547" s="609"/>
      <c r="AC547" s="610"/>
      <c r="AD547" s="611"/>
    </row>
    <row r="548" spans="1:30">
      <c r="A548" s="589"/>
      <c r="B548" s="1209"/>
      <c r="C548" s="1177"/>
      <c r="D548" s="1134"/>
      <c r="E548" s="1119"/>
      <c r="F548" s="100"/>
      <c r="G548" s="8" t="s">
        <v>188</v>
      </c>
      <c r="H548" s="1569" t="s">
        <v>374</v>
      </c>
      <c r="I548" s="1569"/>
      <c r="J548" s="1569"/>
      <c r="K548" s="1569"/>
      <c r="L548" s="1569"/>
      <c r="M548" s="1569"/>
      <c r="N548" s="1569"/>
      <c r="O548" s="1569"/>
      <c r="P548" s="1569"/>
      <c r="Q548" s="1569"/>
      <c r="R548" s="1569"/>
      <c r="S548" s="1569"/>
      <c r="T548" s="1569"/>
      <c r="U548" s="1569"/>
      <c r="V548" s="1569"/>
      <c r="W548" s="1569"/>
      <c r="X548" s="1569"/>
      <c r="Y548" s="1569"/>
      <c r="Z548" s="1569"/>
      <c r="AA548" s="102"/>
      <c r="AB548" s="609"/>
      <c r="AC548" s="610"/>
      <c r="AD548" s="611"/>
    </row>
    <row r="549" spans="1:30">
      <c r="A549" s="589"/>
      <c r="B549" s="1209"/>
      <c r="C549" s="1177"/>
      <c r="D549" s="1134"/>
      <c r="E549" s="1119"/>
      <c r="F549" s="100"/>
      <c r="G549" s="8" t="s">
        <v>188</v>
      </c>
      <c r="H549" s="1570" t="s">
        <v>375</v>
      </c>
      <c r="I549" s="1571"/>
      <c r="J549" s="1571"/>
      <c r="K549" s="1571"/>
      <c r="L549" s="1571"/>
      <c r="M549" s="1571"/>
      <c r="N549" s="1571"/>
      <c r="O549" s="1571"/>
      <c r="P549" s="1571"/>
      <c r="Q549" s="1571"/>
      <c r="R549" s="1571"/>
      <c r="S549" s="1571"/>
      <c r="T549" s="1571"/>
      <c r="U549" s="1571"/>
      <c r="V549" s="1571"/>
      <c r="W549" s="1571"/>
      <c r="X549" s="1571"/>
      <c r="Y549" s="1571"/>
      <c r="Z549" s="1572"/>
      <c r="AA549" s="102"/>
      <c r="AB549" s="609"/>
      <c r="AC549" s="610"/>
      <c r="AD549" s="611"/>
    </row>
    <row r="550" spans="1:30">
      <c r="A550" s="589"/>
      <c r="B550" s="1209"/>
      <c r="C550" s="1177"/>
      <c r="D550" s="1134"/>
      <c r="E550" s="1119"/>
      <c r="F550" s="100"/>
      <c r="G550" s="1394"/>
      <c r="H550" s="1587" t="s">
        <v>320</v>
      </c>
      <c r="I550" s="1587"/>
      <c r="J550" s="1587"/>
      <c r="K550" s="1587"/>
      <c r="L550" s="1587"/>
      <c r="M550" s="1587"/>
      <c r="N550" s="1587"/>
      <c r="O550" s="1587"/>
      <c r="P550" s="1587"/>
      <c r="Q550" s="1587"/>
      <c r="R550" s="1587"/>
      <c r="S550" s="1587"/>
      <c r="T550" s="1587"/>
      <c r="U550" s="1587"/>
      <c r="V550" s="1587"/>
      <c r="W550" s="1587"/>
      <c r="X550" s="1587"/>
      <c r="Y550" s="1587"/>
      <c r="Z550" s="1587"/>
      <c r="AA550" s="102"/>
      <c r="AB550" s="609"/>
      <c r="AC550" s="610"/>
      <c r="AD550" s="611"/>
    </row>
    <row r="551" spans="1:30">
      <c r="A551" s="589"/>
      <c r="B551" s="1209"/>
      <c r="C551" s="1177"/>
      <c r="D551" s="1134"/>
      <c r="E551" s="1119"/>
      <c r="F551" s="100"/>
      <c r="G551" s="1394"/>
      <c r="H551" s="1588"/>
      <c r="I551" s="1588"/>
      <c r="J551" s="1588"/>
      <c r="K551" s="1588"/>
      <c r="L551" s="1588"/>
      <c r="M551" s="1588"/>
      <c r="N551" s="1588"/>
      <c r="O551" s="1588"/>
      <c r="P551" s="1588"/>
      <c r="Q551" s="1588"/>
      <c r="R551" s="1588"/>
      <c r="S551" s="1588"/>
      <c r="T551" s="1588"/>
      <c r="U551" s="1588"/>
      <c r="V551" s="1588"/>
      <c r="W551" s="1588"/>
      <c r="X551" s="1588"/>
      <c r="Y551" s="1588"/>
      <c r="Z551" s="1588"/>
      <c r="AA551" s="102"/>
      <c r="AB551" s="609"/>
      <c r="AC551" s="610"/>
      <c r="AD551" s="611"/>
    </row>
    <row r="552" spans="1:30">
      <c r="A552" s="589"/>
      <c r="B552" s="1209"/>
      <c r="C552" s="1177"/>
      <c r="D552" s="1134"/>
      <c r="E552" s="1119"/>
      <c r="F552" s="100"/>
      <c r="G552" s="1394"/>
      <c r="H552" s="1588"/>
      <c r="I552" s="1588"/>
      <c r="J552" s="1588"/>
      <c r="K552" s="1588"/>
      <c r="L552" s="1588"/>
      <c r="M552" s="1588"/>
      <c r="N552" s="1588"/>
      <c r="O552" s="1588"/>
      <c r="P552" s="1588"/>
      <c r="Q552" s="1588"/>
      <c r="R552" s="1588"/>
      <c r="S552" s="1588"/>
      <c r="T552" s="1588"/>
      <c r="U552" s="1588"/>
      <c r="V552" s="1588"/>
      <c r="W552" s="1588"/>
      <c r="X552" s="1588"/>
      <c r="Y552" s="1588"/>
      <c r="Z552" s="1588"/>
      <c r="AA552" s="102"/>
      <c r="AB552" s="609"/>
      <c r="AC552" s="610"/>
      <c r="AD552" s="611"/>
    </row>
    <row r="553" spans="1:30">
      <c r="A553" s="589"/>
      <c r="B553" s="1209"/>
      <c r="C553" s="1177"/>
      <c r="D553" s="1134"/>
      <c r="E553" s="1119"/>
      <c r="F553" s="100"/>
      <c r="G553" s="1394"/>
      <c r="H553" s="1588"/>
      <c r="I553" s="1588"/>
      <c r="J553" s="1588"/>
      <c r="K553" s="1588"/>
      <c r="L553" s="1588"/>
      <c r="M553" s="1588"/>
      <c r="N553" s="1588"/>
      <c r="O553" s="1588"/>
      <c r="P553" s="1588"/>
      <c r="Q553" s="1588"/>
      <c r="R553" s="1588"/>
      <c r="S553" s="1588"/>
      <c r="T553" s="1588"/>
      <c r="U553" s="1588"/>
      <c r="V553" s="1588"/>
      <c r="W553" s="1588"/>
      <c r="X553" s="1588"/>
      <c r="Y553" s="1588"/>
      <c r="Z553" s="1588"/>
      <c r="AA553" s="102"/>
      <c r="AB553" s="609"/>
      <c r="AC553" s="610"/>
      <c r="AD553" s="611"/>
    </row>
    <row r="554" spans="1:30">
      <c r="A554" s="589"/>
      <c r="B554" s="1209"/>
      <c r="C554" s="1177"/>
      <c r="D554" s="1134"/>
      <c r="E554" s="1119"/>
      <c r="F554" s="100"/>
      <c r="G554" s="1394"/>
      <c r="H554" s="1589"/>
      <c r="I554" s="1589"/>
      <c r="J554" s="1589"/>
      <c r="K554" s="1589"/>
      <c r="L554" s="1589"/>
      <c r="M554" s="1589"/>
      <c r="N554" s="1589"/>
      <c r="O554" s="1589"/>
      <c r="P554" s="1589"/>
      <c r="Q554" s="1589"/>
      <c r="R554" s="1589"/>
      <c r="S554" s="1589"/>
      <c r="T554" s="1589"/>
      <c r="U554" s="1589"/>
      <c r="V554" s="1589"/>
      <c r="W554" s="1589"/>
      <c r="X554" s="1589"/>
      <c r="Y554" s="1589"/>
      <c r="Z554" s="1589"/>
      <c r="AA554" s="102"/>
      <c r="AB554" s="609"/>
      <c r="AC554" s="610"/>
      <c r="AD554" s="611"/>
    </row>
    <row r="555" spans="1:30" s="616" customFormat="1" ht="3" customHeight="1">
      <c r="A555" s="589"/>
      <c r="B555" s="626"/>
      <c r="C555" s="602"/>
      <c r="D555" s="591"/>
      <c r="E555" s="598"/>
      <c r="F555" s="100"/>
      <c r="G555" s="269"/>
      <c r="H555" s="269"/>
      <c r="I555" s="269"/>
      <c r="J555" s="269"/>
      <c r="K555" s="269"/>
      <c r="L555" s="269"/>
      <c r="M555" s="269"/>
      <c r="N555" s="269"/>
      <c r="O555" s="269"/>
      <c r="P555" s="269"/>
      <c r="Q555" s="269"/>
      <c r="R555" s="269"/>
      <c r="S555" s="269"/>
      <c r="T555" s="269"/>
      <c r="U555" s="269"/>
      <c r="V555" s="269"/>
      <c r="W555" s="269"/>
      <c r="X555" s="269"/>
      <c r="Y555" s="269"/>
      <c r="Z555" s="269"/>
      <c r="AA555" s="102"/>
      <c r="AB555" s="609"/>
      <c r="AC555" s="610"/>
      <c r="AD555" s="611"/>
    </row>
    <row r="556" spans="1:30" s="616" customFormat="1">
      <c r="A556" s="1119" t="s">
        <v>401</v>
      </c>
      <c r="B556" s="1209">
        <v>25</v>
      </c>
      <c r="C556" s="1177" t="s">
        <v>387</v>
      </c>
      <c r="D556" s="1134" t="s">
        <v>377</v>
      </c>
      <c r="E556" s="1119" t="s">
        <v>1424</v>
      </c>
      <c r="F556" s="100"/>
      <c r="G556" s="1136" t="s">
        <v>117</v>
      </c>
      <c r="H556" s="1136"/>
      <c r="I556" s="1136"/>
      <c r="J556" s="1136"/>
      <c r="K556" s="1136"/>
      <c r="L556" s="1136"/>
      <c r="M556" s="1136"/>
      <c r="N556" s="1446" t="s">
        <v>116</v>
      </c>
      <c r="O556" s="1446"/>
      <c r="P556" s="1446"/>
      <c r="Q556" s="1446"/>
      <c r="R556" s="1446"/>
      <c r="S556" s="1446"/>
      <c r="T556" s="1446"/>
      <c r="U556" s="1446"/>
      <c r="V556" s="1446"/>
      <c r="X556" s="269"/>
      <c r="Y556" s="269"/>
      <c r="Z556" s="269"/>
      <c r="AA556" s="102"/>
      <c r="AB556" s="1121" t="s">
        <v>1060</v>
      </c>
      <c r="AC556" s="1122"/>
      <c r="AD556" s="1123"/>
    </row>
    <row r="557" spans="1:30" s="616" customFormat="1">
      <c r="A557" s="1119"/>
      <c r="B557" s="1209"/>
      <c r="C557" s="1177"/>
      <c r="D557" s="1134"/>
      <c r="E557" s="1119"/>
      <c r="F557" s="100"/>
      <c r="G557" s="1136"/>
      <c r="H557" s="1136"/>
      <c r="I557" s="1136"/>
      <c r="J557" s="1136"/>
      <c r="K557" s="1136"/>
      <c r="L557" s="1136"/>
      <c r="M557" s="1136"/>
      <c r="N557" s="1446"/>
      <c r="O557" s="1446"/>
      <c r="P557" s="1446"/>
      <c r="Q557" s="1446"/>
      <c r="R557" s="1446"/>
      <c r="S557" s="1446"/>
      <c r="T557" s="1446"/>
      <c r="U557" s="1446"/>
      <c r="V557" s="1446"/>
      <c r="X557" s="269"/>
      <c r="Y557" s="269"/>
      <c r="Z557" s="269"/>
      <c r="AA557" s="102"/>
      <c r="AB557" s="1121"/>
      <c r="AC557" s="1122"/>
      <c r="AD557" s="1123"/>
    </row>
    <row r="558" spans="1:30" s="616" customFormat="1">
      <c r="A558" s="1119"/>
      <c r="B558" s="1209"/>
      <c r="C558" s="1177"/>
      <c r="D558" s="1134"/>
      <c r="E558" s="1119"/>
      <c r="F558" s="100"/>
      <c r="G558" s="616" t="s">
        <v>347</v>
      </c>
      <c r="H558" s="657"/>
      <c r="I558" s="657"/>
      <c r="J558" s="657"/>
      <c r="K558" s="636"/>
      <c r="L558" s="636"/>
      <c r="M558" s="636"/>
      <c r="N558" s="636"/>
      <c r="O558" s="636"/>
      <c r="P558" s="636"/>
      <c r="Q558" s="636"/>
      <c r="R558" s="636"/>
      <c r="S558" s="636"/>
      <c r="T558" s="636"/>
      <c r="U558" s="636"/>
      <c r="V558" s="636"/>
      <c r="W558" s="636"/>
      <c r="X558" s="269"/>
      <c r="Y558" s="269"/>
      <c r="Z558" s="269"/>
      <c r="AA558" s="102"/>
      <c r="AB558" s="1121"/>
      <c r="AC558" s="1122"/>
      <c r="AD558" s="1123"/>
    </row>
    <row r="559" spans="1:30" s="616" customFormat="1">
      <c r="A559" s="1119"/>
      <c r="B559" s="1209"/>
      <c r="C559" s="1177"/>
      <c r="D559" s="1134"/>
      <c r="E559" s="1119"/>
      <c r="F559" s="100"/>
      <c r="G559" s="267"/>
      <c r="H559" s="1432" t="s">
        <v>383</v>
      </c>
      <c r="I559" s="1433"/>
      <c r="J559" s="1433"/>
      <c r="K559" s="1433"/>
      <c r="L559" s="1433"/>
      <c r="M559" s="1433"/>
      <c r="N559" s="1433"/>
      <c r="O559" s="1433"/>
      <c r="P559" s="1433"/>
      <c r="Q559" s="1433"/>
      <c r="R559" s="1433"/>
      <c r="S559" s="1433"/>
      <c r="T559" s="1434"/>
      <c r="U559" s="1305" t="s">
        <v>321</v>
      </c>
      <c r="V559" s="1306"/>
      <c r="W559" s="1307"/>
      <c r="X559" s="269"/>
      <c r="Y559" s="269"/>
      <c r="Z559" s="269"/>
      <c r="AA559" s="102"/>
      <c r="AB559" s="609"/>
      <c r="AC559" s="610"/>
      <c r="AD559" s="611"/>
    </row>
    <row r="560" spans="1:30" s="616" customFormat="1">
      <c r="A560" s="1119"/>
      <c r="B560" s="1209"/>
      <c r="C560" s="1177"/>
      <c r="D560" s="1134"/>
      <c r="E560" s="1119"/>
      <c r="F560" s="100"/>
      <c r="G560" s="268" t="s">
        <v>322</v>
      </c>
      <c r="H560" s="1581" t="s">
        <v>1385</v>
      </c>
      <c r="I560" s="1582"/>
      <c r="J560" s="1582"/>
      <c r="K560" s="1582"/>
      <c r="L560" s="1582"/>
      <c r="M560" s="1582"/>
      <c r="N560" s="1582"/>
      <c r="O560" s="1582"/>
      <c r="P560" s="1582"/>
      <c r="Q560" s="1582"/>
      <c r="R560" s="1582"/>
      <c r="S560" s="1582"/>
      <c r="T560" s="1583"/>
      <c r="U560" s="1584" t="s">
        <v>323</v>
      </c>
      <c r="V560" s="1585"/>
      <c r="W560" s="1586"/>
      <c r="X560" s="269"/>
      <c r="Y560" s="269"/>
      <c r="Z560" s="269"/>
      <c r="AA560" s="102"/>
      <c r="AB560" s="609"/>
      <c r="AC560" s="610"/>
      <c r="AD560" s="611"/>
    </row>
    <row r="561" spans="1:30" s="616" customFormat="1">
      <c r="A561" s="1119"/>
      <c r="B561" s="1209"/>
      <c r="C561" s="1177"/>
      <c r="D561" s="1134"/>
      <c r="E561" s="1119"/>
      <c r="F561" s="100"/>
      <c r="G561" s="268" t="s">
        <v>324</v>
      </c>
      <c r="H561" s="1581" t="s">
        <v>348</v>
      </c>
      <c r="I561" s="1582"/>
      <c r="J561" s="1582"/>
      <c r="K561" s="1582"/>
      <c r="L561" s="1582"/>
      <c r="M561" s="1582"/>
      <c r="N561" s="1582"/>
      <c r="O561" s="1582"/>
      <c r="P561" s="1582"/>
      <c r="Q561" s="1582"/>
      <c r="R561" s="1582"/>
      <c r="S561" s="1582"/>
      <c r="T561" s="1583"/>
      <c r="U561" s="1584" t="s">
        <v>323</v>
      </c>
      <c r="V561" s="1585"/>
      <c r="W561" s="1586"/>
      <c r="X561" s="269"/>
      <c r="Y561" s="269"/>
      <c r="Z561" s="269"/>
      <c r="AA561" s="102"/>
      <c r="AB561" s="609"/>
      <c r="AC561" s="610"/>
      <c r="AD561" s="611"/>
    </row>
    <row r="562" spans="1:30" s="616" customFormat="1">
      <c r="A562" s="1119"/>
      <c r="B562" s="1209"/>
      <c r="C562" s="1177"/>
      <c r="D562" s="1134"/>
      <c r="E562" s="1119"/>
      <c r="F562" s="100"/>
      <c r="G562" s="268" t="s">
        <v>325</v>
      </c>
      <c r="H562" s="1581" t="s">
        <v>349</v>
      </c>
      <c r="I562" s="1582"/>
      <c r="J562" s="1582"/>
      <c r="K562" s="1582"/>
      <c r="L562" s="1582"/>
      <c r="M562" s="1582"/>
      <c r="N562" s="1582"/>
      <c r="O562" s="1582"/>
      <c r="P562" s="1582"/>
      <c r="Q562" s="1582"/>
      <c r="R562" s="1582"/>
      <c r="S562" s="1582"/>
      <c r="T562" s="1583"/>
      <c r="U562" s="1584" t="s">
        <v>323</v>
      </c>
      <c r="V562" s="1585"/>
      <c r="W562" s="1586"/>
      <c r="X562" s="269"/>
      <c r="Y562" s="269"/>
      <c r="Z562" s="269"/>
      <c r="AA562" s="102"/>
      <c r="AB562" s="609"/>
      <c r="AC562" s="610"/>
      <c r="AD562" s="611"/>
    </row>
    <row r="563" spans="1:30" s="616" customFormat="1">
      <c r="A563" s="1119"/>
      <c r="B563" s="1209"/>
      <c r="C563" s="1177"/>
      <c r="D563" s="1134"/>
      <c r="E563" s="1119"/>
      <c r="F563" s="100"/>
      <c r="G563" s="268" t="s">
        <v>326</v>
      </c>
      <c r="H563" s="1581" t="s">
        <v>350</v>
      </c>
      <c r="I563" s="1582"/>
      <c r="J563" s="1582"/>
      <c r="K563" s="1582"/>
      <c r="L563" s="1582"/>
      <c r="M563" s="1582"/>
      <c r="N563" s="1582"/>
      <c r="O563" s="1582"/>
      <c r="P563" s="1582"/>
      <c r="Q563" s="1582"/>
      <c r="R563" s="1582"/>
      <c r="S563" s="1582"/>
      <c r="T563" s="1583"/>
      <c r="U563" s="1584" t="s">
        <v>323</v>
      </c>
      <c r="V563" s="1585"/>
      <c r="W563" s="1586"/>
      <c r="X563" s="269"/>
      <c r="Y563" s="269"/>
      <c r="Z563" s="269"/>
      <c r="AA563" s="102"/>
      <c r="AB563" s="609"/>
      <c r="AC563" s="610"/>
      <c r="AD563" s="611"/>
    </row>
    <row r="564" spans="1:30" s="616" customFormat="1" ht="3.75" customHeight="1">
      <c r="A564" s="589"/>
      <c r="B564" s="626"/>
      <c r="C564" s="602"/>
      <c r="D564" s="591"/>
      <c r="E564" s="598"/>
      <c r="F564" s="100"/>
      <c r="X564" s="269"/>
      <c r="Y564" s="269"/>
      <c r="Z564" s="269"/>
      <c r="AA564" s="102"/>
      <c r="AB564" s="609"/>
      <c r="AC564" s="610"/>
      <c r="AD564" s="611"/>
    </row>
    <row r="565" spans="1:30" s="616" customFormat="1">
      <c r="A565" s="589"/>
      <c r="B565" s="626"/>
      <c r="C565" s="602"/>
      <c r="D565" s="591"/>
      <c r="E565" s="598"/>
      <c r="F565" s="100"/>
      <c r="G565" s="1211" t="s">
        <v>369</v>
      </c>
      <c r="H565" s="1211"/>
      <c r="I565" s="1211"/>
      <c r="J565" s="1211"/>
      <c r="K565" s="1211"/>
      <c r="L565" s="1211"/>
      <c r="M565" s="1211"/>
      <c r="N565" s="1211"/>
      <c r="O565" s="1211"/>
      <c r="P565" s="1211"/>
      <c r="Q565" s="1211"/>
      <c r="R565" s="1211"/>
      <c r="S565" s="1211"/>
      <c r="T565" s="1211"/>
      <c r="U565" s="1211"/>
      <c r="V565" s="1211"/>
      <c r="W565" s="1211"/>
      <c r="X565" s="270"/>
      <c r="Y565" s="271"/>
      <c r="Z565" s="269"/>
      <c r="AA565" s="102"/>
      <c r="AB565" s="609"/>
      <c r="AC565" s="610"/>
      <c r="AD565" s="611"/>
    </row>
    <row r="566" spans="1:30" s="616" customFormat="1">
      <c r="A566" s="589"/>
      <c r="B566" s="626"/>
      <c r="C566" s="602"/>
      <c r="D566" s="591"/>
      <c r="E566" s="598"/>
      <c r="F566" s="100"/>
      <c r="G566" s="1605"/>
      <c r="H566" s="1605"/>
      <c r="I566" s="1606" t="s">
        <v>353</v>
      </c>
      <c r="J566" s="1606"/>
      <c r="K566" s="1606"/>
      <c r="L566" s="1606"/>
      <c r="M566" s="1606"/>
      <c r="N566" s="1606"/>
      <c r="O566" s="1606"/>
      <c r="P566" s="1606"/>
      <c r="Q566" s="1606"/>
      <c r="R566" s="1606"/>
      <c r="S566" s="1606"/>
      <c r="T566" s="1606"/>
      <c r="U566" s="1606"/>
      <c r="V566" s="1606"/>
      <c r="W566" s="1606"/>
      <c r="X566" s="272"/>
      <c r="Y566" s="269"/>
      <c r="Z566" s="269"/>
      <c r="AA566" s="102"/>
      <c r="AB566" s="609"/>
      <c r="AC566" s="610"/>
      <c r="AD566" s="611"/>
    </row>
    <row r="567" spans="1:30" s="616" customFormat="1">
      <c r="A567" s="589"/>
      <c r="B567" s="626"/>
      <c r="C567" s="602"/>
      <c r="D567" s="591"/>
      <c r="E567" s="598"/>
      <c r="F567" s="100"/>
      <c r="G567" s="1593"/>
      <c r="H567" s="1594"/>
      <c r="I567" s="1595" t="s">
        <v>351</v>
      </c>
      <c r="J567" s="1596"/>
      <c r="K567" s="1596"/>
      <c r="L567" s="1596"/>
      <c r="M567" s="1596"/>
      <c r="N567" s="1596"/>
      <c r="O567" s="1597"/>
      <c r="P567" s="1463" t="s">
        <v>352</v>
      </c>
      <c r="Q567" s="1395"/>
      <c r="R567" s="1395"/>
      <c r="S567" s="1395"/>
      <c r="T567" s="1395"/>
      <c r="U567" s="1395"/>
      <c r="V567" s="1395"/>
      <c r="W567" s="1396"/>
      <c r="X567" s="272"/>
      <c r="Y567" s="269"/>
      <c r="Z567" s="269"/>
      <c r="AA567" s="102"/>
      <c r="AB567" s="609"/>
      <c r="AC567" s="610"/>
      <c r="AD567" s="611"/>
    </row>
    <row r="568" spans="1:30" s="616" customFormat="1" ht="6.6" customHeight="1">
      <c r="A568" s="589"/>
      <c r="B568" s="626"/>
      <c r="C568" s="602"/>
      <c r="D568" s="591"/>
      <c r="E568" s="598"/>
      <c r="F568" s="100"/>
      <c r="X568" s="272"/>
      <c r="Y568" s="269"/>
      <c r="Z568" s="269"/>
      <c r="AA568" s="102"/>
      <c r="AB568" s="609"/>
      <c r="AC568" s="610"/>
      <c r="AD568" s="611"/>
    </row>
    <row r="569" spans="1:30" s="616" customFormat="1" ht="13.5" customHeight="1">
      <c r="A569" s="589"/>
      <c r="B569" s="626"/>
      <c r="C569" s="602"/>
      <c r="D569" s="591"/>
      <c r="E569" s="598"/>
      <c r="F569" s="100"/>
      <c r="G569" s="1598" t="s">
        <v>1286</v>
      </c>
      <c r="H569" s="1598"/>
      <c r="I569" s="1598"/>
      <c r="J569" s="1598"/>
      <c r="K569" s="1598"/>
      <c r="L569" s="1598"/>
      <c r="M569" s="1598"/>
      <c r="N569" s="1598"/>
      <c r="O569" s="1599"/>
      <c r="P569" s="1600" t="s">
        <v>354</v>
      </c>
      <c r="Q569" s="1601"/>
      <c r="R569" s="1601"/>
      <c r="S569" s="1601"/>
      <c r="T569" s="1601"/>
      <c r="U569" s="1601"/>
      <c r="V569" s="1601"/>
      <c r="W569" s="1601"/>
      <c r="X569" s="515"/>
      <c r="Y569" s="269"/>
      <c r="Z569" s="269"/>
      <c r="AA569" s="102"/>
      <c r="AB569" s="609"/>
      <c r="AC569" s="610"/>
      <c r="AD569" s="611"/>
    </row>
    <row r="570" spans="1:30" s="616" customFormat="1" ht="8.25" customHeight="1">
      <c r="A570" s="589"/>
      <c r="B570" s="626"/>
      <c r="C570" s="602"/>
      <c r="D570" s="591"/>
      <c r="E570" s="598"/>
      <c r="F570" s="100"/>
      <c r="K570" s="1004"/>
      <c r="L570" s="1004"/>
      <c r="M570" s="1004"/>
      <c r="N570" s="1004"/>
      <c r="X570" s="272"/>
      <c r="Y570" s="269"/>
      <c r="Z570" s="269"/>
      <c r="AA570" s="102"/>
      <c r="AB570" s="609"/>
      <c r="AC570" s="610"/>
      <c r="AD570" s="611"/>
    </row>
    <row r="571" spans="1:30" s="616" customFormat="1" ht="13.5" customHeight="1">
      <c r="A571" s="589"/>
      <c r="B571" s="1209">
        <v>26</v>
      </c>
      <c r="C571" s="1177" t="s">
        <v>1311</v>
      </c>
      <c r="D571" s="1134" t="s">
        <v>377</v>
      </c>
      <c r="E571" s="1119" t="s">
        <v>1312</v>
      </c>
      <c r="F571" s="100"/>
      <c r="G571" s="616" t="s">
        <v>1287</v>
      </c>
      <c r="K571" s="1004"/>
      <c r="L571" s="1004"/>
      <c r="M571" s="1004"/>
      <c r="N571" s="1004"/>
      <c r="P571" s="1602" t="s">
        <v>354</v>
      </c>
      <c r="Q571" s="1603"/>
      <c r="R571" s="1603"/>
      <c r="S571" s="1603"/>
      <c r="T571" s="1603"/>
      <c r="U571" s="1603"/>
      <c r="V571" s="1603"/>
      <c r="W571" s="1604"/>
      <c r="X571" s="269"/>
      <c r="Y571" s="269"/>
      <c r="Z571" s="269"/>
      <c r="AA571" s="102"/>
      <c r="AB571" s="1121" t="s">
        <v>1060</v>
      </c>
      <c r="AC571" s="1590"/>
      <c r="AD571" s="1591"/>
    </row>
    <row r="572" spans="1:30" s="616" customFormat="1">
      <c r="A572" s="589"/>
      <c r="B572" s="1209"/>
      <c r="C572" s="1177"/>
      <c r="D572" s="1134"/>
      <c r="E572" s="1119"/>
      <c r="F572" s="100"/>
      <c r="K572" s="1004" t="s">
        <v>1425</v>
      </c>
      <c r="L572" s="1004"/>
      <c r="M572" s="1004"/>
      <c r="N572" s="1004"/>
      <c r="P572" s="1607"/>
      <c r="Q572" s="1608"/>
      <c r="R572" s="1608"/>
      <c r="S572" s="1608"/>
      <c r="T572" s="1608"/>
      <c r="U572" s="1608"/>
      <c r="V572" s="1608"/>
      <c r="W572" s="1608"/>
      <c r="X572" s="1608"/>
      <c r="Y572" s="1608"/>
      <c r="Z572" s="1609"/>
      <c r="AA572" s="102"/>
      <c r="AB572" s="1592"/>
      <c r="AC572" s="1590"/>
      <c r="AD572" s="1591"/>
    </row>
    <row r="573" spans="1:30" s="616" customFormat="1">
      <c r="A573" s="589"/>
      <c r="B573" s="1209"/>
      <c r="C573" s="1177"/>
      <c r="D573" s="1134"/>
      <c r="E573" s="1119"/>
      <c r="F573" s="100"/>
      <c r="K573" s="1004"/>
      <c r="L573" s="1004"/>
      <c r="M573" s="1004"/>
      <c r="N573" s="1004"/>
      <c r="X573" s="269"/>
      <c r="Y573" s="269"/>
      <c r="Z573" s="269"/>
      <c r="AA573" s="102"/>
      <c r="AB573" s="593"/>
      <c r="AC573" s="594"/>
      <c r="AD573" s="595"/>
    </row>
    <row r="574" spans="1:30" s="616" customFormat="1" ht="13.5" customHeight="1">
      <c r="A574" s="589"/>
      <c r="B574" s="1209"/>
      <c r="C574" s="1177"/>
      <c r="D574" s="1134"/>
      <c r="E574" s="1119"/>
      <c r="F574" s="100"/>
      <c r="G574" s="962" t="s">
        <v>1288</v>
      </c>
      <c r="H574" s="962"/>
      <c r="I574" s="962"/>
      <c r="J574" s="962"/>
      <c r="K574" s="1004"/>
      <c r="L574" s="1004"/>
      <c r="M574" s="1004"/>
      <c r="N574" s="1004"/>
      <c r="O574" s="962"/>
      <c r="P574" s="1602" t="s">
        <v>354</v>
      </c>
      <c r="Q574" s="1603"/>
      <c r="R574" s="1603"/>
      <c r="S574" s="1603"/>
      <c r="T574" s="1603"/>
      <c r="U574" s="1603"/>
      <c r="V574" s="1603"/>
      <c r="W574" s="1604"/>
      <c r="X574" s="269"/>
      <c r="Y574" s="269"/>
      <c r="Z574" s="269"/>
      <c r="AA574" s="102"/>
      <c r="AB574" s="1121" t="s">
        <v>1060</v>
      </c>
      <c r="AC574" s="1590"/>
      <c r="AD574" s="1591"/>
    </row>
    <row r="575" spans="1:30" s="616" customFormat="1">
      <c r="A575" s="589"/>
      <c r="B575" s="1209"/>
      <c r="C575" s="1177"/>
      <c r="D575" s="1134"/>
      <c r="E575" s="1119"/>
      <c r="F575" s="100"/>
      <c r="G575" s="269"/>
      <c r="H575" s="269"/>
      <c r="I575" s="269"/>
      <c r="J575" s="269"/>
      <c r="K575" s="2783" t="s">
        <v>1426</v>
      </c>
      <c r="L575" s="1610"/>
      <c r="M575" s="1610"/>
      <c r="N575" s="1610"/>
      <c r="O575" s="269"/>
      <c r="P575" s="1607"/>
      <c r="Q575" s="1608"/>
      <c r="R575" s="1608"/>
      <c r="S575" s="1608"/>
      <c r="T575" s="1608"/>
      <c r="U575" s="1608"/>
      <c r="V575" s="1608"/>
      <c r="W575" s="1608"/>
      <c r="X575" s="1608"/>
      <c r="Y575" s="1608"/>
      <c r="Z575" s="1609"/>
      <c r="AA575" s="102"/>
      <c r="AB575" s="1592"/>
      <c r="AC575" s="1590"/>
      <c r="AD575" s="1591"/>
    </row>
    <row r="576" spans="1:30" s="962" customFormat="1">
      <c r="A576" s="954"/>
      <c r="B576" s="1209"/>
      <c r="C576" s="1177"/>
      <c r="D576" s="1134"/>
      <c r="E576" s="1119"/>
      <c r="F576" s="100"/>
      <c r="K576" s="1004"/>
      <c r="L576" s="1004"/>
      <c r="M576" s="1004"/>
      <c r="N576" s="1004"/>
      <c r="X576" s="269"/>
      <c r="Y576" s="269"/>
      <c r="Z576" s="269"/>
      <c r="AA576" s="102"/>
      <c r="AB576" s="959"/>
      <c r="AC576" s="960"/>
      <c r="AD576" s="961"/>
    </row>
    <row r="577" spans="1:30" s="616" customFormat="1" ht="23.25" customHeight="1">
      <c r="A577" s="589"/>
      <c r="B577" s="1209"/>
      <c r="C577" s="1177"/>
      <c r="D577" s="1134"/>
      <c r="E577" s="1119"/>
      <c r="F577" s="100"/>
      <c r="X577" s="269"/>
      <c r="Y577" s="269"/>
      <c r="Z577" s="269"/>
      <c r="AA577" s="102"/>
      <c r="AB577" s="609"/>
      <c r="AC577" s="610"/>
      <c r="AD577" s="611"/>
    </row>
    <row r="578" spans="1:30" s="962" customFormat="1" ht="13.5" customHeight="1">
      <c r="A578" s="954"/>
      <c r="B578" s="965"/>
      <c r="C578" s="957"/>
      <c r="D578" s="955"/>
      <c r="E578" s="1120"/>
      <c r="F578" s="100"/>
      <c r="X578" s="269"/>
      <c r="Y578" s="269"/>
      <c r="Z578" s="269"/>
      <c r="AA578" s="102"/>
      <c r="AB578" s="959"/>
      <c r="AC578" s="960"/>
      <c r="AD578" s="961"/>
    </row>
    <row r="579" spans="1:30" s="616" customFormat="1" ht="14.25" customHeight="1">
      <c r="A579" s="617"/>
      <c r="B579" s="631"/>
      <c r="C579" s="660"/>
      <c r="D579" s="633"/>
      <c r="E579" s="634"/>
      <c r="F579" s="144"/>
      <c r="G579" s="612"/>
      <c r="H579" s="612"/>
      <c r="I579" s="612"/>
      <c r="J579" s="612"/>
      <c r="K579" s="612"/>
      <c r="L579" s="612"/>
      <c r="M579" s="612"/>
      <c r="N579" s="612"/>
      <c r="O579" s="612"/>
      <c r="P579" s="612"/>
      <c r="Q579" s="612"/>
      <c r="R579" s="612"/>
      <c r="S579" s="612"/>
      <c r="T579" s="612"/>
      <c r="U579" s="612"/>
      <c r="V579" s="612"/>
      <c r="W579" s="612"/>
      <c r="X579" s="273"/>
      <c r="Y579" s="273"/>
      <c r="Z579" s="273"/>
      <c r="AA579" s="149"/>
      <c r="AB579" s="233"/>
      <c r="AC579" s="234"/>
      <c r="AD579" s="235"/>
    </row>
    <row r="580" spans="1:30" s="616" customFormat="1" ht="9" customHeight="1">
      <c r="A580" s="589"/>
      <c r="B580" s="658"/>
      <c r="C580" s="629"/>
      <c r="D580" s="591"/>
      <c r="E580" s="625"/>
      <c r="F580" s="100"/>
      <c r="G580" s="269"/>
      <c r="H580" s="269"/>
      <c r="I580" s="269"/>
      <c r="J580" s="269"/>
      <c r="K580" s="269"/>
      <c r="L580" s="269"/>
      <c r="M580" s="269"/>
      <c r="N580" s="269"/>
      <c r="O580" s="269"/>
      <c r="P580" s="269"/>
      <c r="Q580" s="269"/>
      <c r="R580" s="269"/>
      <c r="S580" s="269"/>
      <c r="T580" s="269"/>
      <c r="U580" s="269"/>
      <c r="V580" s="269"/>
      <c r="W580" s="269"/>
      <c r="X580" s="269"/>
      <c r="Y580" s="269"/>
      <c r="Z580" s="269"/>
      <c r="AA580" s="102"/>
      <c r="AB580" s="609"/>
      <c r="AC580" s="610"/>
      <c r="AD580" s="611"/>
    </row>
    <row r="581" spans="1:30" ht="13.5" customHeight="1">
      <c r="A581" s="1119" t="s">
        <v>1290</v>
      </c>
      <c r="B581" s="626">
        <v>27</v>
      </c>
      <c r="C581" s="590" t="s">
        <v>329</v>
      </c>
      <c r="D581" s="591" t="s">
        <v>378</v>
      </c>
      <c r="E581" s="1119" t="s">
        <v>426</v>
      </c>
      <c r="F581" s="100"/>
      <c r="G581" s="1136" t="s">
        <v>117</v>
      </c>
      <c r="H581" s="1136"/>
      <c r="I581" s="1136"/>
      <c r="J581" s="1136"/>
      <c r="K581" s="1136"/>
      <c r="L581" s="1136"/>
      <c r="M581" s="1136"/>
      <c r="N581" s="1155" t="s">
        <v>1295</v>
      </c>
      <c r="O581" s="1155"/>
      <c r="P581" s="1155"/>
      <c r="Q581" s="1155"/>
      <c r="R581" s="1155"/>
      <c r="S581" s="1155"/>
      <c r="T581" s="1155"/>
      <c r="U581" s="1155"/>
      <c r="V581" s="1155"/>
      <c r="Y581" s="616"/>
      <c r="AA581" s="115"/>
      <c r="AB581" s="1121" t="s">
        <v>1060</v>
      </c>
      <c r="AC581" s="1122"/>
      <c r="AD581" s="1123"/>
    </row>
    <row r="582" spans="1:30">
      <c r="A582" s="1119"/>
      <c r="B582" s="644"/>
      <c r="C582" s="590"/>
      <c r="D582" s="591"/>
      <c r="E582" s="1119"/>
      <c r="F582" s="100"/>
      <c r="G582" s="1136"/>
      <c r="H582" s="1136"/>
      <c r="I582" s="1136"/>
      <c r="J582" s="1136"/>
      <c r="K582" s="1136"/>
      <c r="L582" s="1136"/>
      <c r="M582" s="1136"/>
      <c r="N582" s="1155"/>
      <c r="O582" s="1155"/>
      <c r="P582" s="1155"/>
      <c r="Q582" s="1155"/>
      <c r="R582" s="1155"/>
      <c r="S582" s="1155"/>
      <c r="T582" s="1155"/>
      <c r="U582" s="1155"/>
      <c r="V582" s="1155"/>
      <c r="Y582" s="616"/>
      <c r="AA582" s="115"/>
      <c r="AB582" s="1121"/>
      <c r="AC582" s="1122"/>
      <c r="AD582" s="1123"/>
    </row>
    <row r="583" spans="1:30" ht="13.5" customHeight="1" thickBot="1">
      <c r="A583" s="1119"/>
      <c r="B583" s="626"/>
      <c r="C583" s="590"/>
      <c r="D583" s="591"/>
      <c r="E583" s="598"/>
      <c r="F583" s="100"/>
      <c r="Y583" s="616"/>
      <c r="AA583" s="115"/>
      <c r="AB583" s="1121"/>
      <c r="AC583" s="1122"/>
      <c r="AD583" s="1123"/>
    </row>
    <row r="584" spans="1:30" ht="13.5" customHeight="1" thickBot="1">
      <c r="A584" s="589"/>
      <c r="B584" s="626"/>
      <c r="C584" s="590"/>
      <c r="D584" s="591"/>
      <c r="E584" s="598"/>
      <c r="F584" s="100"/>
      <c r="G584" s="276"/>
      <c r="H584" s="1617" t="s">
        <v>345</v>
      </c>
      <c r="I584" s="1618"/>
      <c r="J584" s="1618"/>
      <c r="K584" s="1618"/>
      <c r="L584" s="1618"/>
      <c r="M584" s="1618"/>
      <c r="N584" s="1618"/>
      <c r="O584" s="1618"/>
      <c r="P584" s="1618"/>
      <c r="Q584" s="1618"/>
      <c r="R584" s="1619"/>
      <c r="S584" s="1620" t="s">
        <v>343</v>
      </c>
      <c r="T584" s="1621"/>
      <c r="U584" s="1621"/>
      <c r="V584" s="1621"/>
      <c r="W584" s="1622"/>
      <c r="Y584" s="616"/>
      <c r="AA584" s="115"/>
      <c r="AB584" s="593"/>
      <c r="AC584" s="594"/>
      <c r="AD584" s="595"/>
    </row>
    <row r="585" spans="1:30">
      <c r="A585" s="589"/>
      <c r="B585" s="626"/>
      <c r="C585" s="590"/>
      <c r="D585" s="591"/>
      <c r="E585" s="598"/>
      <c r="F585" s="100"/>
      <c r="G585" s="277" t="s">
        <v>330</v>
      </c>
      <c r="H585" s="1623" t="s">
        <v>333</v>
      </c>
      <c r="I585" s="1624"/>
      <c r="J585" s="1624"/>
      <c r="K585" s="1624"/>
      <c r="L585" s="1624"/>
      <c r="M585" s="1624"/>
      <c r="N585" s="1624"/>
      <c r="O585" s="1624"/>
      <c r="P585" s="1624"/>
      <c r="Q585" s="1624"/>
      <c r="R585" s="1625"/>
      <c r="S585" s="1626" t="s">
        <v>323</v>
      </c>
      <c r="T585" s="1627"/>
      <c r="U585" s="1627"/>
      <c r="V585" s="1627"/>
      <c r="W585" s="1628"/>
      <c r="Y585" s="616"/>
      <c r="AA585" s="115"/>
      <c r="AB585" s="593"/>
      <c r="AC585" s="594"/>
      <c r="AD585" s="595"/>
    </row>
    <row r="586" spans="1:30">
      <c r="A586" s="589"/>
      <c r="B586" s="626"/>
      <c r="C586" s="590"/>
      <c r="D586" s="591"/>
      <c r="E586" s="598"/>
      <c r="F586" s="100"/>
      <c r="G586" s="278" t="s">
        <v>324</v>
      </c>
      <c r="H586" s="1611" t="s">
        <v>334</v>
      </c>
      <c r="I586" s="1612"/>
      <c r="J586" s="1612"/>
      <c r="K586" s="1612"/>
      <c r="L586" s="1612"/>
      <c r="M586" s="1612"/>
      <c r="N586" s="1612"/>
      <c r="O586" s="1612"/>
      <c r="P586" s="1612"/>
      <c r="Q586" s="1612"/>
      <c r="R586" s="1613"/>
      <c r="S586" s="1614" t="s">
        <v>323</v>
      </c>
      <c r="T586" s="1615"/>
      <c r="U586" s="1615"/>
      <c r="V586" s="1615"/>
      <c r="W586" s="1616"/>
      <c r="Y586" s="616"/>
      <c r="AA586" s="115"/>
      <c r="AB586" s="593"/>
      <c r="AC586" s="594"/>
      <c r="AD586" s="595"/>
    </row>
    <row r="587" spans="1:30">
      <c r="A587" s="589"/>
      <c r="B587" s="626"/>
      <c r="C587" s="590"/>
      <c r="D587" s="591"/>
      <c r="E587" s="598"/>
      <c r="F587" s="100"/>
      <c r="G587" s="278" t="s">
        <v>325</v>
      </c>
      <c r="H587" s="1611" t="s">
        <v>335</v>
      </c>
      <c r="I587" s="1612"/>
      <c r="J587" s="1612"/>
      <c r="K587" s="1612"/>
      <c r="L587" s="1612"/>
      <c r="M587" s="1612"/>
      <c r="N587" s="1612"/>
      <c r="O587" s="1612"/>
      <c r="P587" s="1612"/>
      <c r="Q587" s="1612"/>
      <c r="R587" s="1613"/>
      <c r="S587" s="1614" t="s">
        <v>323</v>
      </c>
      <c r="T587" s="1615"/>
      <c r="U587" s="1615"/>
      <c r="V587" s="1615"/>
      <c r="W587" s="1616"/>
      <c r="Y587" s="616"/>
      <c r="AA587" s="115"/>
      <c r="AB587" s="593"/>
      <c r="AC587" s="594"/>
      <c r="AD587" s="595"/>
    </row>
    <row r="588" spans="1:30">
      <c r="A588" s="589"/>
      <c r="B588" s="626"/>
      <c r="C588" s="590"/>
      <c r="D588" s="591"/>
      <c r="E588" s="598"/>
      <c r="F588" s="100"/>
      <c r="G588" s="278" t="s">
        <v>326</v>
      </c>
      <c r="H588" s="1611" t="s">
        <v>336</v>
      </c>
      <c r="I588" s="1612"/>
      <c r="J588" s="1612"/>
      <c r="K588" s="1612"/>
      <c r="L588" s="1612"/>
      <c r="M588" s="1612"/>
      <c r="N588" s="1612"/>
      <c r="O588" s="1612"/>
      <c r="P588" s="1612"/>
      <c r="Q588" s="1612"/>
      <c r="R588" s="1613"/>
      <c r="S588" s="1614" t="s">
        <v>323</v>
      </c>
      <c r="T588" s="1615"/>
      <c r="U588" s="1615"/>
      <c r="V588" s="1615"/>
      <c r="W588" s="1616"/>
      <c r="Y588" s="616"/>
      <c r="AA588" s="115"/>
      <c r="AB588" s="593"/>
      <c r="AC588" s="594"/>
      <c r="AD588" s="595"/>
    </row>
    <row r="589" spans="1:30">
      <c r="A589" s="589"/>
      <c r="B589" s="626"/>
      <c r="C589" s="590"/>
      <c r="D589" s="591"/>
      <c r="E589" s="598"/>
      <c r="F589" s="100"/>
      <c r="G589" s="278" t="s">
        <v>331</v>
      </c>
      <c r="H589" s="1611" t="s">
        <v>337</v>
      </c>
      <c r="I589" s="1612"/>
      <c r="J589" s="1612"/>
      <c r="K589" s="1612"/>
      <c r="L589" s="1612"/>
      <c r="M589" s="1612"/>
      <c r="N589" s="1612"/>
      <c r="O589" s="1612"/>
      <c r="P589" s="1612"/>
      <c r="Q589" s="1612"/>
      <c r="R589" s="1613"/>
      <c r="S589" s="1614" t="s">
        <v>323</v>
      </c>
      <c r="T589" s="1615"/>
      <c r="U589" s="1615"/>
      <c r="V589" s="1615"/>
      <c r="W589" s="1616"/>
      <c r="AA589" s="115"/>
      <c r="AB589" s="593"/>
      <c r="AC589" s="594"/>
      <c r="AD589" s="595"/>
    </row>
    <row r="590" spans="1:30">
      <c r="A590" s="589"/>
      <c r="B590" s="626"/>
      <c r="C590" s="590"/>
      <c r="D590" s="591"/>
      <c r="E590" s="598"/>
      <c r="F590" s="100"/>
      <c r="G590" s="278" t="s">
        <v>327</v>
      </c>
      <c r="H590" s="1611" t="s">
        <v>338</v>
      </c>
      <c r="I590" s="1612"/>
      <c r="J590" s="1612"/>
      <c r="K590" s="1612"/>
      <c r="L590" s="1612"/>
      <c r="M590" s="1612"/>
      <c r="N590" s="1612"/>
      <c r="O590" s="1612"/>
      <c r="P590" s="1612"/>
      <c r="Q590" s="1612"/>
      <c r="R590" s="1613"/>
      <c r="S590" s="1614" t="s">
        <v>323</v>
      </c>
      <c r="T590" s="1615"/>
      <c r="U590" s="1615"/>
      <c r="V590" s="1615"/>
      <c r="W590" s="1616"/>
      <c r="AA590" s="115"/>
      <c r="AB590" s="593"/>
      <c r="AC590" s="594"/>
      <c r="AD590" s="595"/>
    </row>
    <row r="591" spans="1:30">
      <c r="A591" s="589"/>
      <c r="B591" s="626"/>
      <c r="C591" s="590"/>
      <c r="D591" s="591"/>
      <c r="E591" s="598"/>
      <c r="F591" s="616"/>
      <c r="G591" s="278" t="s">
        <v>328</v>
      </c>
      <c r="H591" s="1611" t="s">
        <v>907</v>
      </c>
      <c r="I591" s="1612"/>
      <c r="J591" s="1612"/>
      <c r="K591" s="1612"/>
      <c r="L591" s="1612"/>
      <c r="M591" s="1612"/>
      <c r="N591" s="1612"/>
      <c r="O591" s="1612"/>
      <c r="P591" s="1612"/>
      <c r="Q591" s="1612"/>
      <c r="R591" s="1613"/>
      <c r="S591" s="1614" t="s">
        <v>323</v>
      </c>
      <c r="T591" s="1615"/>
      <c r="U591" s="1615"/>
      <c r="V591" s="1615"/>
      <c r="W591" s="1616"/>
      <c r="AA591" s="115"/>
      <c r="AB591" s="593"/>
      <c r="AC591" s="594"/>
      <c r="AD591" s="595"/>
    </row>
    <row r="592" spans="1:30" ht="14.25" thickBot="1">
      <c r="A592" s="589"/>
      <c r="B592" s="626"/>
      <c r="C592" s="590"/>
      <c r="D592" s="591"/>
      <c r="E592" s="598"/>
      <c r="F592" s="616"/>
      <c r="G592" s="279" t="s">
        <v>906</v>
      </c>
      <c r="H592" s="1642" t="s">
        <v>346</v>
      </c>
      <c r="I592" s="1643"/>
      <c r="J592" s="1643"/>
      <c r="K592" s="1643"/>
      <c r="L592" s="1643"/>
      <c r="M592" s="1643"/>
      <c r="N592" s="1643"/>
      <c r="O592" s="1643"/>
      <c r="P592" s="1643"/>
      <c r="Q592" s="1643"/>
      <c r="R592" s="1643"/>
      <c r="S592" s="1644" t="s">
        <v>323</v>
      </c>
      <c r="T592" s="1645"/>
      <c r="U592" s="1645"/>
      <c r="V592" s="1645"/>
      <c r="W592" s="1646"/>
      <c r="X592" s="616"/>
      <c r="Y592" s="616"/>
      <c r="AA592" s="115"/>
      <c r="AB592" s="593"/>
      <c r="AC592" s="594"/>
      <c r="AD592" s="595"/>
    </row>
    <row r="593" spans="1:30" ht="5.25" customHeight="1">
      <c r="A593" s="589"/>
      <c r="B593" s="626"/>
      <c r="C593" s="590"/>
      <c r="D593" s="591"/>
      <c r="E593" s="598"/>
      <c r="F593" s="616"/>
      <c r="G593" s="280"/>
      <c r="H593" s="136"/>
      <c r="I593" s="136"/>
      <c r="J593" s="136"/>
      <c r="K593" s="136"/>
      <c r="L593" s="136"/>
      <c r="M593" s="136"/>
      <c r="N593" s="136"/>
      <c r="O593" s="136"/>
      <c r="P593" s="136"/>
      <c r="Q593" s="136"/>
      <c r="R593" s="136"/>
      <c r="S593" s="136"/>
      <c r="T593" s="136"/>
      <c r="U593" s="136"/>
      <c r="V593" s="136"/>
      <c r="W593" s="136"/>
      <c r="X593" s="616"/>
      <c r="Y593" s="616"/>
      <c r="AA593" s="115"/>
      <c r="AB593" s="593"/>
      <c r="AC593" s="594"/>
      <c r="AD593" s="595"/>
    </row>
    <row r="594" spans="1:30" ht="13.5" customHeight="1">
      <c r="A594" s="589"/>
      <c r="B594" s="626"/>
      <c r="C594" s="590"/>
      <c r="D594" s="591" t="s">
        <v>709</v>
      </c>
      <c r="E594" s="1119" t="s">
        <v>1137</v>
      </c>
      <c r="F594" s="616"/>
      <c r="G594" s="1136" t="s">
        <v>117</v>
      </c>
      <c r="H594" s="1136"/>
      <c r="I594" s="1136"/>
      <c r="J594" s="1136"/>
      <c r="K594" s="1136"/>
      <c r="L594" s="1136"/>
      <c r="M594" s="1136"/>
      <c r="N594" s="1155" t="s">
        <v>1295</v>
      </c>
      <c r="O594" s="1155"/>
      <c r="P594" s="1155"/>
      <c r="Q594" s="1155"/>
      <c r="R594" s="1155"/>
      <c r="S594" s="1155"/>
      <c r="T594" s="1155"/>
      <c r="U594" s="1155"/>
      <c r="V594" s="1155"/>
      <c r="W594" s="136"/>
      <c r="X594" s="616"/>
      <c r="Y594" s="616"/>
      <c r="AA594" s="115"/>
      <c r="AB594" s="1121" t="s">
        <v>1060</v>
      </c>
      <c r="AC594" s="1122"/>
      <c r="AD594" s="1123"/>
    </row>
    <row r="595" spans="1:30">
      <c r="A595" s="589"/>
      <c r="B595" s="626"/>
      <c r="C595" s="590"/>
      <c r="D595" s="591"/>
      <c r="E595" s="1119"/>
      <c r="F595" s="616"/>
      <c r="G595" s="1136"/>
      <c r="H595" s="1136"/>
      <c r="I595" s="1136"/>
      <c r="J595" s="1136"/>
      <c r="K595" s="1136"/>
      <c r="L595" s="1136"/>
      <c r="M595" s="1136"/>
      <c r="N595" s="1155"/>
      <c r="O595" s="1155"/>
      <c r="P595" s="1155"/>
      <c r="Q595" s="1155"/>
      <c r="R595" s="1155"/>
      <c r="S595" s="1155"/>
      <c r="T595" s="1155"/>
      <c r="U595" s="1155"/>
      <c r="V595" s="1155"/>
      <c r="W595" s="136"/>
      <c r="X595" s="616"/>
      <c r="Y595" s="616"/>
      <c r="AA595" s="115"/>
      <c r="AB595" s="1121"/>
      <c r="AC595" s="1122"/>
      <c r="AD595" s="1123"/>
    </row>
    <row r="596" spans="1:30" ht="14.25" thickBot="1">
      <c r="A596" s="589"/>
      <c r="B596" s="626"/>
      <c r="C596" s="590"/>
      <c r="D596" s="591"/>
      <c r="E596" s="1119"/>
      <c r="F596" s="616"/>
      <c r="AA596" s="115"/>
      <c r="AB596" s="1121"/>
      <c r="AC596" s="1122"/>
      <c r="AD596" s="1123"/>
    </row>
    <row r="597" spans="1:30" ht="14.25" thickBot="1">
      <c r="A597" s="589"/>
      <c r="B597" s="628"/>
      <c r="C597" s="590"/>
      <c r="D597" s="591"/>
      <c r="E597" s="1119"/>
      <c r="F597" s="616"/>
      <c r="G597" s="276"/>
      <c r="H597" s="1617" t="s">
        <v>332</v>
      </c>
      <c r="I597" s="1618"/>
      <c r="J597" s="1618"/>
      <c r="K597" s="1618"/>
      <c r="L597" s="1618"/>
      <c r="M597" s="1618"/>
      <c r="N597" s="1618"/>
      <c r="O597" s="1618"/>
      <c r="P597" s="1618"/>
      <c r="Q597" s="1618"/>
      <c r="R597" s="1619"/>
      <c r="S597" s="1620" t="s">
        <v>343</v>
      </c>
      <c r="T597" s="1621"/>
      <c r="U597" s="1621"/>
      <c r="V597" s="1621"/>
      <c r="W597" s="1635"/>
      <c r="X597" s="1636" t="s">
        <v>344</v>
      </c>
      <c r="Y597" s="1637"/>
      <c r="Z597" s="1638"/>
      <c r="AA597" s="115"/>
      <c r="AB597" s="105"/>
      <c r="AC597" s="106"/>
      <c r="AD597" s="107"/>
    </row>
    <row r="598" spans="1:30">
      <c r="A598" s="589"/>
      <c r="B598" s="628"/>
      <c r="C598" s="590"/>
      <c r="D598" s="591"/>
      <c r="E598" s="1119"/>
      <c r="F598" s="616"/>
      <c r="G598" s="281" t="s">
        <v>330</v>
      </c>
      <c r="H598" s="1623" t="s">
        <v>339</v>
      </c>
      <c r="I598" s="1624"/>
      <c r="J598" s="1624"/>
      <c r="K598" s="1624"/>
      <c r="L598" s="1624"/>
      <c r="M598" s="1624"/>
      <c r="N598" s="1624"/>
      <c r="O598" s="1624"/>
      <c r="P598" s="1624"/>
      <c r="Q598" s="1624"/>
      <c r="R598" s="1625"/>
      <c r="S598" s="1626" t="s">
        <v>323</v>
      </c>
      <c r="T598" s="1627"/>
      <c r="U598" s="1627"/>
      <c r="V598" s="1627"/>
      <c r="W598" s="1639"/>
      <c r="X598" s="1640"/>
      <c r="Y598" s="1641"/>
      <c r="Z598" s="282" t="s">
        <v>309</v>
      </c>
      <c r="AA598" s="115"/>
      <c r="AB598" s="105"/>
      <c r="AC598" s="106"/>
      <c r="AD598" s="107"/>
    </row>
    <row r="599" spans="1:30">
      <c r="A599" s="589"/>
      <c r="B599" s="628"/>
      <c r="C599" s="590"/>
      <c r="D599" s="591"/>
      <c r="E599" s="1119"/>
      <c r="F599" s="616"/>
      <c r="G599" s="278" t="s">
        <v>324</v>
      </c>
      <c r="H599" s="1611" t="s">
        <v>340</v>
      </c>
      <c r="I599" s="1612"/>
      <c r="J599" s="1612"/>
      <c r="K599" s="1612"/>
      <c r="L599" s="1612"/>
      <c r="M599" s="1612"/>
      <c r="N599" s="1612"/>
      <c r="O599" s="1612"/>
      <c r="P599" s="1612"/>
      <c r="Q599" s="1612"/>
      <c r="R599" s="1613"/>
      <c r="S599" s="1614" t="s">
        <v>323</v>
      </c>
      <c r="T599" s="1615"/>
      <c r="U599" s="1615"/>
      <c r="V599" s="1615"/>
      <c r="W599" s="1629"/>
      <c r="X599" s="1630"/>
      <c r="Y599" s="1631"/>
      <c r="Z599" s="283" t="s">
        <v>309</v>
      </c>
      <c r="AA599" s="115"/>
      <c r="AB599" s="593"/>
      <c r="AC599" s="594"/>
      <c r="AD599" s="595"/>
    </row>
    <row r="600" spans="1:30">
      <c r="A600" s="589"/>
      <c r="B600" s="628"/>
      <c r="C600" s="590"/>
      <c r="D600" s="591"/>
      <c r="E600" s="1119"/>
      <c r="F600" s="616"/>
      <c r="G600" s="278" t="s">
        <v>325</v>
      </c>
      <c r="H600" s="1611" t="s">
        <v>370</v>
      </c>
      <c r="I600" s="1612"/>
      <c r="J600" s="1612"/>
      <c r="K600" s="1612"/>
      <c r="L600" s="1612"/>
      <c r="M600" s="1612"/>
      <c r="N600" s="1612"/>
      <c r="O600" s="1612"/>
      <c r="P600" s="1612"/>
      <c r="Q600" s="1612"/>
      <c r="R600" s="1613"/>
      <c r="S600" s="1632" t="s">
        <v>514</v>
      </c>
      <c r="T600" s="1633"/>
      <c r="U600" s="1633"/>
      <c r="V600" s="1633"/>
      <c r="W600" s="1634"/>
      <c r="X600" s="1630"/>
      <c r="Y600" s="1631"/>
      <c r="Z600" s="283" t="s">
        <v>309</v>
      </c>
      <c r="AA600" s="115"/>
      <c r="AB600" s="593"/>
      <c r="AC600" s="594"/>
      <c r="AD600" s="595"/>
    </row>
    <row r="601" spans="1:30">
      <c r="A601" s="589"/>
      <c r="B601" s="628"/>
      <c r="C601" s="590"/>
      <c r="D601" s="591"/>
      <c r="E601" s="1119"/>
      <c r="F601" s="616"/>
      <c r="G601" s="278" t="s">
        <v>326</v>
      </c>
      <c r="H601" s="1611" t="s">
        <v>341</v>
      </c>
      <c r="I601" s="1612"/>
      <c r="J601" s="1612"/>
      <c r="K601" s="1612"/>
      <c r="L601" s="1612"/>
      <c r="M601" s="1612"/>
      <c r="N601" s="1612"/>
      <c r="O601" s="1612"/>
      <c r="P601" s="1612"/>
      <c r="Q601" s="1612"/>
      <c r="R601" s="1613"/>
      <c r="S601" s="1614" t="s">
        <v>323</v>
      </c>
      <c r="T601" s="1615"/>
      <c r="U601" s="1615"/>
      <c r="V601" s="1615"/>
      <c r="W601" s="1629"/>
      <c r="X601" s="1630"/>
      <c r="Y601" s="1631"/>
      <c r="Z601" s="283" t="s">
        <v>309</v>
      </c>
      <c r="AA601" s="115"/>
      <c r="AB601" s="593"/>
      <c r="AC601" s="594"/>
      <c r="AD601" s="595"/>
    </row>
    <row r="602" spans="1:30" ht="14.25" thickBot="1">
      <c r="A602" s="589"/>
      <c r="B602" s="628"/>
      <c r="C602" s="590"/>
      <c r="D602" s="591"/>
      <c r="E602" s="1119"/>
      <c r="F602" s="616"/>
      <c r="G602" s="279" t="s">
        <v>331</v>
      </c>
      <c r="H602" s="1655" t="s">
        <v>342</v>
      </c>
      <c r="I602" s="1656"/>
      <c r="J602" s="1656"/>
      <c r="K602" s="1656"/>
      <c r="L602" s="1656"/>
      <c r="M602" s="1656"/>
      <c r="N602" s="1656"/>
      <c r="O602" s="1656"/>
      <c r="P602" s="1656"/>
      <c r="Q602" s="1656"/>
      <c r="R602" s="1657"/>
      <c r="S602" s="1644" t="s">
        <v>323</v>
      </c>
      <c r="T602" s="1645"/>
      <c r="U602" s="1645"/>
      <c r="V602" s="1645"/>
      <c r="W602" s="1658"/>
      <c r="X602" s="1659"/>
      <c r="Y602" s="1660"/>
      <c r="Z602" s="284" t="s">
        <v>309</v>
      </c>
      <c r="AA602" s="115"/>
      <c r="AB602" s="593"/>
      <c r="AC602" s="594"/>
      <c r="AD602" s="595"/>
    </row>
    <row r="603" spans="1:30">
      <c r="A603" s="589"/>
      <c r="B603" s="628"/>
      <c r="C603" s="590"/>
      <c r="D603" s="591"/>
      <c r="E603" s="1119"/>
      <c r="F603" s="616"/>
      <c r="AA603" s="115"/>
      <c r="AB603" s="593"/>
      <c r="AC603" s="594"/>
      <c r="AD603" s="595"/>
    </row>
    <row r="604" spans="1:30">
      <c r="A604" s="589"/>
      <c r="B604" s="628"/>
      <c r="C604" s="590"/>
      <c r="D604" s="591"/>
      <c r="E604" s="1119"/>
      <c r="F604" s="616"/>
      <c r="AA604" s="115"/>
      <c r="AB604" s="593"/>
      <c r="AC604" s="594"/>
      <c r="AD604" s="595"/>
    </row>
    <row r="605" spans="1:30">
      <c r="A605" s="589"/>
      <c r="B605" s="628"/>
      <c r="C605" s="590"/>
      <c r="D605" s="591"/>
      <c r="E605" s="1119"/>
      <c r="F605" s="616"/>
      <c r="AA605" s="115"/>
      <c r="AB605" s="593"/>
      <c r="AC605" s="594"/>
      <c r="AD605" s="595"/>
    </row>
    <row r="606" spans="1:30">
      <c r="A606" s="589"/>
      <c r="B606" s="628"/>
      <c r="C606" s="590"/>
      <c r="D606" s="591"/>
      <c r="E606" s="1119"/>
      <c r="F606" s="616"/>
      <c r="AA606" s="115"/>
      <c r="AB606" s="593"/>
      <c r="AC606" s="594"/>
      <c r="AD606" s="595"/>
    </row>
    <row r="607" spans="1:30">
      <c r="A607" s="589"/>
      <c r="B607" s="628"/>
      <c r="C607" s="590"/>
      <c r="D607" s="591"/>
      <c r="E607" s="1119"/>
      <c r="F607" s="616"/>
      <c r="AA607" s="115"/>
      <c r="AB607" s="593"/>
      <c r="AC607" s="594"/>
      <c r="AD607" s="595"/>
    </row>
    <row r="608" spans="1:30">
      <c r="A608" s="589"/>
      <c r="B608" s="628"/>
      <c r="C608" s="590"/>
      <c r="D608" s="591"/>
      <c r="E608" s="1119"/>
      <c r="F608" s="616"/>
      <c r="AA608" s="115"/>
      <c r="AB608" s="593"/>
      <c r="AC608" s="594"/>
      <c r="AD608" s="595"/>
    </row>
    <row r="609" spans="1:30" ht="24" customHeight="1">
      <c r="A609" s="1145" t="s">
        <v>1289</v>
      </c>
      <c r="B609" s="587">
        <v>28</v>
      </c>
      <c r="C609" s="690" t="s">
        <v>1313</v>
      </c>
      <c r="D609" s="591" t="s">
        <v>1357</v>
      </c>
      <c r="E609" s="1119" t="s">
        <v>1345</v>
      </c>
      <c r="F609" s="100"/>
      <c r="G609" s="1136" t="s">
        <v>117</v>
      </c>
      <c r="H609" s="1136"/>
      <c r="I609" s="1136"/>
      <c r="J609" s="1136"/>
      <c r="K609" s="1136"/>
      <c r="L609" s="1136"/>
      <c r="M609" s="1136"/>
      <c r="N609" s="1406" t="s">
        <v>1298</v>
      </c>
      <c r="O609" s="1407"/>
      <c r="P609" s="1407"/>
      <c r="Q609" s="1407"/>
      <c r="R609" s="1407"/>
      <c r="S609" s="1407"/>
      <c r="T609" s="1407"/>
      <c r="U609" s="1407"/>
      <c r="V609" s="1407"/>
      <c r="W609" s="1407"/>
      <c r="X609" s="1407"/>
      <c r="Y609" s="1407"/>
      <c r="Z609" s="1408"/>
      <c r="AA609" s="115"/>
      <c r="AB609" s="1121" t="s">
        <v>222</v>
      </c>
      <c r="AC609" s="1122"/>
      <c r="AD609" s="1123"/>
    </row>
    <row r="610" spans="1:30">
      <c r="A610" s="1145"/>
      <c r="B610" s="587"/>
      <c r="C610" s="690"/>
      <c r="D610" s="654"/>
      <c r="E610" s="1654"/>
      <c r="F610" s="100"/>
      <c r="G610" s="1136"/>
      <c r="H610" s="1136"/>
      <c r="I610" s="1136"/>
      <c r="J610" s="1136"/>
      <c r="K610" s="1136"/>
      <c r="L610" s="1136"/>
      <c r="M610" s="1136"/>
      <c r="N610" s="1409"/>
      <c r="O610" s="1410"/>
      <c r="P610" s="1410"/>
      <c r="Q610" s="1410"/>
      <c r="R610" s="1410"/>
      <c r="S610" s="1410"/>
      <c r="T610" s="1410"/>
      <c r="U610" s="1410"/>
      <c r="V610" s="1410"/>
      <c r="W610" s="1410"/>
      <c r="X610" s="1410"/>
      <c r="Y610" s="1410"/>
      <c r="Z610" s="1411"/>
      <c r="AA610" s="115"/>
      <c r="AB610" s="1121"/>
      <c r="AC610" s="1122"/>
      <c r="AD610" s="1123"/>
    </row>
    <row r="611" spans="1:30">
      <c r="A611" s="589"/>
      <c r="B611" s="628"/>
      <c r="C611" s="590"/>
      <c r="D611" s="591"/>
      <c r="E611" s="1654"/>
      <c r="F611" s="100"/>
      <c r="AA611" s="115"/>
      <c r="AB611" s="1121"/>
      <c r="AC611" s="1122"/>
      <c r="AD611" s="1123"/>
    </row>
    <row r="612" spans="1:30">
      <c r="A612" s="589"/>
      <c r="B612" s="628"/>
      <c r="C612" s="590"/>
      <c r="D612" s="591"/>
      <c r="E612" s="1654"/>
      <c r="F612" s="616"/>
      <c r="AA612" s="115"/>
      <c r="AB612" s="593"/>
      <c r="AC612" s="594"/>
      <c r="AD612" s="595"/>
    </row>
    <row r="613" spans="1:30" ht="4.5" customHeight="1">
      <c r="A613" s="589"/>
      <c r="B613" s="628"/>
      <c r="C613" s="590"/>
      <c r="D613" s="591"/>
      <c r="E613" s="598"/>
      <c r="F613" s="616"/>
      <c r="AA613" s="115"/>
      <c r="AB613" s="593"/>
      <c r="AC613" s="594"/>
      <c r="AD613" s="595"/>
    </row>
    <row r="614" spans="1:30" ht="13.5" customHeight="1">
      <c r="A614" s="589"/>
      <c r="B614" s="628">
        <v>29</v>
      </c>
      <c r="C614" s="690" t="s">
        <v>1291</v>
      </c>
      <c r="D614" s="591" t="s">
        <v>1357</v>
      </c>
      <c r="E614" s="1119" t="s">
        <v>1292</v>
      </c>
      <c r="F614" s="100"/>
      <c r="G614" s="1136" t="s">
        <v>117</v>
      </c>
      <c r="H614" s="1136"/>
      <c r="I614" s="1136"/>
      <c r="J614" s="1136"/>
      <c r="K614" s="1136"/>
      <c r="L614" s="1136"/>
      <c r="M614" s="1136"/>
      <c r="N614" s="1406" t="s">
        <v>1298</v>
      </c>
      <c r="O614" s="1407"/>
      <c r="P614" s="1407"/>
      <c r="Q614" s="1407"/>
      <c r="R614" s="1407"/>
      <c r="S614" s="1407"/>
      <c r="T614" s="1407"/>
      <c r="U614" s="1407"/>
      <c r="V614" s="1407"/>
      <c r="W614" s="1407"/>
      <c r="X614" s="1407"/>
      <c r="Y614" s="1407"/>
      <c r="Z614" s="1408"/>
      <c r="AA614" s="115"/>
      <c r="AB614" s="1121" t="s">
        <v>222</v>
      </c>
      <c r="AC614" s="1122"/>
      <c r="AD614" s="1123"/>
    </row>
    <row r="615" spans="1:30">
      <c r="A615" s="589"/>
      <c r="B615" s="628"/>
      <c r="C615" s="590"/>
      <c r="D615" s="591"/>
      <c r="E615" s="1654"/>
      <c r="F615" s="100"/>
      <c r="G615" s="1136"/>
      <c r="H615" s="1136"/>
      <c r="I615" s="1136"/>
      <c r="J615" s="1136"/>
      <c r="K615" s="1136"/>
      <c r="L615" s="1136"/>
      <c r="M615" s="1136"/>
      <c r="N615" s="1409"/>
      <c r="O615" s="1410"/>
      <c r="P615" s="1410"/>
      <c r="Q615" s="1410"/>
      <c r="R615" s="1410"/>
      <c r="S615" s="1410"/>
      <c r="T615" s="1410"/>
      <c r="U615" s="1410"/>
      <c r="V615" s="1410"/>
      <c r="W615" s="1410"/>
      <c r="X615" s="1410"/>
      <c r="Y615" s="1410"/>
      <c r="Z615" s="1411"/>
      <c r="AA615" s="115"/>
      <c r="AB615" s="1121"/>
      <c r="AC615" s="1122"/>
      <c r="AD615" s="1123"/>
    </row>
    <row r="616" spans="1:30" ht="18" customHeight="1">
      <c r="A616" s="589"/>
      <c r="B616" s="628"/>
      <c r="C616" s="590"/>
      <c r="D616" s="591"/>
      <c r="E616" s="1654"/>
      <c r="F616" s="100"/>
      <c r="AA616" s="115"/>
      <c r="AB616" s="1121"/>
      <c r="AC616" s="1122"/>
      <c r="AD616" s="1123"/>
    </row>
    <row r="617" spans="1:30" ht="6" customHeight="1">
      <c r="A617" s="589"/>
      <c r="B617" s="628"/>
      <c r="C617" s="590"/>
      <c r="D617" s="591"/>
      <c r="E617" s="1654"/>
      <c r="F617" s="616"/>
      <c r="AA617" s="115"/>
      <c r="AB617" s="593"/>
      <c r="AC617" s="594"/>
      <c r="AD617" s="595"/>
    </row>
    <row r="618" spans="1:30">
      <c r="A618" s="589"/>
      <c r="B618" s="628"/>
      <c r="C618" s="590"/>
      <c r="D618" s="591"/>
      <c r="E618" s="598"/>
      <c r="F618" s="616"/>
      <c r="AA618" s="115"/>
      <c r="AB618" s="593"/>
      <c r="AC618" s="594"/>
      <c r="AD618" s="595"/>
    </row>
    <row r="619" spans="1:30" ht="13.5" customHeight="1">
      <c r="A619" s="1135" t="s">
        <v>1293</v>
      </c>
      <c r="B619" s="1648">
        <v>30</v>
      </c>
      <c r="C619" s="1133" t="s">
        <v>414</v>
      </c>
      <c r="D619" s="1134" t="s">
        <v>378</v>
      </c>
      <c r="E619" s="1652" t="s">
        <v>828</v>
      </c>
      <c r="F619" s="100"/>
      <c r="G619" s="1136" t="s">
        <v>117</v>
      </c>
      <c r="H619" s="1136"/>
      <c r="I619" s="1136"/>
      <c r="J619" s="1136"/>
      <c r="K619" s="1136"/>
      <c r="L619" s="1136"/>
      <c r="M619" s="1136"/>
      <c r="N619" s="1394" t="s">
        <v>119</v>
      </c>
      <c r="O619" s="1394"/>
      <c r="P619" s="1394"/>
      <c r="Q619" s="1394"/>
      <c r="R619" s="1394"/>
      <c r="S619" s="1394"/>
      <c r="T619" s="1394"/>
      <c r="U619" s="1394"/>
      <c r="V619" s="1394"/>
      <c r="W619" s="616"/>
      <c r="X619" s="616"/>
      <c r="Y619" s="616"/>
      <c r="Z619" s="616"/>
      <c r="AA619" s="102"/>
      <c r="AB619" s="1121" t="s">
        <v>1060</v>
      </c>
      <c r="AC619" s="1122"/>
      <c r="AD619" s="1123"/>
    </row>
    <row r="620" spans="1:30">
      <c r="A620" s="1135"/>
      <c r="B620" s="1648"/>
      <c r="C620" s="1133"/>
      <c r="D620" s="1134"/>
      <c r="E620" s="1652"/>
      <c r="F620" s="100"/>
      <c r="G620" s="1136"/>
      <c r="H620" s="1136"/>
      <c r="I620" s="1136"/>
      <c r="J620" s="1136"/>
      <c r="K620" s="1136"/>
      <c r="L620" s="1136"/>
      <c r="M620" s="1136"/>
      <c r="N620" s="1394"/>
      <c r="O620" s="1394"/>
      <c r="P620" s="1394"/>
      <c r="Q620" s="1394"/>
      <c r="R620" s="1394"/>
      <c r="S620" s="1394"/>
      <c r="T620" s="1394"/>
      <c r="U620" s="1394"/>
      <c r="V620" s="1394"/>
      <c r="W620" s="616"/>
      <c r="X620" s="616"/>
      <c r="Y620" s="616"/>
      <c r="Z620" s="616"/>
      <c r="AA620" s="102"/>
      <c r="AB620" s="1121"/>
      <c r="AC620" s="1122"/>
      <c r="AD620" s="1123"/>
    </row>
    <row r="621" spans="1:30" ht="8.25" customHeight="1">
      <c r="A621" s="1647"/>
      <c r="B621" s="1649"/>
      <c r="C621" s="1650"/>
      <c r="D621" s="1651"/>
      <c r="E621" s="1653"/>
      <c r="F621" s="144"/>
      <c r="G621" s="285"/>
      <c r="H621" s="285"/>
      <c r="I621" s="285"/>
      <c r="J621" s="285"/>
      <c r="K621" s="285"/>
      <c r="L621" s="285"/>
      <c r="M621" s="285"/>
      <c r="N621" s="286"/>
      <c r="O621" s="286"/>
      <c r="P621" s="286"/>
      <c r="Q621" s="286"/>
      <c r="R621" s="286"/>
      <c r="S621" s="286"/>
      <c r="T621" s="286"/>
      <c r="U621" s="286"/>
      <c r="V621" s="286"/>
      <c r="W621" s="612"/>
      <c r="X621" s="612"/>
      <c r="Y621" s="612"/>
      <c r="Z621" s="612"/>
      <c r="AA621" s="149"/>
      <c r="AB621" s="1142"/>
      <c r="AC621" s="1143"/>
      <c r="AD621" s="1144"/>
    </row>
  </sheetData>
  <sheetProtection sheet="1" objects="1" scenarios="1"/>
  <mergeCells count="1213">
    <mergeCell ref="X349:Y350"/>
    <mergeCell ref="G505:M505"/>
    <mergeCell ref="N505:T505"/>
    <mergeCell ref="U505:V505"/>
    <mergeCell ref="G506:M506"/>
    <mergeCell ref="N506:T506"/>
    <mergeCell ref="U506:V506"/>
    <mergeCell ref="N502:T502"/>
    <mergeCell ref="U502:W502"/>
    <mergeCell ref="G503:M503"/>
    <mergeCell ref="N503:T503"/>
    <mergeCell ref="G345:H348"/>
    <mergeCell ref="I347:Q348"/>
    <mergeCell ref="R347:W348"/>
    <mergeCell ref="X347:Y348"/>
    <mergeCell ref="U465:V465"/>
    <mergeCell ref="U463:V463"/>
    <mergeCell ref="G464:H465"/>
    <mergeCell ref="I464:J464"/>
    <mergeCell ref="K464:L464"/>
    <mergeCell ref="M464:N464"/>
    <mergeCell ref="O464:P464"/>
    <mergeCell ref="Q464:R464"/>
    <mergeCell ref="S464:T464"/>
    <mergeCell ref="U464:V464"/>
    <mergeCell ref="I465:J465"/>
    <mergeCell ref="I463:J463"/>
    <mergeCell ref="K463:L463"/>
    <mergeCell ref="M463:N463"/>
    <mergeCell ref="O469:P469"/>
    <mergeCell ref="Q469:R469"/>
    <mergeCell ref="S469:T469"/>
    <mergeCell ref="I327:Q328"/>
    <mergeCell ref="R327:W328"/>
    <mergeCell ref="X327:Y328"/>
    <mergeCell ref="G333:H334"/>
    <mergeCell ref="I333:K338"/>
    <mergeCell ref="L333:Q334"/>
    <mergeCell ref="R333:W334"/>
    <mergeCell ref="X333:Y334"/>
    <mergeCell ref="L335:Q336"/>
    <mergeCell ref="R335:W336"/>
    <mergeCell ref="X335:Y336"/>
    <mergeCell ref="L337:Q338"/>
    <mergeCell ref="R337:W338"/>
    <mergeCell ref="X337:Y338"/>
    <mergeCell ref="G477:L477"/>
    <mergeCell ref="M477:P477"/>
    <mergeCell ref="Q477:S477"/>
    <mergeCell ref="U468:V468"/>
    <mergeCell ref="I468:J468"/>
    <mergeCell ref="K468:L468"/>
    <mergeCell ref="M468:N468"/>
    <mergeCell ref="O468:P468"/>
    <mergeCell ref="Q468:R468"/>
    <mergeCell ref="S468:T468"/>
    <mergeCell ref="Q467:R467"/>
    <mergeCell ref="S467:T467"/>
    <mergeCell ref="U467:V467"/>
    <mergeCell ref="K465:L465"/>
    <mergeCell ref="M465:N465"/>
    <mergeCell ref="O465:P465"/>
    <mergeCell ref="Q465:R465"/>
    <mergeCell ref="S465:T465"/>
    <mergeCell ref="G339:H340"/>
    <mergeCell ref="I339:K344"/>
    <mergeCell ref="L339:Q340"/>
    <mergeCell ref="R339:W340"/>
    <mergeCell ref="X339:Y340"/>
    <mergeCell ref="R341:W342"/>
    <mergeCell ref="X341:Y342"/>
    <mergeCell ref="R343:W344"/>
    <mergeCell ref="X343:Y344"/>
    <mergeCell ref="I345:Q346"/>
    <mergeCell ref="R345:W346"/>
    <mergeCell ref="X345:Y346"/>
    <mergeCell ref="G349:H350"/>
    <mergeCell ref="I349:Q350"/>
    <mergeCell ref="R349:W350"/>
    <mergeCell ref="U503:V503"/>
    <mergeCell ref="G504:M504"/>
    <mergeCell ref="N504:T504"/>
    <mergeCell ref="U504:V504"/>
    <mergeCell ref="H478:AA478"/>
    <mergeCell ref="G487:I488"/>
    <mergeCell ref="J487:M487"/>
    <mergeCell ref="G476:L476"/>
    <mergeCell ref="M476:P476"/>
    <mergeCell ref="Q476:S476"/>
    <mergeCell ref="T476:W476"/>
    <mergeCell ref="X476:Z476"/>
    <mergeCell ref="T477:W477"/>
    <mergeCell ref="X477:Z477"/>
    <mergeCell ref="N341:Q342"/>
    <mergeCell ref="N343:Q344"/>
    <mergeCell ref="L341:M344"/>
    <mergeCell ref="N619:V620"/>
    <mergeCell ref="AB619:AD621"/>
    <mergeCell ref="A619:A621"/>
    <mergeCell ref="B619:B621"/>
    <mergeCell ref="C619:C621"/>
    <mergeCell ref="D619:D621"/>
    <mergeCell ref="E619:E621"/>
    <mergeCell ref="G619:M620"/>
    <mergeCell ref="E609:E612"/>
    <mergeCell ref="G609:M610"/>
    <mergeCell ref="N609:Z610"/>
    <mergeCell ref="AB609:AD611"/>
    <mergeCell ref="E614:E617"/>
    <mergeCell ref="G614:M615"/>
    <mergeCell ref="N614:Z615"/>
    <mergeCell ref="AB614:AD616"/>
    <mergeCell ref="H601:R601"/>
    <mergeCell ref="S601:W601"/>
    <mergeCell ref="X601:Y601"/>
    <mergeCell ref="H602:R602"/>
    <mergeCell ref="S602:W602"/>
    <mergeCell ref="X602:Y602"/>
    <mergeCell ref="H599:R599"/>
    <mergeCell ref="S599:W599"/>
    <mergeCell ref="X599:Y599"/>
    <mergeCell ref="H600:R600"/>
    <mergeCell ref="S600:W600"/>
    <mergeCell ref="X600:Y600"/>
    <mergeCell ref="E594:E608"/>
    <mergeCell ref="G594:M595"/>
    <mergeCell ref="N594:V595"/>
    <mergeCell ref="AB594:AD596"/>
    <mergeCell ref="H597:R597"/>
    <mergeCell ref="S597:W597"/>
    <mergeCell ref="X597:Z597"/>
    <mergeCell ref="H598:R598"/>
    <mergeCell ref="S598:W598"/>
    <mergeCell ref="X598:Y598"/>
    <mergeCell ref="H590:R590"/>
    <mergeCell ref="S590:W590"/>
    <mergeCell ref="H591:R591"/>
    <mergeCell ref="S591:W591"/>
    <mergeCell ref="H592:R592"/>
    <mergeCell ref="S592:W592"/>
    <mergeCell ref="H587:R587"/>
    <mergeCell ref="S587:W587"/>
    <mergeCell ref="H588:R588"/>
    <mergeCell ref="S588:W588"/>
    <mergeCell ref="H589:R589"/>
    <mergeCell ref="S589:W589"/>
    <mergeCell ref="H584:R584"/>
    <mergeCell ref="S584:W584"/>
    <mergeCell ref="H585:R585"/>
    <mergeCell ref="S585:W585"/>
    <mergeCell ref="H586:R586"/>
    <mergeCell ref="S586:W586"/>
    <mergeCell ref="A581:A583"/>
    <mergeCell ref="E581:E582"/>
    <mergeCell ref="G581:M582"/>
    <mergeCell ref="N581:V582"/>
    <mergeCell ref="AB581:AD583"/>
    <mergeCell ref="AB571:AD572"/>
    <mergeCell ref="AB574:AD575"/>
    <mergeCell ref="G567:H567"/>
    <mergeCell ref="I567:O567"/>
    <mergeCell ref="P567:W567"/>
    <mergeCell ref="G569:O569"/>
    <mergeCell ref="P569:W569"/>
    <mergeCell ref="B571:B577"/>
    <mergeCell ref="C571:C577"/>
    <mergeCell ref="D571:D577"/>
    <mergeCell ref="P571:W571"/>
    <mergeCell ref="U562:W562"/>
    <mergeCell ref="H563:T563"/>
    <mergeCell ref="U563:W563"/>
    <mergeCell ref="G565:W565"/>
    <mergeCell ref="G566:H566"/>
    <mergeCell ref="I566:W566"/>
    <mergeCell ref="E571:E578"/>
    <mergeCell ref="P574:W574"/>
    <mergeCell ref="P572:Z572"/>
    <mergeCell ref="P575:Z575"/>
    <mergeCell ref="K575:N575"/>
    <mergeCell ref="AB556:AD558"/>
    <mergeCell ref="H559:T559"/>
    <mergeCell ref="U559:W559"/>
    <mergeCell ref="H560:T560"/>
    <mergeCell ref="U560:W560"/>
    <mergeCell ref="H561:T561"/>
    <mergeCell ref="U561:W561"/>
    <mergeCell ref="H550:Z550"/>
    <mergeCell ref="H551:Z554"/>
    <mergeCell ref="A556:A563"/>
    <mergeCell ref="B556:B563"/>
    <mergeCell ref="C556:C563"/>
    <mergeCell ref="D556:D563"/>
    <mergeCell ref="E556:E563"/>
    <mergeCell ref="G556:M557"/>
    <mergeCell ref="N556:V557"/>
    <mergeCell ref="H562:T562"/>
    <mergeCell ref="AB536:AD538"/>
    <mergeCell ref="G539:Z540"/>
    <mergeCell ref="P542:S542"/>
    <mergeCell ref="P544:S544"/>
    <mergeCell ref="G546:V546"/>
    <mergeCell ref="H547:Z547"/>
    <mergeCell ref="B536:B554"/>
    <mergeCell ref="C536:C554"/>
    <mergeCell ref="D536:D554"/>
    <mergeCell ref="E536:E554"/>
    <mergeCell ref="G536:M537"/>
    <mergeCell ref="N536:V537"/>
    <mergeCell ref="H548:Z548"/>
    <mergeCell ref="H549:Z549"/>
    <mergeCell ref="G550:G554"/>
    <mergeCell ref="S532:T533"/>
    <mergeCell ref="U532:U533"/>
    <mergeCell ref="V532:W533"/>
    <mergeCell ref="X532:X533"/>
    <mergeCell ref="C529:C533"/>
    <mergeCell ref="E529:E533"/>
    <mergeCell ref="G529:M530"/>
    <mergeCell ref="N529:X530"/>
    <mergeCell ref="AB529:AD531"/>
    <mergeCell ref="G531:X531"/>
    <mergeCell ref="G532:M533"/>
    <mergeCell ref="N532:Q533"/>
    <mergeCell ref="R532:R533"/>
    <mergeCell ref="G513:M513"/>
    <mergeCell ref="N513:T513"/>
    <mergeCell ref="U513:V513"/>
    <mergeCell ref="AB520:AD522"/>
    <mergeCell ref="G522:X522"/>
    <mergeCell ref="G523:M524"/>
    <mergeCell ref="N523:Q524"/>
    <mergeCell ref="R523:R524"/>
    <mergeCell ref="S523:T524"/>
    <mergeCell ref="U523:U524"/>
    <mergeCell ref="V523:W524"/>
    <mergeCell ref="X523:X524"/>
    <mergeCell ref="B520:B528"/>
    <mergeCell ref="C520:C528"/>
    <mergeCell ref="D520:D528"/>
    <mergeCell ref="E520:E528"/>
    <mergeCell ref="G520:M521"/>
    <mergeCell ref="N520:X521"/>
    <mergeCell ref="G525:M526"/>
    <mergeCell ref="N525:Q525"/>
    <mergeCell ref="S525:T525"/>
    <mergeCell ref="V525:W525"/>
    <mergeCell ref="U526:X526"/>
    <mergeCell ref="N486:Q486"/>
    <mergeCell ref="R486:U486"/>
    <mergeCell ref="G516:M516"/>
    <mergeCell ref="N516:T516"/>
    <mergeCell ref="U516:V516"/>
    <mergeCell ref="G517:M517"/>
    <mergeCell ref="N517:T517"/>
    <mergeCell ref="U517:V517"/>
    <mergeCell ref="G514:M514"/>
    <mergeCell ref="N514:T514"/>
    <mergeCell ref="U514:V514"/>
    <mergeCell ref="G515:M515"/>
    <mergeCell ref="N515:T515"/>
    <mergeCell ref="U515:V515"/>
    <mergeCell ref="G507:M507"/>
    <mergeCell ref="N507:T507"/>
    <mergeCell ref="U507:V507"/>
    <mergeCell ref="G508:M508"/>
    <mergeCell ref="N508:T508"/>
    <mergeCell ref="U508:V508"/>
    <mergeCell ref="G509:M509"/>
    <mergeCell ref="N509:T509"/>
    <mergeCell ref="U509:V509"/>
    <mergeCell ref="G510:M510"/>
    <mergeCell ref="N510:T510"/>
    <mergeCell ref="U510:V510"/>
    <mergeCell ref="G511:M511"/>
    <mergeCell ref="N511:T511"/>
    <mergeCell ref="U511:V511"/>
    <mergeCell ref="G512:M512"/>
    <mergeCell ref="N512:T512"/>
    <mergeCell ref="U512:V512"/>
    <mergeCell ref="U469:V469"/>
    <mergeCell ref="I470:J470"/>
    <mergeCell ref="A499:A502"/>
    <mergeCell ref="B499:B502"/>
    <mergeCell ref="C499:C502"/>
    <mergeCell ref="D499:D502"/>
    <mergeCell ref="E499:E502"/>
    <mergeCell ref="G499:M500"/>
    <mergeCell ref="N499:V500"/>
    <mergeCell ref="AB499:AD501"/>
    <mergeCell ref="G502:M502"/>
    <mergeCell ref="G491:Z494"/>
    <mergeCell ref="N487:Q487"/>
    <mergeCell ref="R487:U487"/>
    <mergeCell ref="J488:M488"/>
    <mergeCell ref="N488:Q488"/>
    <mergeCell ref="R488:U488"/>
    <mergeCell ref="G490:U490"/>
    <mergeCell ref="AB480:AD482"/>
    <mergeCell ref="G483:Q483"/>
    <mergeCell ref="G484:M484"/>
    <mergeCell ref="N484:Q484"/>
    <mergeCell ref="R484:U484"/>
    <mergeCell ref="G485:I486"/>
    <mergeCell ref="J485:M485"/>
    <mergeCell ref="N485:Q485"/>
    <mergeCell ref="R485:U485"/>
    <mergeCell ref="J486:M486"/>
    <mergeCell ref="A480:A481"/>
    <mergeCell ref="C480:C488"/>
    <mergeCell ref="G480:M481"/>
    <mergeCell ref="N480:V481"/>
    <mergeCell ref="U462:V462"/>
    <mergeCell ref="C457:C469"/>
    <mergeCell ref="D457:D469"/>
    <mergeCell ref="E457:E469"/>
    <mergeCell ref="G457:M458"/>
    <mergeCell ref="N457:V458"/>
    <mergeCell ref="AB457:AD459"/>
    <mergeCell ref="G460:Z460"/>
    <mergeCell ref="G461:J461"/>
    <mergeCell ref="G462:H463"/>
    <mergeCell ref="I462:J462"/>
    <mergeCell ref="E480:E485"/>
    <mergeCell ref="G474:L474"/>
    <mergeCell ref="M474:P474"/>
    <mergeCell ref="Q474:S474"/>
    <mergeCell ref="T474:W474"/>
    <mergeCell ref="X474:Z474"/>
    <mergeCell ref="G475:L475"/>
    <mergeCell ref="M475:P475"/>
    <mergeCell ref="Q475:S475"/>
    <mergeCell ref="T475:W475"/>
    <mergeCell ref="X475:Z475"/>
    <mergeCell ref="K470:L470"/>
    <mergeCell ref="M470:N470"/>
    <mergeCell ref="O470:P470"/>
    <mergeCell ref="Q470:R470"/>
    <mergeCell ref="S470:T470"/>
    <mergeCell ref="U470:V470"/>
    <mergeCell ref="G469:H470"/>
    <mergeCell ref="I469:J469"/>
    <mergeCell ref="K469:L469"/>
    <mergeCell ref="M469:N469"/>
    <mergeCell ref="C447:C453"/>
    <mergeCell ref="D447:D453"/>
    <mergeCell ref="E447:E453"/>
    <mergeCell ref="G447:M448"/>
    <mergeCell ref="N447:V448"/>
    <mergeCell ref="AB447:AD449"/>
    <mergeCell ref="G450:O450"/>
    <mergeCell ref="P450:T450"/>
    <mergeCell ref="G452:Z453"/>
    <mergeCell ref="G466:J466"/>
    <mergeCell ref="X466:AA470"/>
    <mergeCell ref="G467:H468"/>
    <mergeCell ref="I467:J467"/>
    <mergeCell ref="K467:L467"/>
    <mergeCell ref="M467:N467"/>
    <mergeCell ref="O467:P467"/>
    <mergeCell ref="C437:C440"/>
    <mergeCell ref="D437:D439"/>
    <mergeCell ref="E437:E444"/>
    <mergeCell ref="G437:M438"/>
    <mergeCell ref="N437:V438"/>
    <mergeCell ref="AB437:AD439"/>
    <mergeCell ref="G439:Z439"/>
    <mergeCell ref="G440:Z444"/>
    <mergeCell ref="O463:P463"/>
    <mergeCell ref="Q463:R463"/>
    <mergeCell ref="S463:T463"/>
    <mergeCell ref="K462:L462"/>
    <mergeCell ref="M462:N462"/>
    <mergeCell ref="O462:P462"/>
    <mergeCell ref="Q462:R462"/>
    <mergeCell ref="S462:T462"/>
    <mergeCell ref="G431:L431"/>
    <mergeCell ref="M431:P431"/>
    <mergeCell ref="Q431:S431"/>
    <mergeCell ref="T431:W431"/>
    <mergeCell ref="X431:Z431"/>
    <mergeCell ref="H432:Z432"/>
    <mergeCell ref="G429:L429"/>
    <mergeCell ref="M429:P429"/>
    <mergeCell ref="Q429:S429"/>
    <mergeCell ref="T429:W429"/>
    <mergeCell ref="X429:Z429"/>
    <mergeCell ref="G430:L430"/>
    <mergeCell ref="M430:P430"/>
    <mergeCell ref="Q430:S430"/>
    <mergeCell ref="T430:W430"/>
    <mergeCell ref="X430:Z430"/>
    <mergeCell ref="S422:U422"/>
    <mergeCell ref="V422:Y422"/>
    <mergeCell ref="G424:T424"/>
    <mergeCell ref="G426:L426"/>
    <mergeCell ref="M426:P426"/>
    <mergeCell ref="Q426:S426"/>
    <mergeCell ref="T426:W426"/>
    <mergeCell ref="X426:Z426"/>
    <mergeCell ref="G427:L427"/>
    <mergeCell ref="M427:P427"/>
    <mergeCell ref="Q427:S427"/>
    <mergeCell ref="T427:W427"/>
    <mergeCell ref="X427:Z427"/>
    <mergeCell ref="G428:L428"/>
    <mergeCell ref="M428:Z428"/>
    <mergeCell ref="AB414:AD416"/>
    <mergeCell ref="G417:U417"/>
    <mergeCell ref="V417:Z417"/>
    <mergeCell ref="G419:J422"/>
    <mergeCell ref="K419:L420"/>
    <mergeCell ref="N419:Q419"/>
    <mergeCell ref="S419:Z419"/>
    <mergeCell ref="N420:Q420"/>
    <mergeCell ref="S420:U420"/>
    <mergeCell ref="V420:Y420"/>
    <mergeCell ref="AB404:AD406"/>
    <mergeCell ref="G407:M407"/>
    <mergeCell ref="N407:U407"/>
    <mergeCell ref="V407:Y407"/>
    <mergeCell ref="E391:E399"/>
    <mergeCell ref="A414:A424"/>
    <mergeCell ref="C414:C425"/>
    <mergeCell ref="D414:D425"/>
    <mergeCell ref="E414:E435"/>
    <mergeCell ref="G414:M415"/>
    <mergeCell ref="N414:V415"/>
    <mergeCell ref="K421:L422"/>
    <mergeCell ref="N421:Q421"/>
    <mergeCell ref="S421:Z421"/>
    <mergeCell ref="N422:Q422"/>
    <mergeCell ref="G410:I411"/>
    <mergeCell ref="J410:M410"/>
    <mergeCell ref="N410:Q410"/>
    <mergeCell ref="R410:U410"/>
    <mergeCell ref="V410:Y410"/>
    <mergeCell ref="J411:M411"/>
    <mergeCell ref="N411:Q411"/>
    <mergeCell ref="A404:A405"/>
    <mergeCell ref="C404:C410"/>
    <mergeCell ref="D404:D410"/>
    <mergeCell ref="E404:E411"/>
    <mergeCell ref="E387:E390"/>
    <mergeCell ref="G387:W387"/>
    <mergeCell ref="G388:L388"/>
    <mergeCell ref="M388:Z388"/>
    <mergeCell ref="G389:L389"/>
    <mergeCell ref="M389:O389"/>
    <mergeCell ref="Q389:V389"/>
    <mergeCell ref="W389:Y389"/>
    <mergeCell ref="E384:E386"/>
    <mergeCell ref="G384:M385"/>
    <mergeCell ref="N384:V385"/>
    <mergeCell ref="G408:I409"/>
    <mergeCell ref="J408:M408"/>
    <mergeCell ref="N408:Q408"/>
    <mergeCell ref="R408:U408"/>
    <mergeCell ref="V408:Y408"/>
    <mergeCell ref="J409:M409"/>
    <mergeCell ref="N409:Q409"/>
    <mergeCell ref="R409:U409"/>
    <mergeCell ref="V409:Y409"/>
    <mergeCell ref="G404:M405"/>
    <mergeCell ref="N404:V405"/>
    <mergeCell ref="E400:E401"/>
    <mergeCell ref="R411:U411"/>
    <mergeCell ref="V411:Y411"/>
    <mergeCell ref="AB384:AD386"/>
    <mergeCell ref="G377:H377"/>
    <mergeCell ref="I377:L377"/>
    <mergeCell ref="M377:Y377"/>
    <mergeCell ref="G380:H380"/>
    <mergeCell ref="I380:Z380"/>
    <mergeCell ref="G381:H381"/>
    <mergeCell ref="I381:Z381"/>
    <mergeCell ref="Q373:Z373"/>
    <mergeCell ref="M374:P374"/>
    <mergeCell ref="Q374:U374"/>
    <mergeCell ref="V374:Z374"/>
    <mergeCell ref="G375:H376"/>
    <mergeCell ref="I375:L376"/>
    <mergeCell ref="M375:S375"/>
    <mergeCell ref="T375:Z375"/>
    <mergeCell ref="M376:S376"/>
    <mergeCell ref="T376:Z376"/>
    <mergeCell ref="G382:H382"/>
    <mergeCell ref="M382:Y382"/>
    <mergeCell ref="A369:A370"/>
    <mergeCell ref="C369:C372"/>
    <mergeCell ref="E369:E375"/>
    <mergeCell ref="G369:M370"/>
    <mergeCell ref="N369:V370"/>
    <mergeCell ref="AB369:AD372"/>
    <mergeCell ref="G372:W372"/>
    <mergeCell ref="G373:H374"/>
    <mergeCell ref="I373:L374"/>
    <mergeCell ref="M373:P373"/>
    <mergeCell ref="I366:L367"/>
    <mergeCell ref="M366:Y367"/>
    <mergeCell ref="Z366:Z367"/>
    <mergeCell ref="AB359:AD362"/>
    <mergeCell ref="G362:U362"/>
    <mergeCell ref="E363:E366"/>
    <mergeCell ref="G363:H363"/>
    <mergeCell ref="I363:Z363"/>
    <mergeCell ref="AB363:AD365"/>
    <mergeCell ref="G364:H364"/>
    <mergeCell ref="I364:Z364"/>
    <mergeCell ref="G365:H365"/>
    <mergeCell ref="I365:Z365"/>
    <mergeCell ref="A359:A360"/>
    <mergeCell ref="C359:C366"/>
    <mergeCell ref="E359:E362"/>
    <mergeCell ref="G359:M360"/>
    <mergeCell ref="N359:V360"/>
    <mergeCell ref="G366:H367"/>
    <mergeCell ref="G351:H352"/>
    <mergeCell ref="I351:Q352"/>
    <mergeCell ref="R351:W352"/>
    <mergeCell ref="X351:Y352"/>
    <mergeCell ref="G353:H354"/>
    <mergeCell ref="I353:Q354"/>
    <mergeCell ref="R353:W354"/>
    <mergeCell ref="X353:Y354"/>
    <mergeCell ref="G355:H356"/>
    <mergeCell ref="I355:Q356"/>
    <mergeCell ref="R355:W356"/>
    <mergeCell ref="X355:Y356"/>
    <mergeCell ref="G319:H320"/>
    <mergeCell ref="I319:Q320"/>
    <mergeCell ref="R319:W320"/>
    <mergeCell ref="X319:Y320"/>
    <mergeCell ref="I321:Q322"/>
    <mergeCell ref="R321:W322"/>
    <mergeCell ref="X321:Y322"/>
    <mergeCell ref="I323:Q324"/>
    <mergeCell ref="R323:W324"/>
    <mergeCell ref="X323:Y324"/>
    <mergeCell ref="G325:H326"/>
    <mergeCell ref="I325:Q326"/>
    <mergeCell ref="R325:W326"/>
    <mergeCell ref="X325:Y326"/>
    <mergeCell ref="I329:Q330"/>
    <mergeCell ref="R329:W330"/>
    <mergeCell ref="X329:Y330"/>
    <mergeCell ref="I331:Q332"/>
    <mergeCell ref="R331:W332"/>
    <mergeCell ref="X331:Y332"/>
    <mergeCell ref="R315:W316"/>
    <mergeCell ref="X315:Y316"/>
    <mergeCell ref="G317:H318"/>
    <mergeCell ref="I317:Q318"/>
    <mergeCell ref="R317:W318"/>
    <mergeCell ref="X317:Y318"/>
    <mergeCell ref="AB307:AD309"/>
    <mergeCell ref="G310:O310"/>
    <mergeCell ref="G312:N312"/>
    <mergeCell ref="O312:V312"/>
    <mergeCell ref="G314:Q314"/>
    <mergeCell ref="R314:W314"/>
    <mergeCell ref="X314:Z314"/>
    <mergeCell ref="G289:R291"/>
    <mergeCell ref="S289:Z291"/>
    <mergeCell ref="A307:A308"/>
    <mergeCell ref="C307:C308"/>
    <mergeCell ref="D307:D308"/>
    <mergeCell ref="G307:M308"/>
    <mergeCell ref="N307:V308"/>
    <mergeCell ref="G315:H316"/>
    <mergeCell ref="I315:Q316"/>
    <mergeCell ref="G283:R284"/>
    <mergeCell ref="S283:Z284"/>
    <mergeCell ref="A277:A280"/>
    <mergeCell ref="C277:C283"/>
    <mergeCell ref="E277:E283"/>
    <mergeCell ref="G287:R287"/>
    <mergeCell ref="S287:Z287"/>
    <mergeCell ref="G288:R288"/>
    <mergeCell ref="S288:Z288"/>
    <mergeCell ref="AB277:AD279"/>
    <mergeCell ref="G280:R280"/>
    <mergeCell ref="G281:R281"/>
    <mergeCell ref="S281:Z281"/>
    <mergeCell ref="G282:R282"/>
    <mergeCell ref="S282:Z282"/>
    <mergeCell ref="G274:P274"/>
    <mergeCell ref="Q274:U274"/>
    <mergeCell ref="V274:Z274"/>
    <mergeCell ref="G277:M278"/>
    <mergeCell ref="N277:Z278"/>
    <mergeCell ref="G272:P272"/>
    <mergeCell ref="Q272:U272"/>
    <mergeCell ref="V272:Z272"/>
    <mergeCell ref="G273:P273"/>
    <mergeCell ref="Q273:U273"/>
    <mergeCell ref="V273:Z273"/>
    <mergeCell ref="G270:P270"/>
    <mergeCell ref="Q270:U270"/>
    <mergeCell ref="V270:Z270"/>
    <mergeCell ref="G271:P271"/>
    <mergeCell ref="Q271:U271"/>
    <mergeCell ref="V271:Z271"/>
    <mergeCell ref="G268:P268"/>
    <mergeCell ref="Q268:U268"/>
    <mergeCell ref="V268:Z268"/>
    <mergeCell ref="G269:P269"/>
    <mergeCell ref="Q269:U269"/>
    <mergeCell ref="V269:Z269"/>
    <mergeCell ref="G265:P265"/>
    <mergeCell ref="Q265:U265"/>
    <mergeCell ref="V265:Z265"/>
    <mergeCell ref="G266:P267"/>
    <mergeCell ref="Q266:U267"/>
    <mergeCell ref="V266:Z267"/>
    <mergeCell ref="G258:P258"/>
    <mergeCell ref="Q258:U258"/>
    <mergeCell ref="V258:Z258"/>
    <mergeCell ref="G259:Z259"/>
    <mergeCell ref="G260:Z260"/>
    <mergeCell ref="G261:Z261"/>
    <mergeCell ref="G256:P256"/>
    <mergeCell ref="Q256:U256"/>
    <mergeCell ref="V256:Z256"/>
    <mergeCell ref="G257:P257"/>
    <mergeCell ref="Q257:U257"/>
    <mergeCell ref="V257:Z257"/>
    <mergeCell ref="Q246:U246"/>
    <mergeCell ref="V246:Z246"/>
    <mergeCell ref="G247:P247"/>
    <mergeCell ref="Q247:U247"/>
    <mergeCell ref="V247:Z247"/>
    <mergeCell ref="G243:Z243"/>
    <mergeCell ref="G244:P244"/>
    <mergeCell ref="Q244:U244"/>
    <mergeCell ref="V244:Z244"/>
    <mergeCell ref="G245:P245"/>
    <mergeCell ref="Q245:U245"/>
    <mergeCell ref="V245:Z245"/>
    <mergeCell ref="G254:P254"/>
    <mergeCell ref="Q254:U254"/>
    <mergeCell ref="V254:Z254"/>
    <mergeCell ref="G255:P255"/>
    <mergeCell ref="Q255:U255"/>
    <mergeCell ref="V255:Z255"/>
    <mergeCell ref="G252:P252"/>
    <mergeCell ref="Q252:U252"/>
    <mergeCell ref="V252:Z252"/>
    <mergeCell ref="G253:P253"/>
    <mergeCell ref="Q253:U253"/>
    <mergeCell ref="V253:Z253"/>
    <mergeCell ref="G250:P250"/>
    <mergeCell ref="Q250:U250"/>
    <mergeCell ref="V250:Z250"/>
    <mergeCell ref="G251:P251"/>
    <mergeCell ref="Q251:U251"/>
    <mergeCell ref="V251:Z251"/>
    <mergeCell ref="G241:H242"/>
    <mergeCell ref="I241:P241"/>
    <mergeCell ref="Q241:U241"/>
    <mergeCell ref="V241:Z241"/>
    <mergeCell ref="I242:P242"/>
    <mergeCell ref="Q242:U242"/>
    <mergeCell ref="V242:Z242"/>
    <mergeCell ref="V237:Z238"/>
    <mergeCell ref="G239:H240"/>
    <mergeCell ref="I239:P239"/>
    <mergeCell ref="Q239:U239"/>
    <mergeCell ref="V239:Z239"/>
    <mergeCell ref="I240:P240"/>
    <mergeCell ref="Q240:U240"/>
    <mergeCell ref="V240:Z240"/>
    <mergeCell ref="R231:V231"/>
    <mergeCell ref="A234:A261"/>
    <mergeCell ref="B234:B261"/>
    <mergeCell ref="C234:C261"/>
    <mergeCell ref="D234:D261"/>
    <mergeCell ref="G234:Y234"/>
    <mergeCell ref="G235:K235"/>
    <mergeCell ref="G236:AA236"/>
    <mergeCell ref="G237:P238"/>
    <mergeCell ref="Q237:U238"/>
    <mergeCell ref="G248:P248"/>
    <mergeCell ref="Q248:U248"/>
    <mergeCell ref="V248:Z248"/>
    <mergeCell ref="G249:P249"/>
    <mergeCell ref="Q249:U249"/>
    <mergeCell ref="V249:Z249"/>
    <mergeCell ref="G246:P246"/>
    <mergeCell ref="E222:E238"/>
    <mergeCell ref="G223:K223"/>
    <mergeCell ref="L223:P223"/>
    <mergeCell ref="Q223:V223"/>
    <mergeCell ref="G224:K224"/>
    <mergeCell ref="L224:P224"/>
    <mergeCell ref="Q224:V224"/>
    <mergeCell ref="G225:K225"/>
    <mergeCell ref="G218:K218"/>
    <mergeCell ref="L218:O218"/>
    <mergeCell ref="P218:Q218"/>
    <mergeCell ref="G219:K219"/>
    <mergeCell ref="L219:O219"/>
    <mergeCell ref="P219:Q219"/>
    <mergeCell ref="G216:M216"/>
    <mergeCell ref="N216:P216"/>
    <mergeCell ref="Q216:V216"/>
    <mergeCell ref="G228:M228"/>
    <mergeCell ref="N228:P228"/>
    <mergeCell ref="Q228:V228"/>
    <mergeCell ref="L225:P225"/>
    <mergeCell ref="Q225:V225"/>
    <mergeCell ref="G226:K226"/>
    <mergeCell ref="L226:P226"/>
    <mergeCell ref="Q226:T226"/>
    <mergeCell ref="U226:V226"/>
    <mergeCell ref="G217:K217"/>
    <mergeCell ref="L217:Q217"/>
    <mergeCell ref="G229:K229"/>
    <mergeCell ref="L229:Q229"/>
    <mergeCell ref="G230:K230"/>
    <mergeCell ref="Q205:V205"/>
    <mergeCell ref="G201:M201"/>
    <mergeCell ref="N201:P201"/>
    <mergeCell ref="Q201:V201"/>
    <mergeCell ref="W201:AA201"/>
    <mergeCell ref="G203:K203"/>
    <mergeCell ref="L203:P203"/>
    <mergeCell ref="Q203:V203"/>
    <mergeCell ref="W216:AA216"/>
    <mergeCell ref="A191:A195"/>
    <mergeCell ref="C191:C193"/>
    <mergeCell ref="D191:D193"/>
    <mergeCell ref="E191:E220"/>
    <mergeCell ref="G191:M192"/>
    <mergeCell ref="L230:O230"/>
    <mergeCell ref="P230:Q230"/>
    <mergeCell ref="G231:K231"/>
    <mergeCell ref="L231:O231"/>
    <mergeCell ref="P231:Q231"/>
    <mergeCell ref="G227:P227"/>
    <mergeCell ref="Q227:V227"/>
    <mergeCell ref="G214:K214"/>
    <mergeCell ref="L214:P214"/>
    <mergeCell ref="Q214:T214"/>
    <mergeCell ref="U214:V214"/>
    <mergeCell ref="G215:P215"/>
    <mergeCell ref="Q215:V215"/>
    <mergeCell ref="R219:V219"/>
    <mergeCell ref="U206:V206"/>
    <mergeCell ref="G207:P207"/>
    <mergeCell ref="Q207:V207"/>
    <mergeCell ref="W228:AA228"/>
    <mergeCell ref="C179:C189"/>
    <mergeCell ref="D179:D189"/>
    <mergeCell ref="E179:E189"/>
    <mergeCell ref="G179:M180"/>
    <mergeCell ref="N179:Z180"/>
    <mergeCell ref="G212:K212"/>
    <mergeCell ref="L212:P212"/>
    <mergeCell ref="Q212:V212"/>
    <mergeCell ref="G213:K213"/>
    <mergeCell ref="L213:P213"/>
    <mergeCell ref="Q213:V213"/>
    <mergeCell ref="G208:M208"/>
    <mergeCell ref="N208:P208"/>
    <mergeCell ref="Q208:V208"/>
    <mergeCell ref="W208:AA208"/>
    <mergeCell ref="G209:V209"/>
    <mergeCell ref="G211:K211"/>
    <mergeCell ref="L211:P211"/>
    <mergeCell ref="Q211:V211"/>
    <mergeCell ref="N191:V192"/>
    <mergeCell ref="G194:V194"/>
    <mergeCell ref="G196:K196"/>
    <mergeCell ref="L196:P196"/>
    <mergeCell ref="Q196:V196"/>
    <mergeCell ref="G206:K206"/>
    <mergeCell ref="L206:P206"/>
    <mergeCell ref="Q206:T206"/>
    <mergeCell ref="G204:K204"/>
    <mergeCell ref="L204:P204"/>
    <mergeCell ref="Q204:V204"/>
    <mergeCell ref="G205:K205"/>
    <mergeCell ref="L205:P205"/>
    <mergeCell ref="AB179:AD181"/>
    <mergeCell ref="G182:N182"/>
    <mergeCell ref="O182:P182"/>
    <mergeCell ref="R182:S182"/>
    <mergeCell ref="G183:AA184"/>
    <mergeCell ref="G199:K199"/>
    <mergeCell ref="L199:P199"/>
    <mergeCell ref="Q199:T199"/>
    <mergeCell ref="U199:V199"/>
    <mergeCell ref="G200:P200"/>
    <mergeCell ref="Q200:V200"/>
    <mergeCell ref="G197:K197"/>
    <mergeCell ref="L197:P197"/>
    <mergeCell ref="Q197:V197"/>
    <mergeCell ref="G198:K198"/>
    <mergeCell ref="L198:P198"/>
    <mergeCell ref="Q198:V198"/>
    <mergeCell ref="G185:J185"/>
    <mergeCell ref="K185:N185"/>
    <mergeCell ref="P185:Z189"/>
    <mergeCell ref="G186:I186"/>
    <mergeCell ref="K186:M186"/>
    <mergeCell ref="AB191:AD195"/>
    <mergeCell ref="G176:H176"/>
    <mergeCell ref="I176:J176"/>
    <mergeCell ref="K176:N176"/>
    <mergeCell ref="O176:P176"/>
    <mergeCell ref="Q176:R176"/>
    <mergeCell ref="S176:Z176"/>
    <mergeCell ref="G174:H174"/>
    <mergeCell ref="I174:J174"/>
    <mergeCell ref="K174:N175"/>
    <mergeCell ref="O174:P175"/>
    <mergeCell ref="Q174:R174"/>
    <mergeCell ref="S174:Z174"/>
    <mergeCell ref="G175:H175"/>
    <mergeCell ref="I175:J175"/>
    <mergeCell ref="Q175:R175"/>
    <mergeCell ref="S175:Z175"/>
    <mergeCell ref="G173:H173"/>
    <mergeCell ref="I173:J173"/>
    <mergeCell ref="K173:N173"/>
    <mergeCell ref="O173:P173"/>
    <mergeCell ref="Q173:R173"/>
    <mergeCell ref="S173:Z173"/>
    <mergeCell ref="G171:H171"/>
    <mergeCell ref="I171:J171"/>
    <mergeCell ref="K171:N172"/>
    <mergeCell ref="O171:P172"/>
    <mergeCell ref="Q171:R171"/>
    <mergeCell ref="S171:Z171"/>
    <mergeCell ref="G172:H172"/>
    <mergeCell ref="I172:J172"/>
    <mergeCell ref="Q172:R172"/>
    <mergeCell ref="S172:Z172"/>
    <mergeCell ref="G170:H170"/>
    <mergeCell ref="I170:J170"/>
    <mergeCell ref="K170:N170"/>
    <mergeCell ref="O170:P170"/>
    <mergeCell ref="Q170:R170"/>
    <mergeCell ref="S170:Z170"/>
    <mergeCell ref="G168:H169"/>
    <mergeCell ref="I168:J168"/>
    <mergeCell ref="K168:P168"/>
    <mergeCell ref="Q168:R168"/>
    <mergeCell ref="S168:Z169"/>
    <mergeCell ref="I169:J169"/>
    <mergeCell ref="K169:P169"/>
    <mergeCell ref="Q169:R169"/>
    <mergeCell ref="G160:H160"/>
    <mergeCell ref="I160:J160"/>
    <mergeCell ref="K160:N160"/>
    <mergeCell ref="O160:P160"/>
    <mergeCell ref="Q160:R160"/>
    <mergeCell ref="G166:H166"/>
    <mergeCell ref="I166:J166"/>
    <mergeCell ref="K166:N166"/>
    <mergeCell ref="O166:P166"/>
    <mergeCell ref="Q166:R166"/>
    <mergeCell ref="S166:Z166"/>
    <mergeCell ref="I164:J164"/>
    <mergeCell ref="K164:N165"/>
    <mergeCell ref="O164:P165"/>
    <mergeCell ref="Q164:R164"/>
    <mergeCell ref="S164:Z164"/>
    <mergeCell ref="G165:H165"/>
    <mergeCell ref="I165:J165"/>
    <mergeCell ref="Q165:R165"/>
    <mergeCell ref="S165:Z165"/>
    <mergeCell ref="S162:Z162"/>
    <mergeCell ref="G163:H163"/>
    <mergeCell ref="I163:J163"/>
    <mergeCell ref="K163:N163"/>
    <mergeCell ref="O163:P163"/>
    <mergeCell ref="Q163:R163"/>
    <mergeCell ref="S163:Z163"/>
    <mergeCell ref="N148:V149"/>
    <mergeCell ref="AB148:AD151"/>
    <mergeCell ref="G151:N151"/>
    <mergeCell ref="O151:P151"/>
    <mergeCell ref="R151:S151"/>
    <mergeCell ref="G154:S154"/>
    <mergeCell ref="T154:W154"/>
    <mergeCell ref="A148:A149"/>
    <mergeCell ref="B148:B176"/>
    <mergeCell ref="C148:C176"/>
    <mergeCell ref="D148:D176"/>
    <mergeCell ref="E148:E176"/>
    <mergeCell ref="G148:M149"/>
    <mergeCell ref="G158:H159"/>
    <mergeCell ref="I158:J158"/>
    <mergeCell ref="K158:P158"/>
    <mergeCell ref="G164:H164"/>
    <mergeCell ref="S160:Z160"/>
    <mergeCell ref="G161:H161"/>
    <mergeCell ref="I161:J161"/>
    <mergeCell ref="K161:N162"/>
    <mergeCell ref="O161:P162"/>
    <mergeCell ref="Q161:R161"/>
    <mergeCell ref="S161:Z161"/>
    <mergeCell ref="G162:H162"/>
    <mergeCell ref="I162:J162"/>
    <mergeCell ref="Q162:R162"/>
    <mergeCell ref="Q158:R158"/>
    <mergeCell ref="S158:Z159"/>
    <mergeCell ref="I159:J159"/>
    <mergeCell ref="K159:P159"/>
    <mergeCell ref="Q159:R159"/>
    <mergeCell ref="AB135:AD137"/>
    <mergeCell ref="G137:Z140"/>
    <mergeCell ref="B143:B146"/>
    <mergeCell ref="C143:C146"/>
    <mergeCell ref="D143:D146"/>
    <mergeCell ref="E143:E146"/>
    <mergeCell ref="G143:M144"/>
    <mergeCell ref="N143:V144"/>
    <mergeCell ref="AB143:AD145"/>
    <mergeCell ref="B135:B140"/>
    <mergeCell ref="C135:C140"/>
    <mergeCell ref="D135:D140"/>
    <mergeCell ref="E135:E140"/>
    <mergeCell ref="G135:M136"/>
    <mergeCell ref="N135:V136"/>
    <mergeCell ref="AB93:AD95"/>
    <mergeCell ref="G96:Z96"/>
    <mergeCell ref="G98:Z102"/>
    <mergeCell ref="E101:E124"/>
    <mergeCell ref="G105:Z109"/>
    <mergeCell ref="E125:E133"/>
    <mergeCell ref="G84:H84"/>
    <mergeCell ref="I84:N84"/>
    <mergeCell ref="O84:T84"/>
    <mergeCell ref="A93:A94"/>
    <mergeCell ref="E93:E100"/>
    <mergeCell ref="G93:M94"/>
    <mergeCell ref="N93:V94"/>
    <mergeCell ref="G82:H82"/>
    <mergeCell ref="I82:N82"/>
    <mergeCell ref="O82:T82"/>
    <mergeCell ref="G83:H83"/>
    <mergeCell ref="I83:N83"/>
    <mergeCell ref="O83:T83"/>
    <mergeCell ref="G80:H80"/>
    <mergeCell ref="I80:N80"/>
    <mergeCell ref="O80:T80"/>
    <mergeCell ref="G81:H81"/>
    <mergeCell ref="I81:N81"/>
    <mergeCell ref="O81:T81"/>
    <mergeCell ref="G77:H78"/>
    <mergeCell ref="I77:T77"/>
    <mergeCell ref="I78:N78"/>
    <mergeCell ref="O78:T78"/>
    <mergeCell ref="G79:H79"/>
    <mergeCell ref="I79:N79"/>
    <mergeCell ref="O79:T79"/>
    <mergeCell ref="S73:V73"/>
    <mergeCell ref="W73:Y73"/>
    <mergeCell ref="M74:N74"/>
    <mergeCell ref="O74:R74"/>
    <mergeCell ref="S74:V74"/>
    <mergeCell ref="W74:Y74"/>
    <mergeCell ref="O71:R71"/>
    <mergeCell ref="S71:V71"/>
    <mergeCell ref="W71:Y71"/>
    <mergeCell ref="G72:L74"/>
    <mergeCell ref="M72:N72"/>
    <mergeCell ref="O72:R72"/>
    <mergeCell ref="S72:V72"/>
    <mergeCell ref="W72:Y72"/>
    <mergeCell ref="M73:N73"/>
    <mergeCell ref="O73:R73"/>
    <mergeCell ref="G69:L71"/>
    <mergeCell ref="M69:N69"/>
    <mergeCell ref="O69:R69"/>
    <mergeCell ref="S69:V69"/>
    <mergeCell ref="W69:Y69"/>
    <mergeCell ref="M70:N70"/>
    <mergeCell ref="O70:R70"/>
    <mergeCell ref="S70:V70"/>
    <mergeCell ref="W70:Y70"/>
    <mergeCell ref="M71:N71"/>
    <mergeCell ref="M67:N67"/>
    <mergeCell ref="O67:R67"/>
    <mergeCell ref="S67:V67"/>
    <mergeCell ref="W67:Y67"/>
    <mergeCell ref="M68:N68"/>
    <mergeCell ref="O68:R68"/>
    <mergeCell ref="S68:V68"/>
    <mergeCell ref="W68:Y68"/>
    <mergeCell ref="X62:Z62"/>
    <mergeCell ref="G65:N65"/>
    <mergeCell ref="O65:R65"/>
    <mergeCell ref="S65:V65"/>
    <mergeCell ref="W65:Z65"/>
    <mergeCell ref="G66:L68"/>
    <mergeCell ref="M66:N66"/>
    <mergeCell ref="O66:R66"/>
    <mergeCell ref="S66:V66"/>
    <mergeCell ref="W66:Y66"/>
    <mergeCell ref="G62:H62"/>
    <mergeCell ref="I62:K62"/>
    <mergeCell ref="L62:N62"/>
    <mergeCell ref="O62:Q62"/>
    <mergeCell ref="R62:T62"/>
    <mergeCell ref="U62:W62"/>
    <mergeCell ref="X60:Z60"/>
    <mergeCell ref="G61:H61"/>
    <mergeCell ref="I61:K61"/>
    <mergeCell ref="L61:N61"/>
    <mergeCell ref="O61:Q61"/>
    <mergeCell ref="R61:T61"/>
    <mergeCell ref="U61:W61"/>
    <mergeCell ref="X61:Z61"/>
    <mergeCell ref="G60:H60"/>
    <mergeCell ref="I60:K60"/>
    <mergeCell ref="L60:N60"/>
    <mergeCell ref="O60:Q60"/>
    <mergeCell ref="R60:T60"/>
    <mergeCell ref="U60:W60"/>
    <mergeCell ref="X58:Z58"/>
    <mergeCell ref="G59:H59"/>
    <mergeCell ref="I59:K59"/>
    <mergeCell ref="L59:N59"/>
    <mergeCell ref="O59:Q59"/>
    <mergeCell ref="R59:T59"/>
    <mergeCell ref="U59:W59"/>
    <mergeCell ref="X59:Z59"/>
    <mergeCell ref="G58:H58"/>
    <mergeCell ref="I58:K58"/>
    <mergeCell ref="L58:N58"/>
    <mergeCell ref="O58:Q58"/>
    <mergeCell ref="R58:T58"/>
    <mergeCell ref="U58:W58"/>
    <mergeCell ref="X56:Z56"/>
    <mergeCell ref="G57:H57"/>
    <mergeCell ref="I57:K57"/>
    <mergeCell ref="L57:N57"/>
    <mergeCell ref="O57:Q57"/>
    <mergeCell ref="R57:T57"/>
    <mergeCell ref="U57:W57"/>
    <mergeCell ref="X57:Z57"/>
    <mergeCell ref="G56:H56"/>
    <mergeCell ref="I56:K56"/>
    <mergeCell ref="L56:N56"/>
    <mergeCell ref="O56:Q56"/>
    <mergeCell ref="R56:T56"/>
    <mergeCell ref="U56:W56"/>
    <mergeCell ref="X53:Z54"/>
    <mergeCell ref="G55:H55"/>
    <mergeCell ref="I55:K55"/>
    <mergeCell ref="L55:N55"/>
    <mergeCell ref="O55:Q55"/>
    <mergeCell ref="R55:T55"/>
    <mergeCell ref="U55:W55"/>
    <mergeCell ref="X55:Z55"/>
    <mergeCell ref="G51:H54"/>
    <mergeCell ref="I51:Q51"/>
    <mergeCell ref="R51:Z51"/>
    <mergeCell ref="I52:K54"/>
    <mergeCell ref="L52:Q52"/>
    <mergeCell ref="R52:T54"/>
    <mergeCell ref="U52:Z52"/>
    <mergeCell ref="L53:N54"/>
    <mergeCell ref="O53:Q54"/>
    <mergeCell ref="U53:W54"/>
    <mergeCell ref="X47:Z47"/>
    <mergeCell ref="G48:H48"/>
    <mergeCell ref="I48:K48"/>
    <mergeCell ref="L48:N48"/>
    <mergeCell ref="O48:Q48"/>
    <mergeCell ref="R48:T48"/>
    <mergeCell ref="U48:W48"/>
    <mergeCell ref="X48:Z48"/>
    <mergeCell ref="G47:H47"/>
    <mergeCell ref="I47:K47"/>
    <mergeCell ref="L47:N47"/>
    <mergeCell ref="O47:Q47"/>
    <mergeCell ref="R47:T47"/>
    <mergeCell ref="U47:W47"/>
    <mergeCell ref="X45:Z45"/>
    <mergeCell ref="G46:H46"/>
    <mergeCell ref="I46:K46"/>
    <mergeCell ref="L46:N46"/>
    <mergeCell ref="O46:Q46"/>
    <mergeCell ref="R46:T46"/>
    <mergeCell ref="U46:W46"/>
    <mergeCell ref="X46:Z46"/>
    <mergeCell ref="G45:H45"/>
    <mergeCell ref="I45:K45"/>
    <mergeCell ref="L45:N45"/>
    <mergeCell ref="O45:Q45"/>
    <mergeCell ref="R45:T45"/>
    <mergeCell ref="U45:W45"/>
    <mergeCell ref="AB28:AD31"/>
    <mergeCell ref="L31:Q31"/>
    <mergeCell ref="C33:C38"/>
    <mergeCell ref="D33:D38"/>
    <mergeCell ref="E33:E41"/>
    <mergeCell ref="H33:I33"/>
    <mergeCell ref="K33:L33"/>
    <mergeCell ref="T33:Z33"/>
    <mergeCell ref="AB33:AD38"/>
    <mergeCell ref="G34:Y34"/>
    <mergeCell ref="X43:Z43"/>
    <mergeCell ref="G44:H44"/>
    <mergeCell ref="I44:K44"/>
    <mergeCell ref="L44:N44"/>
    <mergeCell ref="O44:Q44"/>
    <mergeCell ref="R44:T44"/>
    <mergeCell ref="U44:W44"/>
    <mergeCell ref="X44:Z44"/>
    <mergeCell ref="G43:H43"/>
    <mergeCell ref="I43:K43"/>
    <mergeCell ref="L43:N43"/>
    <mergeCell ref="O43:Q43"/>
    <mergeCell ref="R43:T43"/>
    <mergeCell ref="U43:W43"/>
    <mergeCell ref="X41:Z41"/>
    <mergeCell ref="G42:H42"/>
    <mergeCell ref="I42:K42"/>
    <mergeCell ref="L42:N42"/>
    <mergeCell ref="O42:Q42"/>
    <mergeCell ref="R42:T42"/>
    <mergeCell ref="U42:W42"/>
    <mergeCell ref="X42:Z42"/>
    <mergeCell ref="K20:L20"/>
    <mergeCell ref="M20:N20"/>
    <mergeCell ref="T20:U20"/>
    <mergeCell ref="K15:L15"/>
    <mergeCell ref="M15:N16"/>
    <mergeCell ref="V15:V16"/>
    <mergeCell ref="W15:W16"/>
    <mergeCell ref="X15:X16"/>
    <mergeCell ref="Y15:Y16"/>
    <mergeCell ref="K16:L16"/>
    <mergeCell ref="G37:P37"/>
    <mergeCell ref="Q37:X37"/>
    <mergeCell ref="G40:H41"/>
    <mergeCell ref="I40:Q40"/>
    <mergeCell ref="R40:Z40"/>
    <mergeCell ref="I41:K41"/>
    <mergeCell ref="L41:N41"/>
    <mergeCell ref="O41:Q41"/>
    <mergeCell ref="R41:T41"/>
    <mergeCell ref="U41:W41"/>
    <mergeCell ref="T15:U16"/>
    <mergeCell ref="AB387:AD389"/>
    <mergeCell ref="AB391:AD393"/>
    <mergeCell ref="AB400:AD402"/>
    <mergeCell ref="A609:A610"/>
    <mergeCell ref="A5:AD5"/>
    <mergeCell ref="A6:AD6"/>
    <mergeCell ref="A7:AD7"/>
    <mergeCell ref="B8:D8"/>
    <mergeCell ref="F8:AA8"/>
    <mergeCell ref="AB8:AD8"/>
    <mergeCell ref="N10:V11"/>
    <mergeCell ref="G23:L24"/>
    <mergeCell ref="M23:Y24"/>
    <mergeCell ref="A28:A31"/>
    <mergeCell ref="C28:C31"/>
    <mergeCell ref="D28:D31"/>
    <mergeCell ref="E28:E31"/>
    <mergeCell ref="G28:M29"/>
    <mergeCell ref="N28:V29"/>
    <mergeCell ref="G21:J22"/>
    <mergeCell ref="K21:L21"/>
    <mergeCell ref="M21:N21"/>
    <mergeCell ref="T21:U21"/>
    <mergeCell ref="K22:L22"/>
    <mergeCell ref="M22:N22"/>
    <mergeCell ref="T22:U22"/>
    <mergeCell ref="M18:N18"/>
    <mergeCell ref="T18:U18"/>
    <mergeCell ref="G19:J20"/>
    <mergeCell ref="K19:L19"/>
    <mergeCell ref="M19:N19"/>
    <mergeCell ref="T19:U19"/>
    <mergeCell ref="A1:E1"/>
    <mergeCell ref="F1:M1"/>
    <mergeCell ref="N1:AD1"/>
    <mergeCell ref="F2:AD2"/>
    <mergeCell ref="A3:AD3"/>
    <mergeCell ref="A4:AD4"/>
    <mergeCell ref="E307:E354"/>
    <mergeCell ref="AB10:AD12"/>
    <mergeCell ref="G13:J14"/>
    <mergeCell ref="K13:L13"/>
    <mergeCell ref="M13:N13"/>
    <mergeCell ref="T13:U13"/>
    <mergeCell ref="K14:L14"/>
    <mergeCell ref="M14:N14"/>
    <mergeCell ref="T14:U14"/>
    <mergeCell ref="A10:A16"/>
    <mergeCell ref="B10:B16"/>
    <mergeCell ref="C10:C16"/>
    <mergeCell ref="D10:D16"/>
    <mergeCell ref="E10:E16"/>
    <mergeCell ref="G10:M11"/>
    <mergeCell ref="G15:J16"/>
    <mergeCell ref="G17:J18"/>
    <mergeCell ref="K17:L17"/>
    <mergeCell ref="M17:N17"/>
    <mergeCell ref="T17:U17"/>
    <mergeCell ref="K18:L18"/>
    <mergeCell ref="O15:O16"/>
    <mergeCell ref="P15:P16"/>
    <mergeCell ref="Q15:Q16"/>
    <mergeCell ref="R15:R16"/>
    <mergeCell ref="S15:S16"/>
  </mergeCells>
  <phoneticPr fontId="3"/>
  <conditionalFormatting sqref="R42:Z47 R55:Z61 O79:T89 G223:V228 G229:Q231 V245:Z258 V266:Z274 N421:Q422 T427:Z427 T429:Z431 S421:Z422 K469:V470 N487:U488">
    <cfRule type="expression" dxfId="20" priority="8">
      <formula>$Q$37="いない"</formula>
    </cfRule>
  </conditionalFormatting>
  <conditionalFormatting sqref="O69:Z71">
    <cfRule type="expression" dxfId="19" priority="7">
      <formula>$Q$37="いない"</formula>
    </cfRule>
  </conditionalFormatting>
  <conditionalFormatting sqref="G170:Z177">
    <cfRule type="expression" dxfId="18" priority="6">
      <formula>$Q$37="いない"</formula>
    </cfRule>
  </conditionalFormatting>
  <conditionalFormatting sqref="G203:V208">
    <cfRule type="expression" dxfId="17" priority="5">
      <formula>$Q$37="いない"</formula>
    </cfRule>
  </conditionalFormatting>
  <conditionalFormatting sqref="Q241:Z242">
    <cfRule type="expression" dxfId="16" priority="4">
      <formula>$Q$37="いない"</formula>
    </cfRule>
  </conditionalFormatting>
  <conditionalFormatting sqref="N410:Y412">
    <cfRule type="expression" dxfId="15" priority="3">
      <formula>$Q$37="いない"</formula>
    </cfRule>
  </conditionalFormatting>
  <conditionalFormatting sqref="K464:V465">
    <cfRule type="expression" dxfId="14" priority="2">
      <formula>$Q$37="いない"</formula>
    </cfRule>
  </conditionalFormatting>
  <conditionalFormatting sqref="T475:Z477">
    <cfRule type="expression" dxfId="13" priority="1">
      <formula>$Q$37="いない"</formula>
    </cfRule>
  </conditionalFormatting>
  <dataValidations count="20">
    <dataValidation type="list" allowBlank="1" showInputMessage="1" showErrorMessage="1" sqref="N609:Z610 N614:Z615">
      <formula1>"している・していない・該当なし,している,していない,該当なし"</formula1>
    </dataValidation>
    <dataValidation type="list" allowBlank="1" showInputMessage="1" showErrorMessage="1" sqref="N520:X521 N529:X530">
      <formula1>"している・していない・該当なし,している,していない,該当なし,"</formula1>
    </dataValidation>
    <dataValidation type="list" allowBlank="1" showInputMessage="1" showErrorMessage="1" sqref="N191:V192">
      <formula1>"設けている　・　いない,設けている,いない,　,"</formula1>
    </dataValidation>
    <dataValidation type="list" allowBlank="1" showInputMessage="1" showErrorMessage="1" sqref="N179:Z180">
      <formula1>"している・していない・業務委託,している,していない,業務委託"</formula1>
    </dataValidation>
    <dataValidation type="list" allowBlank="1" showInputMessage="1" showErrorMessage="1" sqref="N93:V94 N359:V360">
      <formula1>"適　・　否,適,否"</formula1>
    </dataValidation>
    <dataValidation type="list" allowBlank="1" showInputMessage="1" showErrorMessage="1" sqref="Q37:X37 N28:V29 N135:V136 N143:V144 N148:V149 N369:V370 N384:V385 N404:V405 N414:V415 N447:V448 N581:V582 N594:V595">
      <formula1>"している・していない,している,していない"</formula1>
    </dataValidation>
    <dataValidation type="list" allowBlank="1" showInputMessage="1" showErrorMessage="1" sqref="N277:Z278">
      <formula1>"している　・　いない　・　該当なし,している,いない,該当なし"</formula1>
    </dataValidation>
    <dataValidation type="list" allowBlank="1" showInputMessage="1" showErrorMessage="1" sqref="M21:N22 T21:U22">
      <formula1>"午後,午前"</formula1>
    </dataValidation>
    <dataValidation type="list" allowBlank="1" showInputMessage="1" showErrorMessage="1" sqref="T154:W154">
      <formula1>"有・無,有,無,　,"</formula1>
    </dataValidation>
    <dataValidation type="list" allowBlank="1" showInputMessage="1" showErrorMessage="1" sqref="R485:R488 Q240:Z240 Q239:U239 Q266:Z274 N485:N488 Q241:U241 Q245:Z258 Q242:Z242 M475:M477 T475:T477 T429:T431 T427 M429:M431 M427">
      <formula1>"有・無,有,無"</formula1>
    </dataValidation>
    <dataValidation type="list" allowBlank="1" showInputMessage="1" showErrorMessage="1" sqref="N536:V537 N10:V11 N499:V500 N307:V308 N556:V557 N437:V438 N457:V458 N480:V481">
      <formula1>"いる　・　いない,いる,いない,　,"</formula1>
    </dataValidation>
    <dataValidation type="list" allowBlank="1" showInputMessage="1" showErrorMessage="1" sqref="V487 Q473:T473 R489 N489">
      <formula1>#REF!</formula1>
    </dataValidation>
    <dataValidation type="list" allowBlank="1" showInputMessage="1" showErrorMessage="1" sqref="V417:Z417 P450:T450 S281:Z281 S287:Z287">
      <formula1>"有　・　無,有,無"</formula1>
    </dataValidation>
    <dataValidation type="list" allowBlank="1" showInputMessage="1" showErrorMessage="1" sqref="T33:Z33">
      <formula1>"いる・いない,いる,いない"</formula1>
    </dataValidation>
    <dataValidation type="list" allowBlank="1" showInputMessage="1" showErrorMessage="1" sqref="N619:V620">
      <formula1>"ない　・　ある,ない,ある,　,"</formula1>
    </dataValidation>
    <dataValidation type="list" allowBlank="1" showInputMessage="1" showErrorMessage="1" sqref="U560:W563 S598:S599 S601:S602 S585:S592">
      <formula1>"有・無,有,無,"</formula1>
    </dataValidation>
    <dataValidation type="list" allowBlank="1" showInputMessage="1" showErrorMessage="1" sqref="P567:W567">
      <formula1>"承認あり・なし,承認あり,承認なし,"</formula1>
    </dataValidation>
    <dataValidation type="list" allowBlank="1" showInputMessage="1" showErrorMessage="1" sqref="P571 P569 P574">
      <formula1>"あり・なし,あり,なし"</formula1>
    </dataValidation>
    <dataValidation type="list" allowBlank="1" showInputMessage="1" showErrorMessage="1" sqref="O235 R235 U235 G566:G567 H363:H365 G363:G366 L235 H380:H381 G380:G382 H566 G373:H377 M419:M422 R419:R422 G547:G554">
      <formula1>"○,　,"</formula1>
    </dataValidation>
    <dataValidation type="list" allowBlank="1" showInputMessage="1" showErrorMessage="1" sqref="S600">
      <formula1>"有・無・該当なし,有,無,該当なし,"</formula1>
    </dataValidation>
  </dataValidations>
  <pageMargins left="0.35433070866141736" right="0.23622047244094491" top="0.55118110236220474" bottom="0.51181102362204722" header="0.27559055118110237" footer="0.31496062992125984"/>
  <pageSetup paperSize="9" scale="99" orientation="landscape" horizontalDpi="300" verticalDpi="300" r:id="rId1"/>
  <rowBreaks count="3" manualBreakCount="3">
    <brk id="177" max="29" man="1"/>
    <brk id="305" max="29" man="1"/>
    <brk id="534" max="2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AE901"/>
  <sheetViews>
    <sheetView view="pageBreakPreview" topLeftCell="A693" zoomScale="60" zoomScaleNormal="50" workbookViewId="0">
      <selection activeCell="G702" sqref="G702:Z706"/>
    </sheetView>
  </sheetViews>
  <sheetFormatPr defaultColWidth="2.625" defaultRowHeight="13.5"/>
  <cols>
    <col min="1" max="1" width="10.25" style="206" customWidth="1"/>
    <col min="2" max="2" width="3.625" style="206" customWidth="1"/>
    <col min="3" max="3" width="17.875" style="287" customWidth="1"/>
    <col min="4" max="4" width="4.5" style="656" customWidth="1"/>
    <col min="5" max="5" width="46.25" style="287" customWidth="1"/>
    <col min="6" max="24" width="2.625" style="606"/>
    <col min="25" max="27" width="2.625" style="606" customWidth="1"/>
    <col min="28" max="30" width="2.625" style="206"/>
    <col min="31" max="16384" width="2.625" style="606"/>
  </cols>
  <sheetData>
    <row r="1" spans="1:30" s="618" customFormat="1" ht="28.5" customHeight="1">
      <c r="A1" s="1114"/>
      <c r="B1" s="1114"/>
      <c r="C1" s="1114"/>
      <c r="D1" s="1114"/>
      <c r="E1" s="1114"/>
      <c r="F1" s="1116" t="s">
        <v>95</v>
      </c>
      <c r="G1" s="1116"/>
      <c r="H1" s="1116"/>
      <c r="I1" s="1116"/>
      <c r="J1" s="1116"/>
      <c r="K1" s="1116"/>
      <c r="L1" s="1116"/>
      <c r="M1" s="1116"/>
      <c r="N1" s="1117" t="str">
        <f>IF('表紙 '!$H$5="","",'表紙 '!$H$5)</f>
        <v/>
      </c>
      <c r="O1" s="1117"/>
      <c r="P1" s="1117"/>
      <c r="Q1" s="1117"/>
      <c r="R1" s="1117"/>
      <c r="S1" s="1117"/>
      <c r="T1" s="1117"/>
      <c r="U1" s="1117"/>
      <c r="V1" s="1117"/>
      <c r="W1" s="1117"/>
      <c r="X1" s="1117"/>
      <c r="Y1" s="1117"/>
      <c r="Z1" s="1117"/>
      <c r="AA1" s="1117"/>
      <c r="AB1" s="1117"/>
      <c r="AC1" s="1117"/>
      <c r="AD1" s="1117"/>
    </row>
    <row r="2" spans="1:30" s="618" customFormat="1" ht="28.5" customHeight="1">
      <c r="A2" s="86"/>
      <c r="B2" s="86"/>
      <c r="C2" s="86"/>
      <c r="D2" s="588"/>
      <c r="E2" s="86"/>
      <c r="F2" s="1118" t="s">
        <v>96</v>
      </c>
      <c r="G2" s="1118"/>
      <c r="H2" s="1118"/>
      <c r="I2" s="1118"/>
      <c r="J2" s="1118"/>
      <c r="K2" s="1118"/>
      <c r="L2" s="1118"/>
      <c r="M2" s="1118"/>
      <c r="N2" s="1118"/>
      <c r="O2" s="1118"/>
      <c r="P2" s="1118"/>
      <c r="Q2" s="1118"/>
      <c r="R2" s="1118"/>
      <c r="S2" s="1118"/>
      <c r="T2" s="1118"/>
      <c r="U2" s="1118"/>
      <c r="V2" s="1118"/>
      <c r="W2" s="1118"/>
      <c r="X2" s="1118"/>
      <c r="Y2" s="1118"/>
      <c r="Z2" s="1118"/>
      <c r="AA2" s="1118"/>
      <c r="AB2" s="1118"/>
      <c r="AC2" s="1118"/>
      <c r="AD2" s="1118"/>
    </row>
    <row r="3" spans="1:30" s="618" customFormat="1" ht="84.75" customHeight="1">
      <c r="A3" s="1114"/>
      <c r="B3" s="1114"/>
      <c r="C3" s="1114"/>
      <c r="D3" s="1114"/>
      <c r="E3" s="1114"/>
      <c r="F3" s="1114"/>
      <c r="G3" s="1114"/>
      <c r="H3" s="1114"/>
      <c r="I3" s="1114"/>
      <c r="J3" s="1114"/>
      <c r="K3" s="1114"/>
      <c r="L3" s="1114"/>
      <c r="M3" s="1114"/>
      <c r="N3" s="1114"/>
      <c r="O3" s="1114"/>
      <c r="P3" s="1114"/>
      <c r="Q3" s="1114"/>
      <c r="R3" s="1114"/>
      <c r="S3" s="1114"/>
      <c r="T3" s="1114"/>
      <c r="U3" s="1114"/>
      <c r="V3" s="1114"/>
      <c r="W3" s="1114"/>
      <c r="X3" s="1114"/>
      <c r="Y3" s="1114"/>
      <c r="Z3" s="1114"/>
      <c r="AA3" s="1114"/>
      <c r="AB3" s="1114"/>
      <c r="AC3" s="1114"/>
      <c r="AD3" s="1114"/>
    </row>
    <row r="4" spans="1:30" s="618" customFormat="1" ht="84.75" customHeight="1">
      <c r="A4" s="1114"/>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row>
    <row r="5" spans="1:30" s="87" customFormat="1" ht="84.75" customHeight="1">
      <c r="A5" s="1114" t="s">
        <v>1305</v>
      </c>
      <c r="B5" s="1114"/>
      <c r="C5" s="1114"/>
      <c r="D5" s="1114"/>
      <c r="E5" s="1114"/>
      <c r="F5" s="1114"/>
      <c r="G5" s="1114"/>
      <c r="H5" s="1114"/>
      <c r="I5" s="1114"/>
      <c r="J5" s="1114"/>
      <c r="K5" s="1114"/>
      <c r="L5" s="1114"/>
      <c r="M5" s="1114"/>
      <c r="N5" s="1114"/>
      <c r="O5" s="1114"/>
      <c r="P5" s="1114"/>
      <c r="Q5" s="1114"/>
      <c r="R5" s="1114"/>
      <c r="S5" s="1114"/>
      <c r="T5" s="1114"/>
      <c r="U5" s="1114"/>
      <c r="V5" s="1114"/>
      <c r="W5" s="1114"/>
      <c r="X5" s="1114"/>
      <c r="Y5" s="1114"/>
      <c r="Z5" s="1114"/>
      <c r="AA5" s="1114"/>
      <c r="AB5" s="1114"/>
      <c r="AC5" s="1114"/>
      <c r="AD5" s="1114"/>
    </row>
    <row r="6" spans="1:30" s="618" customFormat="1" ht="77.25" customHeight="1">
      <c r="A6" s="1699"/>
      <c r="B6" s="1699"/>
      <c r="C6" s="1699"/>
      <c r="D6" s="1699"/>
      <c r="E6" s="1699"/>
      <c r="F6" s="1699"/>
      <c r="G6" s="1699"/>
      <c r="H6" s="1699"/>
      <c r="I6" s="1699"/>
      <c r="J6" s="1699"/>
      <c r="K6" s="1699"/>
      <c r="L6" s="1699"/>
      <c r="M6" s="1699"/>
      <c r="N6" s="1699"/>
      <c r="O6" s="1699"/>
      <c r="P6" s="1699"/>
      <c r="Q6" s="1699"/>
      <c r="R6" s="1699"/>
      <c r="S6" s="1699"/>
      <c r="T6" s="1699"/>
      <c r="U6" s="1699"/>
      <c r="V6" s="1699"/>
      <c r="W6" s="1699"/>
      <c r="X6" s="1699"/>
      <c r="Y6" s="1699"/>
      <c r="Z6" s="1699"/>
      <c r="AA6" s="1699"/>
      <c r="AB6" s="1699"/>
      <c r="AC6" s="1699"/>
      <c r="AD6" s="1699"/>
    </row>
    <row r="7" spans="1:30" s="618" customFormat="1" ht="106.5" customHeight="1">
      <c r="A7" s="1699"/>
      <c r="B7" s="1699"/>
      <c r="C7" s="1699"/>
      <c r="D7" s="1699"/>
      <c r="E7" s="1699"/>
      <c r="F7" s="1699"/>
      <c r="G7" s="1699"/>
      <c r="H7" s="1699"/>
      <c r="I7" s="1699"/>
      <c r="J7" s="1699"/>
      <c r="K7" s="1699"/>
      <c r="L7" s="1699"/>
      <c r="M7" s="1699"/>
      <c r="N7" s="1699"/>
      <c r="O7" s="1699"/>
      <c r="P7" s="1699"/>
      <c r="Q7" s="1699"/>
      <c r="R7" s="1699"/>
      <c r="S7" s="1699"/>
      <c r="T7" s="1699"/>
      <c r="U7" s="1699"/>
      <c r="V7" s="1699"/>
      <c r="W7" s="1699"/>
      <c r="X7" s="1699"/>
      <c r="Y7" s="1699"/>
      <c r="Z7" s="1699"/>
      <c r="AA7" s="1699"/>
      <c r="AB7" s="1699"/>
      <c r="AC7" s="1699"/>
      <c r="AD7" s="1699"/>
    </row>
    <row r="8" spans="1:30" s="618" customFormat="1" ht="84.75" customHeight="1">
      <c r="A8" s="1700"/>
      <c r="B8" s="1700"/>
      <c r="C8" s="1700"/>
      <c r="D8" s="1700"/>
      <c r="E8" s="1700"/>
      <c r="F8" s="1700"/>
      <c r="G8" s="1700"/>
      <c r="H8" s="1700"/>
      <c r="I8" s="1700"/>
      <c r="J8" s="1700"/>
      <c r="K8" s="1700"/>
      <c r="L8" s="1700"/>
      <c r="M8" s="1700"/>
      <c r="N8" s="1700"/>
      <c r="O8" s="1700"/>
      <c r="P8" s="1700"/>
      <c r="Q8" s="1700"/>
      <c r="R8" s="1700"/>
      <c r="S8" s="1700"/>
      <c r="T8" s="1700"/>
      <c r="U8" s="1700"/>
      <c r="V8" s="1700"/>
      <c r="W8" s="1700"/>
      <c r="X8" s="1700"/>
      <c r="Y8" s="1700"/>
      <c r="Z8" s="1700"/>
      <c r="AA8" s="1700"/>
      <c r="AB8" s="1700"/>
      <c r="AC8" s="1700"/>
      <c r="AD8" s="1700"/>
    </row>
    <row r="9" spans="1:30" ht="12.95" customHeight="1">
      <c r="A9" s="292" t="s">
        <v>37</v>
      </c>
      <c r="B9" s="1146" t="s">
        <v>15</v>
      </c>
      <c r="C9" s="1147"/>
      <c r="D9" s="1701"/>
      <c r="E9" s="89" t="s">
        <v>16</v>
      </c>
      <c r="F9" s="1150" t="s">
        <v>18</v>
      </c>
      <c r="G9" s="1150"/>
      <c r="H9" s="1150"/>
      <c r="I9" s="1150"/>
      <c r="J9" s="1150"/>
      <c r="K9" s="1150"/>
      <c r="L9" s="1150"/>
      <c r="M9" s="1150"/>
      <c r="N9" s="1150"/>
      <c r="O9" s="1150"/>
      <c r="P9" s="1150"/>
      <c r="Q9" s="1150"/>
      <c r="R9" s="1150"/>
      <c r="S9" s="1150"/>
      <c r="T9" s="1150"/>
      <c r="U9" s="1150"/>
      <c r="V9" s="1150"/>
      <c r="W9" s="1150"/>
      <c r="X9" s="1150"/>
      <c r="Y9" s="1150"/>
      <c r="Z9" s="1150"/>
      <c r="AA9" s="1151"/>
      <c r="AB9" s="1152" t="s">
        <v>218</v>
      </c>
      <c r="AC9" s="1153"/>
      <c r="AD9" s="1154"/>
    </row>
    <row r="10" spans="1:30" ht="6" customHeight="1">
      <c r="A10" s="293"/>
      <c r="B10" s="293"/>
      <c r="C10" s="294"/>
      <c r="D10" s="295"/>
      <c r="E10" s="182"/>
      <c r="F10" s="187"/>
      <c r="G10" s="187"/>
      <c r="H10" s="187"/>
      <c r="I10" s="187"/>
      <c r="J10" s="187"/>
      <c r="K10" s="187"/>
      <c r="L10" s="187"/>
      <c r="M10" s="187"/>
      <c r="N10" s="296"/>
      <c r="O10" s="296"/>
      <c r="P10" s="296"/>
      <c r="Q10" s="296"/>
      <c r="R10" s="296"/>
      <c r="S10" s="296"/>
      <c r="T10" s="296"/>
      <c r="U10" s="296"/>
      <c r="V10" s="296"/>
      <c r="W10" s="187"/>
      <c r="X10" s="187"/>
      <c r="Y10" s="187"/>
      <c r="Z10" s="187"/>
      <c r="AA10" s="187"/>
      <c r="AB10" s="189"/>
      <c r="AC10" s="190"/>
      <c r="AD10" s="191"/>
    </row>
    <row r="11" spans="1:30" ht="12.95" customHeight="1">
      <c r="A11" s="1135" t="s">
        <v>439</v>
      </c>
      <c r="B11" s="983">
        <v>1</v>
      </c>
      <c r="C11" s="1133" t="s">
        <v>440</v>
      </c>
      <c r="D11" s="1134" t="s">
        <v>377</v>
      </c>
      <c r="E11" s="1326" t="s">
        <v>441</v>
      </c>
      <c r="F11" s="1004"/>
      <c r="G11" s="1136" t="s">
        <v>117</v>
      </c>
      <c r="H11" s="1136"/>
      <c r="I11" s="1136"/>
      <c r="J11" s="1136"/>
      <c r="K11" s="1136"/>
      <c r="L11" s="1136"/>
      <c r="M11" s="1136"/>
      <c r="N11" s="1155" t="s">
        <v>172</v>
      </c>
      <c r="O11" s="1155"/>
      <c r="P11" s="1155"/>
      <c r="Q11" s="1155"/>
      <c r="R11" s="1155"/>
      <c r="S11" s="1155"/>
      <c r="T11" s="1155"/>
      <c r="U11" s="1155"/>
      <c r="V11" s="1155"/>
      <c r="W11" s="616"/>
      <c r="X11" s="616"/>
      <c r="Y11" s="616"/>
      <c r="Z11" s="616"/>
      <c r="AA11" s="616"/>
      <c r="AB11" s="1121" t="s">
        <v>442</v>
      </c>
      <c r="AC11" s="1122"/>
      <c r="AD11" s="1123"/>
    </row>
    <row r="12" spans="1:30" ht="12.95" customHeight="1">
      <c r="A12" s="1135"/>
      <c r="B12" s="983"/>
      <c r="C12" s="1133"/>
      <c r="D12" s="1134"/>
      <c r="E12" s="1326"/>
      <c r="F12" s="1004"/>
      <c r="G12" s="1136"/>
      <c r="H12" s="1136"/>
      <c r="I12" s="1136"/>
      <c r="J12" s="1136"/>
      <c r="K12" s="1136"/>
      <c r="L12" s="1136"/>
      <c r="M12" s="1136"/>
      <c r="N12" s="1155"/>
      <c r="O12" s="1155"/>
      <c r="P12" s="1155"/>
      <c r="Q12" s="1155"/>
      <c r="R12" s="1155"/>
      <c r="S12" s="1155"/>
      <c r="T12" s="1155"/>
      <c r="U12" s="1155"/>
      <c r="V12" s="1155"/>
      <c r="W12" s="616"/>
      <c r="X12" s="616"/>
      <c r="Y12" s="616"/>
      <c r="Z12" s="616"/>
      <c r="AA12" s="616"/>
      <c r="AB12" s="1121"/>
      <c r="AC12" s="1122"/>
      <c r="AD12" s="1123"/>
    </row>
    <row r="13" spans="1:30" ht="12.95" customHeight="1">
      <c r="A13" s="1135"/>
      <c r="B13" s="983"/>
      <c r="C13" s="1133"/>
      <c r="D13" s="1134"/>
      <c r="E13" s="1326"/>
      <c r="F13" s="1004"/>
      <c r="G13" s="979"/>
      <c r="H13" s="979"/>
      <c r="I13" s="979"/>
      <c r="J13" s="979"/>
      <c r="K13" s="979"/>
      <c r="L13" s="979"/>
      <c r="M13" s="979"/>
      <c r="N13" s="979"/>
      <c r="O13" s="979"/>
      <c r="P13" s="979"/>
      <c r="Q13" s="979"/>
      <c r="R13" s="979"/>
      <c r="S13" s="979"/>
      <c r="T13" s="979"/>
      <c r="U13" s="979"/>
      <c r="V13" s="979"/>
      <c r="W13" s="592"/>
      <c r="X13" s="592"/>
      <c r="Y13" s="592"/>
      <c r="Z13" s="616"/>
      <c r="AA13" s="616"/>
      <c r="AB13" s="1121"/>
      <c r="AC13" s="1122"/>
      <c r="AD13" s="1123"/>
    </row>
    <row r="14" spans="1:30" ht="25.5" customHeight="1">
      <c r="A14" s="1002"/>
      <c r="B14" s="983"/>
      <c r="C14" s="975"/>
      <c r="D14" s="977"/>
      <c r="E14" s="1326"/>
      <c r="F14" s="1004"/>
      <c r="G14" s="979"/>
      <c r="H14" s="979"/>
      <c r="I14" s="979"/>
      <c r="J14" s="979"/>
      <c r="K14" s="979"/>
      <c r="L14" s="979"/>
      <c r="M14" s="979"/>
      <c r="N14" s="979"/>
      <c r="O14" s="979"/>
      <c r="P14" s="979"/>
      <c r="Q14" s="979"/>
      <c r="R14" s="979"/>
      <c r="S14" s="979"/>
      <c r="T14" s="979"/>
      <c r="U14" s="979"/>
      <c r="V14" s="979"/>
      <c r="W14" s="592"/>
      <c r="X14" s="592"/>
      <c r="Y14" s="592"/>
      <c r="Z14" s="616"/>
      <c r="AA14" s="616"/>
      <c r="AB14" s="593"/>
      <c r="AC14" s="594"/>
      <c r="AD14" s="595"/>
    </row>
    <row r="15" spans="1:30" ht="12.95" customHeight="1">
      <c r="A15" s="1002"/>
      <c r="B15" s="983"/>
      <c r="C15" s="975"/>
      <c r="D15" s="977" t="s">
        <v>377</v>
      </c>
      <c r="E15" s="1326" t="s">
        <v>443</v>
      </c>
      <c r="F15" s="1004"/>
      <c r="G15" s="1136" t="s">
        <v>117</v>
      </c>
      <c r="H15" s="1136"/>
      <c r="I15" s="1136"/>
      <c r="J15" s="1136"/>
      <c r="K15" s="1136"/>
      <c r="L15" s="1136"/>
      <c r="M15" s="1136"/>
      <c r="N15" s="1446" t="s">
        <v>116</v>
      </c>
      <c r="O15" s="1446"/>
      <c r="P15" s="1446"/>
      <c r="Q15" s="1446"/>
      <c r="R15" s="1446"/>
      <c r="S15" s="1446"/>
      <c r="T15" s="1446"/>
      <c r="U15" s="1446"/>
      <c r="V15" s="1446"/>
      <c r="W15" s="297"/>
      <c r="X15" s="616"/>
      <c r="Y15" s="616"/>
      <c r="Z15" s="616"/>
      <c r="AA15" s="616"/>
      <c r="AB15" s="1121" t="s">
        <v>442</v>
      </c>
      <c r="AC15" s="1122"/>
      <c r="AD15" s="1123"/>
    </row>
    <row r="16" spans="1:30" ht="12.95" customHeight="1">
      <c r="A16" s="1002"/>
      <c r="B16" s="983"/>
      <c r="C16" s="975"/>
      <c r="D16" s="977"/>
      <c r="E16" s="1326"/>
      <c r="F16" s="1004"/>
      <c r="G16" s="1136"/>
      <c r="H16" s="1136"/>
      <c r="I16" s="1136"/>
      <c r="J16" s="1136"/>
      <c r="K16" s="1136"/>
      <c r="L16" s="1136"/>
      <c r="M16" s="1136"/>
      <c r="N16" s="1446"/>
      <c r="O16" s="1446"/>
      <c r="P16" s="1446"/>
      <c r="Q16" s="1446"/>
      <c r="R16" s="1446"/>
      <c r="S16" s="1446"/>
      <c r="T16" s="1446"/>
      <c r="U16" s="1446"/>
      <c r="V16" s="1446"/>
      <c r="W16" s="297"/>
      <c r="X16" s="616"/>
      <c r="Y16" s="616"/>
      <c r="Z16" s="616"/>
      <c r="AA16" s="616"/>
      <c r="AB16" s="1121"/>
      <c r="AC16" s="1122"/>
      <c r="AD16" s="1123"/>
    </row>
    <row r="17" spans="1:30" ht="12.95" customHeight="1">
      <c r="A17" s="1002"/>
      <c r="B17" s="983"/>
      <c r="C17" s="975"/>
      <c r="D17" s="977"/>
      <c r="E17" s="1326"/>
      <c r="F17" s="1004"/>
      <c r="G17" s="979"/>
      <c r="H17" s="979"/>
      <c r="I17" s="979"/>
      <c r="J17" s="979"/>
      <c r="K17" s="1004"/>
      <c r="L17" s="979"/>
      <c r="M17" s="979"/>
      <c r="N17" s="979"/>
      <c r="O17" s="979"/>
      <c r="P17" s="1004"/>
      <c r="Q17" s="979"/>
      <c r="R17" s="979"/>
      <c r="S17" s="979"/>
      <c r="T17" s="979"/>
      <c r="U17" s="1004"/>
      <c r="V17" s="979"/>
      <c r="W17" s="616"/>
      <c r="X17" s="592"/>
      <c r="Y17" s="592"/>
      <c r="Z17" s="592"/>
      <c r="AA17" s="592"/>
      <c r="AB17" s="1121"/>
      <c r="AC17" s="1122"/>
      <c r="AD17" s="1123"/>
    </row>
    <row r="18" spans="1:30" ht="26.25" customHeight="1">
      <c r="A18" s="1002"/>
      <c r="B18" s="983"/>
      <c r="C18" s="975"/>
      <c r="D18" s="977"/>
      <c r="E18" s="1326"/>
      <c r="F18" s="1004"/>
      <c r="G18" s="979"/>
      <c r="H18" s="979"/>
      <c r="I18" s="979"/>
      <c r="J18" s="979"/>
      <c r="K18" s="1004"/>
      <c r="L18" s="979"/>
      <c r="M18" s="979"/>
      <c r="N18" s="979"/>
      <c r="O18" s="979"/>
      <c r="P18" s="1004"/>
      <c r="Q18" s="979"/>
      <c r="R18" s="979"/>
      <c r="S18" s="979"/>
      <c r="T18" s="979"/>
      <c r="U18" s="1004"/>
      <c r="V18" s="979"/>
      <c r="W18" s="616"/>
      <c r="X18" s="592"/>
      <c r="Y18" s="592"/>
      <c r="Z18" s="592"/>
      <c r="AA18" s="592"/>
      <c r="AB18" s="593"/>
      <c r="AC18" s="594"/>
      <c r="AD18" s="595"/>
    </row>
    <row r="19" spans="1:30" ht="12.95" customHeight="1">
      <c r="A19" s="1002"/>
      <c r="B19" s="983"/>
      <c r="C19" s="975"/>
      <c r="D19" s="977" t="s">
        <v>377</v>
      </c>
      <c r="E19" s="1326" t="s">
        <v>829</v>
      </c>
      <c r="F19" s="1004"/>
      <c r="G19" s="1136" t="s">
        <v>117</v>
      </c>
      <c r="H19" s="1136"/>
      <c r="I19" s="1136"/>
      <c r="J19" s="1136"/>
      <c r="K19" s="1136"/>
      <c r="L19" s="1136"/>
      <c r="M19" s="1136"/>
      <c r="N19" s="1446" t="s">
        <v>116</v>
      </c>
      <c r="O19" s="1446"/>
      <c r="P19" s="1446"/>
      <c r="Q19" s="1446"/>
      <c r="R19" s="1446"/>
      <c r="S19" s="1446"/>
      <c r="T19" s="1446"/>
      <c r="U19" s="1446"/>
      <c r="V19" s="1446"/>
      <c r="W19" s="297"/>
      <c r="X19" s="616"/>
      <c r="Y19" s="616"/>
      <c r="Z19" s="616"/>
      <c r="AA19" s="616"/>
      <c r="AB19" s="1121" t="s">
        <v>230</v>
      </c>
      <c r="AC19" s="1122"/>
      <c r="AD19" s="1123"/>
    </row>
    <row r="20" spans="1:30" ht="12.95" customHeight="1">
      <c r="A20" s="1002"/>
      <c r="B20" s="983"/>
      <c r="C20" s="975"/>
      <c r="D20" s="977"/>
      <c r="E20" s="1326"/>
      <c r="F20" s="1004"/>
      <c r="G20" s="1136"/>
      <c r="H20" s="1136"/>
      <c r="I20" s="1136"/>
      <c r="J20" s="1136"/>
      <c r="K20" s="1136"/>
      <c r="L20" s="1136"/>
      <c r="M20" s="1136"/>
      <c r="N20" s="1446"/>
      <c r="O20" s="1446"/>
      <c r="P20" s="1446"/>
      <c r="Q20" s="1446"/>
      <c r="R20" s="1446"/>
      <c r="S20" s="1446"/>
      <c r="T20" s="1446"/>
      <c r="U20" s="1446"/>
      <c r="V20" s="1446"/>
      <c r="W20" s="297"/>
      <c r="X20" s="616"/>
      <c r="Y20" s="616"/>
      <c r="Z20" s="616"/>
      <c r="AA20" s="616"/>
      <c r="AB20" s="1121"/>
      <c r="AC20" s="1122"/>
      <c r="AD20" s="1123"/>
    </row>
    <row r="21" spans="1:30" ht="12.95" customHeight="1">
      <c r="A21" s="1002"/>
      <c r="B21" s="983"/>
      <c r="C21" s="975"/>
      <c r="D21" s="977"/>
      <c r="E21" s="1326"/>
      <c r="F21" s="979"/>
      <c r="G21" s="979"/>
      <c r="H21" s="979"/>
      <c r="I21" s="979"/>
      <c r="J21" s="979"/>
      <c r="K21" s="979"/>
      <c r="L21" s="979"/>
      <c r="M21" s="979"/>
      <c r="N21" s="979"/>
      <c r="O21" s="979"/>
      <c r="P21" s="979"/>
      <c r="Q21" s="979"/>
      <c r="R21" s="979"/>
      <c r="S21" s="979"/>
      <c r="T21" s="979"/>
      <c r="U21" s="979"/>
      <c r="V21" s="979"/>
      <c r="W21" s="592"/>
      <c r="X21" s="592"/>
      <c r="Y21" s="592"/>
      <c r="Z21" s="592"/>
      <c r="AA21" s="592"/>
      <c r="AB21" s="1121"/>
      <c r="AC21" s="1122"/>
      <c r="AD21" s="1123"/>
    </row>
    <row r="22" spans="1:30" ht="12.95" customHeight="1">
      <c r="A22" s="1002"/>
      <c r="B22" s="983"/>
      <c r="C22" s="975"/>
      <c r="D22" s="977"/>
      <c r="E22" s="1326"/>
      <c r="F22" s="982"/>
      <c r="G22" s="982"/>
      <c r="H22" s="982"/>
      <c r="I22" s="982"/>
      <c r="J22" s="982"/>
      <c r="K22" s="982"/>
      <c r="L22" s="982"/>
      <c r="M22" s="982"/>
      <c r="N22" s="982"/>
      <c r="O22" s="982"/>
      <c r="P22" s="982"/>
      <c r="Q22" s="982"/>
      <c r="R22" s="982"/>
      <c r="S22" s="982"/>
      <c r="T22" s="982"/>
      <c r="U22" s="982"/>
      <c r="V22" s="982"/>
      <c r="W22" s="645"/>
      <c r="X22" s="645"/>
      <c r="Y22" s="645"/>
      <c r="Z22" s="645"/>
      <c r="AA22" s="645"/>
      <c r="AB22" s="1121"/>
      <c r="AC22" s="1122"/>
      <c r="AD22" s="1123"/>
    </row>
    <row r="23" spans="1:30" ht="12.95" customHeight="1">
      <c r="A23" s="1002"/>
      <c r="B23" s="983"/>
      <c r="C23" s="975"/>
      <c r="D23" s="977"/>
      <c r="E23" s="1326"/>
      <c r="F23" s="979"/>
      <c r="G23" s="979"/>
      <c r="H23" s="979"/>
      <c r="I23" s="979"/>
      <c r="J23" s="979"/>
      <c r="K23" s="979"/>
      <c r="L23" s="979"/>
      <c r="M23" s="979"/>
      <c r="N23" s="979"/>
      <c r="O23" s="979"/>
      <c r="P23" s="979"/>
      <c r="Q23" s="979"/>
      <c r="R23" s="979"/>
      <c r="S23" s="979"/>
      <c r="T23" s="979"/>
      <c r="U23" s="979"/>
      <c r="V23" s="979"/>
      <c r="W23" s="592"/>
      <c r="X23" s="592"/>
      <c r="Y23" s="592"/>
      <c r="Z23" s="592"/>
      <c r="AA23" s="592"/>
      <c r="AB23" s="593"/>
      <c r="AC23" s="594"/>
      <c r="AD23" s="595"/>
    </row>
    <row r="24" spans="1:30" ht="16.5" customHeight="1">
      <c r="A24" s="1002"/>
      <c r="B24" s="983"/>
      <c r="C24" s="975"/>
      <c r="D24" s="977"/>
      <c r="E24" s="1326"/>
      <c r="F24" s="982"/>
      <c r="G24" s="982"/>
      <c r="H24" s="982"/>
      <c r="I24" s="982"/>
      <c r="J24" s="982"/>
      <c r="K24" s="982"/>
      <c r="L24" s="982"/>
      <c r="M24" s="982"/>
      <c r="N24" s="982"/>
      <c r="O24" s="982"/>
      <c r="P24" s="982"/>
      <c r="Q24" s="982"/>
      <c r="R24" s="982"/>
      <c r="S24" s="982"/>
      <c r="T24" s="982"/>
      <c r="U24" s="982"/>
      <c r="V24" s="982"/>
      <c r="W24" s="645"/>
      <c r="X24" s="645"/>
      <c r="Y24" s="645"/>
      <c r="Z24" s="645"/>
      <c r="AA24" s="645"/>
      <c r="AB24" s="236"/>
      <c r="AC24" s="237"/>
      <c r="AD24" s="238"/>
    </row>
    <row r="25" spans="1:30" ht="12.95" customHeight="1">
      <c r="A25" s="1002"/>
      <c r="B25" s="983"/>
      <c r="C25" s="975"/>
      <c r="D25" s="977" t="s">
        <v>377</v>
      </c>
      <c r="E25" s="1326" t="s">
        <v>1111</v>
      </c>
      <c r="F25" s="297"/>
      <c r="G25" s="1136" t="s">
        <v>117</v>
      </c>
      <c r="H25" s="1136"/>
      <c r="I25" s="1136"/>
      <c r="J25" s="1136"/>
      <c r="K25" s="1136"/>
      <c r="L25" s="1136"/>
      <c r="M25" s="1136"/>
      <c r="N25" s="1446" t="s">
        <v>116</v>
      </c>
      <c r="O25" s="1446"/>
      <c r="P25" s="1446"/>
      <c r="Q25" s="1446"/>
      <c r="R25" s="1446"/>
      <c r="S25" s="1446"/>
      <c r="T25" s="1446"/>
      <c r="U25" s="1446"/>
      <c r="V25" s="1446"/>
      <c r="W25" s="592"/>
      <c r="X25" s="592"/>
      <c r="Y25" s="592"/>
      <c r="Z25" s="592"/>
      <c r="AA25" s="592"/>
      <c r="AB25" s="1121" t="s">
        <v>230</v>
      </c>
      <c r="AC25" s="1122"/>
      <c r="AD25" s="1123"/>
    </row>
    <row r="26" spans="1:30" ht="12.95" customHeight="1">
      <c r="A26" s="1002"/>
      <c r="B26" s="983"/>
      <c r="C26" s="975"/>
      <c r="D26" s="977"/>
      <c r="E26" s="1326"/>
      <c r="F26" s="297"/>
      <c r="G26" s="1136"/>
      <c r="H26" s="1136"/>
      <c r="I26" s="1136"/>
      <c r="J26" s="1136"/>
      <c r="K26" s="1136"/>
      <c r="L26" s="1136"/>
      <c r="M26" s="1136"/>
      <c r="N26" s="1446"/>
      <c r="O26" s="1446"/>
      <c r="P26" s="1446"/>
      <c r="Q26" s="1446"/>
      <c r="R26" s="1446"/>
      <c r="S26" s="1446"/>
      <c r="T26" s="1446"/>
      <c r="U26" s="1446"/>
      <c r="V26" s="1446"/>
      <c r="W26" s="645"/>
      <c r="X26" s="645"/>
      <c r="Y26" s="645"/>
      <c r="Z26" s="645"/>
      <c r="AA26" s="645"/>
      <c r="AB26" s="1121"/>
      <c r="AC26" s="1122"/>
      <c r="AD26" s="1123"/>
    </row>
    <row r="27" spans="1:30" ht="12.95" customHeight="1">
      <c r="A27" s="1002"/>
      <c r="B27" s="983"/>
      <c r="C27" s="975"/>
      <c r="D27" s="977"/>
      <c r="E27" s="1326"/>
      <c r="F27" s="979"/>
      <c r="G27" s="979"/>
      <c r="H27" s="979"/>
      <c r="I27" s="979"/>
      <c r="J27" s="979"/>
      <c r="K27" s="979"/>
      <c r="L27" s="979"/>
      <c r="M27" s="979"/>
      <c r="N27" s="979"/>
      <c r="O27" s="979"/>
      <c r="P27" s="979"/>
      <c r="Q27" s="979"/>
      <c r="R27" s="979"/>
      <c r="S27" s="979"/>
      <c r="T27" s="979"/>
      <c r="U27" s="979"/>
      <c r="V27" s="979"/>
      <c r="W27" s="592"/>
      <c r="X27" s="592"/>
      <c r="Y27" s="592"/>
      <c r="Z27" s="592"/>
      <c r="AA27" s="592"/>
      <c r="AB27" s="1121"/>
      <c r="AC27" s="1122"/>
      <c r="AD27" s="1123"/>
    </row>
    <row r="28" spans="1:30" ht="12.95" customHeight="1">
      <c r="A28" s="1002"/>
      <c r="B28" s="983"/>
      <c r="C28" s="975"/>
      <c r="D28" s="977"/>
      <c r="E28" s="1326"/>
      <c r="F28" s="982"/>
      <c r="G28" s="982"/>
      <c r="H28" s="982"/>
      <c r="I28" s="982"/>
      <c r="J28" s="982"/>
      <c r="K28" s="982"/>
      <c r="L28" s="982"/>
      <c r="M28" s="982"/>
      <c r="N28" s="982"/>
      <c r="O28" s="982"/>
      <c r="P28" s="982"/>
      <c r="Q28" s="982"/>
      <c r="R28" s="982"/>
      <c r="S28" s="982"/>
      <c r="T28" s="982"/>
      <c r="U28" s="982"/>
      <c r="V28" s="982"/>
      <c r="W28" s="645"/>
      <c r="X28" s="645"/>
      <c r="Y28" s="645"/>
      <c r="Z28" s="645"/>
      <c r="AA28" s="645"/>
      <c r="AB28" s="1121"/>
      <c r="AC28" s="1122"/>
      <c r="AD28" s="1123"/>
    </row>
    <row r="29" spans="1:30" ht="43.5" customHeight="1">
      <c r="A29" s="1002"/>
      <c r="B29" s="983"/>
      <c r="C29" s="975"/>
      <c r="D29" s="977"/>
      <c r="E29" s="1326"/>
      <c r="F29" s="979"/>
      <c r="G29" s="979"/>
      <c r="H29" s="979"/>
      <c r="I29" s="979"/>
      <c r="J29" s="979"/>
      <c r="K29" s="979"/>
      <c r="L29" s="979"/>
      <c r="M29" s="979"/>
      <c r="N29" s="979"/>
      <c r="O29" s="979"/>
      <c r="P29" s="979"/>
      <c r="Q29" s="979"/>
      <c r="R29" s="979"/>
      <c r="S29" s="979"/>
      <c r="T29" s="979"/>
      <c r="U29" s="979"/>
      <c r="V29" s="979"/>
      <c r="W29" s="592"/>
      <c r="X29" s="592"/>
      <c r="Y29" s="592"/>
      <c r="Z29" s="592"/>
      <c r="AA29" s="592"/>
      <c r="AB29" s="1121"/>
      <c r="AC29" s="1122"/>
      <c r="AD29" s="1123"/>
    </row>
    <row r="30" spans="1:30" ht="12.95" customHeight="1">
      <c r="A30" s="1002"/>
      <c r="B30" s="983">
        <v>2</v>
      </c>
      <c r="C30" s="1133" t="s">
        <v>444</v>
      </c>
      <c r="D30" s="1134" t="s">
        <v>1112</v>
      </c>
      <c r="E30" s="1702" t="s">
        <v>1301</v>
      </c>
      <c r="F30" s="1004"/>
      <c r="G30" s="1136" t="s">
        <v>117</v>
      </c>
      <c r="H30" s="1136"/>
      <c r="I30" s="1136"/>
      <c r="J30" s="1136"/>
      <c r="K30" s="1136"/>
      <c r="L30" s="1136"/>
      <c r="M30" s="1136"/>
      <c r="N30" s="1446" t="s">
        <v>116</v>
      </c>
      <c r="O30" s="1446"/>
      <c r="P30" s="1446"/>
      <c r="Q30" s="1446"/>
      <c r="R30" s="1446"/>
      <c r="S30" s="1446"/>
      <c r="T30" s="1446"/>
      <c r="U30" s="1446"/>
      <c r="V30" s="1446"/>
      <c r="W30" s="645"/>
      <c r="X30" s="645"/>
      <c r="Y30" s="645"/>
      <c r="Z30" s="645"/>
      <c r="AA30" s="645"/>
      <c r="AB30" s="1121" t="s">
        <v>442</v>
      </c>
      <c r="AC30" s="1122"/>
      <c r="AD30" s="1123"/>
    </row>
    <row r="31" spans="1:30" ht="12.95" customHeight="1">
      <c r="A31" s="1002"/>
      <c r="B31" s="983"/>
      <c r="C31" s="1133"/>
      <c r="D31" s="1134"/>
      <c r="E31" s="1702"/>
      <c r="F31" s="1004"/>
      <c r="G31" s="1136"/>
      <c r="H31" s="1136"/>
      <c r="I31" s="1136"/>
      <c r="J31" s="1136"/>
      <c r="K31" s="1136"/>
      <c r="L31" s="1136"/>
      <c r="M31" s="1136"/>
      <c r="N31" s="1446"/>
      <c r="O31" s="1446"/>
      <c r="P31" s="1446"/>
      <c r="Q31" s="1446"/>
      <c r="R31" s="1446"/>
      <c r="S31" s="1446"/>
      <c r="T31" s="1446"/>
      <c r="U31" s="1446"/>
      <c r="V31" s="1446"/>
      <c r="W31" s="645"/>
      <c r="X31" s="645"/>
      <c r="Y31" s="645"/>
      <c r="Z31" s="645"/>
      <c r="AA31" s="645"/>
      <c r="AB31" s="1121"/>
      <c r="AC31" s="1122"/>
      <c r="AD31" s="1123"/>
    </row>
    <row r="32" spans="1:30" ht="12.95" customHeight="1">
      <c r="A32" s="1002"/>
      <c r="B32" s="983"/>
      <c r="C32" s="1133"/>
      <c r="D32" s="1134"/>
      <c r="E32" s="1702"/>
      <c r="F32" s="979"/>
      <c r="G32" s="979"/>
      <c r="H32" s="979"/>
      <c r="I32" s="979"/>
      <c r="J32" s="979"/>
      <c r="K32" s="979"/>
      <c r="L32" s="979"/>
      <c r="M32" s="979"/>
      <c r="N32" s="979"/>
      <c r="O32" s="979"/>
      <c r="P32" s="979"/>
      <c r="Q32" s="979"/>
      <c r="R32" s="979"/>
      <c r="S32" s="979"/>
      <c r="T32" s="979"/>
      <c r="U32" s="979"/>
      <c r="V32" s="979"/>
      <c r="W32" s="592"/>
      <c r="X32" s="592"/>
      <c r="Y32" s="592"/>
      <c r="Z32" s="592"/>
      <c r="AA32" s="592"/>
      <c r="AB32" s="1121"/>
      <c r="AC32" s="1122"/>
      <c r="AD32" s="1123"/>
    </row>
    <row r="33" spans="1:30" ht="12.95" customHeight="1">
      <c r="A33" s="1002"/>
      <c r="B33" s="983"/>
      <c r="C33" s="975"/>
      <c r="D33" s="977"/>
      <c r="E33" s="1702"/>
      <c r="F33" s="982"/>
      <c r="G33" s="982"/>
      <c r="H33" s="982"/>
      <c r="I33" s="982"/>
      <c r="J33" s="982"/>
      <c r="K33" s="982"/>
      <c r="L33" s="982"/>
      <c r="M33" s="982"/>
      <c r="N33" s="982"/>
      <c r="O33" s="982"/>
      <c r="P33" s="982"/>
      <c r="Q33" s="982"/>
      <c r="R33" s="982"/>
      <c r="S33" s="982"/>
      <c r="T33" s="982"/>
      <c r="U33" s="982"/>
      <c r="V33" s="982"/>
      <c r="W33" s="645"/>
      <c r="X33" s="645"/>
      <c r="Y33" s="645"/>
      <c r="Z33" s="645"/>
      <c r="AA33" s="645"/>
      <c r="AB33" s="105"/>
      <c r="AC33" s="106"/>
      <c r="AD33" s="107"/>
    </row>
    <row r="34" spans="1:30" ht="12.95" customHeight="1">
      <c r="A34" s="1002"/>
      <c r="B34" s="983"/>
      <c r="C34" s="975"/>
      <c r="D34" s="977"/>
      <c r="E34" s="1702"/>
      <c r="F34" s="982"/>
      <c r="G34" s="982"/>
      <c r="H34" s="982"/>
      <c r="I34" s="982"/>
      <c r="J34" s="982"/>
      <c r="K34" s="982"/>
      <c r="L34" s="982"/>
      <c r="M34" s="982"/>
      <c r="N34" s="982"/>
      <c r="O34" s="982"/>
      <c r="P34" s="982"/>
      <c r="Q34" s="982"/>
      <c r="R34" s="982"/>
      <c r="S34" s="982"/>
      <c r="T34" s="982"/>
      <c r="U34" s="982"/>
      <c r="V34" s="982"/>
      <c r="W34" s="645"/>
      <c r="X34" s="645"/>
      <c r="Y34" s="645"/>
      <c r="Z34" s="645"/>
      <c r="AA34" s="645"/>
      <c r="AB34" s="105"/>
      <c r="AC34" s="106"/>
      <c r="AD34" s="107"/>
    </row>
    <row r="35" spans="1:30" ht="28.5" customHeight="1">
      <c r="A35" s="1002"/>
      <c r="B35" s="983"/>
      <c r="C35" s="975"/>
      <c r="D35" s="977"/>
      <c r="E35" s="1702"/>
      <c r="F35" s="979"/>
      <c r="G35" s="979"/>
      <c r="H35" s="979"/>
      <c r="I35" s="979"/>
      <c r="J35" s="979"/>
      <c r="K35" s="979"/>
      <c r="L35" s="979"/>
      <c r="M35" s="979"/>
      <c r="N35" s="979"/>
      <c r="O35" s="979"/>
      <c r="P35" s="979"/>
      <c r="Q35" s="979"/>
      <c r="R35" s="979"/>
      <c r="S35" s="979"/>
      <c r="T35" s="979"/>
      <c r="U35" s="979"/>
      <c r="V35" s="979"/>
      <c r="W35" s="592"/>
      <c r="X35" s="592"/>
      <c r="Y35" s="592"/>
      <c r="Z35" s="592"/>
      <c r="AA35" s="592"/>
      <c r="AB35" s="593"/>
      <c r="AC35" s="594"/>
      <c r="AD35" s="595"/>
    </row>
    <row r="36" spans="1:30" ht="12.95" customHeight="1">
      <c r="A36" s="1703" t="s">
        <v>727</v>
      </c>
      <c r="B36" s="298">
        <v>3</v>
      </c>
      <c r="C36" s="1133" t="s">
        <v>1113</v>
      </c>
      <c r="D36" s="1134" t="s">
        <v>1112</v>
      </c>
      <c r="E36" s="1135" t="s">
        <v>1114</v>
      </c>
      <c r="F36" s="297"/>
      <c r="G36" s="1136" t="s">
        <v>117</v>
      </c>
      <c r="H36" s="1136"/>
      <c r="I36" s="1136"/>
      <c r="J36" s="1136"/>
      <c r="K36" s="1136"/>
      <c r="L36" s="1136"/>
      <c r="M36" s="1136"/>
      <c r="N36" s="1155" t="s">
        <v>116</v>
      </c>
      <c r="O36" s="1155"/>
      <c r="P36" s="1155"/>
      <c r="Q36" s="1155"/>
      <c r="R36" s="1155"/>
      <c r="S36" s="1155"/>
      <c r="T36" s="1155"/>
      <c r="U36" s="1155"/>
      <c r="V36" s="1155"/>
      <c r="W36" s="297"/>
      <c r="X36" s="297"/>
      <c r="Y36" s="297"/>
      <c r="Z36" s="297"/>
      <c r="AA36" s="297"/>
      <c r="AB36" s="1121" t="s">
        <v>442</v>
      </c>
      <c r="AC36" s="1122"/>
      <c r="AD36" s="1123"/>
    </row>
    <row r="37" spans="1:30" ht="12.95" customHeight="1">
      <c r="A37" s="1703"/>
      <c r="B37" s="298"/>
      <c r="C37" s="1133"/>
      <c r="D37" s="1134"/>
      <c r="E37" s="1135"/>
      <c r="F37" s="297"/>
      <c r="G37" s="1136"/>
      <c r="H37" s="1136"/>
      <c r="I37" s="1136"/>
      <c r="J37" s="1136"/>
      <c r="K37" s="1136"/>
      <c r="L37" s="1136"/>
      <c r="M37" s="1136"/>
      <c r="N37" s="1155"/>
      <c r="O37" s="1155"/>
      <c r="P37" s="1155"/>
      <c r="Q37" s="1155"/>
      <c r="R37" s="1155"/>
      <c r="S37" s="1155"/>
      <c r="T37" s="1155"/>
      <c r="U37" s="1155"/>
      <c r="V37" s="1155"/>
      <c r="W37" s="297"/>
      <c r="X37" s="297"/>
      <c r="Y37" s="297"/>
      <c r="Z37" s="297"/>
      <c r="AA37" s="297"/>
      <c r="AB37" s="1121"/>
      <c r="AC37" s="1122"/>
      <c r="AD37" s="1123"/>
    </row>
    <row r="38" spans="1:30" ht="12.95" customHeight="1">
      <c r="A38" s="1703"/>
      <c r="B38" s="298"/>
      <c r="C38" s="1133"/>
      <c r="D38" s="1134"/>
      <c r="E38" s="1135"/>
      <c r="F38" s="297"/>
      <c r="G38" s="297"/>
      <c r="H38" s="297"/>
      <c r="I38" s="297"/>
      <c r="J38" s="297"/>
      <c r="K38" s="297"/>
      <c r="L38" s="297"/>
      <c r="M38" s="297"/>
      <c r="N38" s="297"/>
      <c r="O38" s="297"/>
      <c r="P38" s="297"/>
      <c r="Q38" s="297"/>
      <c r="R38" s="297"/>
      <c r="S38" s="297"/>
      <c r="T38" s="297"/>
      <c r="U38" s="297"/>
      <c r="V38" s="297"/>
      <c r="W38" s="297"/>
      <c r="X38" s="297"/>
      <c r="Y38" s="297"/>
      <c r="Z38" s="297"/>
      <c r="AA38" s="297"/>
      <c r="AB38" s="1121"/>
      <c r="AC38" s="1122"/>
      <c r="AD38" s="1123"/>
    </row>
    <row r="39" spans="1:30" ht="12.95" customHeight="1">
      <c r="A39" s="1703"/>
      <c r="B39" s="298"/>
      <c r="C39" s="1133"/>
      <c r="D39" s="1134"/>
      <c r="E39" s="1135"/>
      <c r="F39" s="297"/>
      <c r="G39" s="297"/>
      <c r="H39" s="297"/>
      <c r="I39" s="297"/>
      <c r="J39" s="297"/>
      <c r="K39" s="297"/>
      <c r="L39" s="297"/>
      <c r="M39" s="297"/>
      <c r="N39" s="297"/>
      <c r="O39" s="297"/>
      <c r="P39" s="297"/>
      <c r="Q39" s="297"/>
      <c r="R39" s="297"/>
      <c r="S39" s="297"/>
      <c r="T39" s="297"/>
      <c r="U39" s="297"/>
      <c r="V39" s="297"/>
      <c r="W39" s="297"/>
      <c r="X39" s="297"/>
      <c r="Y39" s="297"/>
      <c r="Z39" s="297"/>
      <c r="AA39" s="297"/>
      <c r="AB39" s="105"/>
      <c r="AC39" s="106"/>
      <c r="AD39" s="107"/>
    </row>
    <row r="40" spans="1:30" ht="12.95" customHeight="1">
      <c r="A40" s="1703"/>
      <c r="B40" s="298"/>
      <c r="C40" s="1133"/>
      <c r="D40" s="1134"/>
      <c r="E40" s="1135"/>
      <c r="F40" s="297"/>
      <c r="G40" s="297"/>
      <c r="H40" s="297"/>
      <c r="I40" s="297"/>
      <c r="J40" s="297"/>
      <c r="K40" s="297"/>
      <c r="L40" s="297"/>
      <c r="M40" s="297"/>
      <c r="N40" s="297"/>
      <c r="O40" s="297"/>
      <c r="P40" s="297"/>
      <c r="Q40" s="297"/>
      <c r="R40" s="297"/>
      <c r="S40" s="297"/>
      <c r="T40" s="297"/>
      <c r="U40" s="297"/>
      <c r="V40" s="297"/>
      <c r="W40" s="297"/>
      <c r="X40" s="297"/>
      <c r="Y40" s="297"/>
      <c r="Z40" s="297"/>
      <c r="AA40" s="297"/>
      <c r="AB40" s="105"/>
      <c r="AC40" s="106"/>
      <c r="AD40" s="107"/>
    </row>
    <row r="41" spans="1:30" ht="12.95" customHeight="1">
      <c r="A41" s="1703"/>
      <c r="B41" s="298"/>
      <c r="C41" s="1133"/>
      <c r="D41" s="1134"/>
      <c r="E41" s="1135"/>
      <c r="F41" s="297"/>
      <c r="G41" s="297"/>
      <c r="H41" s="297"/>
      <c r="I41" s="297"/>
      <c r="J41" s="297"/>
      <c r="K41" s="297"/>
      <c r="L41" s="297"/>
      <c r="M41" s="297"/>
      <c r="N41" s="297"/>
      <c r="O41" s="297"/>
      <c r="P41" s="297"/>
      <c r="Q41" s="297"/>
      <c r="R41" s="297"/>
      <c r="S41" s="297"/>
      <c r="T41" s="297"/>
      <c r="U41" s="297"/>
      <c r="V41" s="297"/>
      <c r="W41" s="297"/>
      <c r="X41" s="297"/>
      <c r="Y41" s="297"/>
      <c r="Z41" s="297"/>
      <c r="AA41" s="297"/>
      <c r="AB41" s="105"/>
      <c r="AC41" s="106"/>
      <c r="AD41" s="107"/>
    </row>
    <row r="42" spans="1:30" ht="93" customHeight="1">
      <c r="A42" s="1706"/>
      <c r="B42" s="307"/>
      <c r="C42" s="1650"/>
      <c r="D42" s="1651"/>
      <c r="E42" s="1647"/>
      <c r="F42" s="301"/>
      <c r="G42" s="301"/>
      <c r="H42" s="301"/>
      <c r="I42" s="301"/>
      <c r="J42" s="301"/>
      <c r="K42" s="301"/>
      <c r="L42" s="301"/>
      <c r="M42" s="301"/>
      <c r="N42" s="301"/>
      <c r="O42" s="301"/>
      <c r="P42" s="301"/>
      <c r="Q42" s="301"/>
      <c r="R42" s="301"/>
      <c r="S42" s="301"/>
      <c r="T42" s="301"/>
      <c r="U42" s="301"/>
      <c r="V42" s="301"/>
      <c r="W42" s="301"/>
      <c r="X42" s="301"/>
      <c r="Y42" s="301"/>
      <c r="Z42" s="301"/>
      <c r="AA42" s="301"/>
      <c r="AB42" s="130"/>
      <c r="AC42" s="131"/>
      <c r="AD42" s="132"/>
    </row>
    <row r="43" spans="1:30" ht="2.4500000000000002" customHeight="1">
      <c r="A43" s="302"/>
      <c r="B43" s="626"/>
      <c r="C43" s="590"/>
      <c r="D43" s="265"/>
      <c r="E43" s="596"/>
      <c r="F43" s="297"/>
      <c r="G43" s="297"/>
      <c r="H43" s="297"/>
      <c r="I43" s="297"/>
      <c r="J43" s="297"/>
      <c r="K43" s="297"/>
      <c r="L43" s="297"/>
      <c r="M43" s="297"/>
      <c r="N43" s="297"/>
      <c r="O43" s="297"/>
      <c r="P43" s="297"/>
      <c r="Q43" s="297"/>
      <c r="R43" s="297"/>
      <c r="S43" s="297"/>
      <c r="T43" s="297"/>
      <c r="U43" s="297"/>
      <c r="V43" s="297"/>
      <c r="W43" s="297"/>
      <c r="X43" s="297"/>
      <c r="Y43" s="297"/>
      <c r="Z43" s="297"/>
      <c r="AA43" s="297"/>
      <c r="AB43" s="593"/>
      <c r="AC43" s="594"/>
      <c r="AD43" s="595"/>
    </row>
    <row r="44" spans="1:30" ht="12.95" customHeight="1">
      <c r="A44" s="1703" t="s">
        <v>1115</v>
      </c>
      <c r="B44" s="626">
        <v>4</v>
      </c>
      <c r="C44" s="1400" t="s">
        <v>1439</v>
      </c>
      <c r="D44" s="1134" t="s">
        <v>1112</v>
      </c>
      <c r="E44" s="1135" t="s">
        <v>1366</v>
      </c>
      <c r="F44" s="297"/>
      <c r="G44" s="1136" t="s">
        <v>117</v>
      </c>
      <c r="H44" s="1136"/>
      <c r="I44" s="1136"/>
      <c r="J44" s="1136"/>
      <c r="K44" s="1136"/>
      <c r="L44" s="1136"/>
      <c r="M44" s="1704"/>
      <c r="N44" s="1222" t="s">
        <v>116</v>
      </c>
      <c r="O44" s="1222"/>
      <c r="P44" s="1222"/>
      <c r="Q44" s="1222"/>
      <c r="R44" s="1222"/>
      <c r="S44" s="1222"/>
      <c r="T44" s="1222"/>
      <c r="U44" s="1222"/>
      <c r="V44" s="1222"/>
      <c r="W44" s="297"/>
      <c r="X44" s="297"/>
      <c r="Y44" s="297"/>
      <c r="Z44" s="297"/>
      <c r="AA44" s="297"/>
      <c r="AB44" s="1121" t="s">
        <v>442</v>
      </c>
      <c r="AC44" s="1122"/>
      <c r="AD44" s="1123"/>
    </row>
    <row r="45" spans="1:30" ht="12.95" customHeight="1">
      <c r="A45" s="1703"/>
      <c r="B45" s="626"/>
      <c r="C45" s="1400"/>
      <c r="D45" s="1134"/>
      <c r="E45" s="1135"/>
      <c r="F45" s="297"/>
      <c r="G45" s="1136"/>
      <c r="H45" s="1136"/>
      <c r="I45" s="1136"/>
      <c r="J45" s="1136"/>
      <c r="K45" s="1136"/>
      <c r="L45" s="1136"/>
      <c r="M45" s="1704"/>
      <c r="N45" s="1222"/>
      <c r="O45" s="1222"/>
      <c r="P45" s="1222"/>
      <c r="Q45" s="1222"/>
      <c r="R45" s="1222"/>
      <c r="S45" s="1222"/>
      <c r="T45" s="1222"/>
      <c r="U45" s="1222"/>
      <c r="V45" s="1222"/>
      <c r="W45" s="297"/>
      <c r="X45" s="297"/>
      <c r="Y45" s="297"/>
      <c r="Z45" s="297"/>
      <c r="AA45" s="297"/>
      <c r="AB45" s="1121"/>
      <c r="AC45" s="1122"/>
      <c r="AD45" s="1123"/>
    </row>
    <row r="46" spans="1:30" ht="12" customHeight="1">
      <c r="A46" s="1703"/>
      <c r="B46" s="626"/>
      <c r="C46" s="1400"/>
      <c r="D46" s="1134"/>
      <c r="E46" s="1135"/>
      <c r="F46" s="297"/>
      <c r="G46" s="297"/>
      <c r="H46" s="297"/>
      <c r="I46" s="297"/>
      <c r="J46" s="297"/>
      <c r="K46" s="297"/>
      <c r="L46" s="299"/>
      <c r="M46" s="297"/>
      <c r="N46" s="297"/>
      <c r="O46" s="297"/>
      <c r="P46" s="297"/>
      <c r="Q46" s="297"/>
      <c r="R46" s="297"/>
      <c r="S46" s="297"/>
      <c r="T46" s="297"/>
      <c r="U46" s="297"/>
      <c r="V46" s="297"/>
      <c r="W46" s="297"/>
      <c r="X46" s="297"/>
      <c r="Y46" s="297"/>
      <c r="Z46" s="297"/>
      <c r="AA46" s="297"/>
      <c r="AB46" s="1121"/>
      <c r="AC46" s="1122"/>
      <c r="AD46" s="1123"/>
    </row>
    <row r="47" spans="1:30" ht="27" customHeight="1">
      <c r="A47" s="1703"/>
      <c r="B47" s="626"/>
      <c r="C47" s="1400"/>
      <c r="D47" s="1134"/>
      <c r="E47" s="1135"/>
      <c r="F47" s="297"/>
      <c r="G47" s="303" t="s">
        <v>106</v>
      </c>
      <c r="H47" s="1705" t="s">
        <v>445</v>
      </c>
      <c r="I47" s="1705"/>
      <c r="J47" s="1705"/>
      <c r="K47" s="1705"/>
      <c r="L47" s="1705"/>
      <c r="M47" s="1705"/>
      <c r="N47" s="1705"/>
      <c r="O47" s="1705"/>
      <c r="P47" s="1705"/>
      <c r="Q47" s="1705"/>
      <c r="R47" s="1705"/>
      <c r="S47" s="1705"/>
      <c r="T47" s="1705"/>
      <c r="U47" s="1705"/>
      <c r="V47" s="1705"/>
      <c r="W47" s="1705"/>
      <c r="X47" s="1705"/>
      <c r="Y47" s="1705"/>
      <c r="Z47" s="297"/>
      <c r="AA47" s="297"/>
      <c r="AB47" s="105"/>
      <c r="AC47" s="106"/>
      <c r="AD47" s="107"/>
    </row>
    <row r="48" spans="1:30" ht="12.95" customHeight="1">
      <c r="A48" s="1703"/>
      <c r="B48" s="626"/>
      <c r="C48" s="635"/>
      <c r="D48" s="265"/>
      <c r="E48" s="1135"/>
      <c r="F48" s="297"/>
      <c r="G48" s="305"/>
      <c r="H48" s="1705"/>
      <c r="I48" s="1705"/>
      <c r="J48" s="1705"/>
      <c r="K48" s="1705"/>
      <c r="L48" s="1705"/>
      <c r="M48" s="1705"/>
      <c r="N48" s="1705"/>
      <c r="O48" s="1705"/>
      <c r="P48" s="1705"/>
      <c r="Q48" s="1705"/>
      <c r="R48" s="1705"/>
      <c r="S48" s="1705"/>
      <c r="T48" s="1705"/>
      <c r="U48" s="1705"/>
      <c r="V48" s="1705"/>
      <c r="W48" s="1705"/>
      <c r="X48" s="1705"/>
      <c r="Y48" s="1705"/>
      <c r="Z48" s="297"/>
      <c r="AA48" s="297"/>
      <c r="AB48" s="105"/>
      <c r="AC48" s="106"/>
      <c r="AD48" s="107"/>
    </row>
    <row r="49" spans="1:30" ht="12.95" customHeight="1">
      <c r="A49" s="300"/>
      <c r="B49" s="626"/>
      <c r="C49" s="635"/>
      <c r="D49" s="265"/>
      <c r="E49" s="1135"/>
      <c r="F49" s="297"/>
      <c r="G49" s="306"/>
      <c r="H49" s="1705"/>
      <c r="I49" s="1705"/>
      <c r="J49" s="1705"/>
      <c r="K49" s="1705"/>
      <c r="L49" s="1705"/>
      <c r="M49" s="1705"/>
      <c r="N49" s="1705"/>
      <c r="O49" s="1705"/>
      <c r="P49" s="1705"/>
      <c r="Q49" s="1705"/>
      <c r="R49" s="1705"/>
      <c r="S49" s="1705"/>
      <c r="T49" s="1705"/>
      <c r="U49" s="1705"/>
      <c r="V49" s="1705"/>
      <c r="W49" s="1705"/>
      <c r="X49" s="1705"/>
      <c r="Y49" s="1705"/>
      <c r="Z49" s="297"/>
      <c r="AA49" s="297"/>
      <c r="AB49" s="105"/>
      <c r="AC49" s="106"/>
      <c r="AD49" s="107"/>
    </row>
    <row r="50" spans="1:30" ht="12.95" customHeight="1">
      <c r="A50" s="300"/>
      <c r="B50" s="626"/>
      <c r="C50" s="635"/>
      <c r="D50" s="265"/>
      <c r="E50" s="1135"/>
      <c r="F50" s="297"/>
      <c r="G50" s="297"/>
      <c r="H50" s="297"/>
      <c r="I50" s="297"/>
      <c r="J50" s="297"/>
      <c r="K50" s="297"/>
      <c r="L50" s="299"/>
      <c r="M50" s="297"/>
      <c r="N50" s="297"/>
      <c r="O50" s="297"/>
      <c r="P50" s="297"/>
      <c r="Q50" s="297"/>
      <c r="R50" s="297"/>
      <c r="S50" s="297"/>
      <c r="T50" s="297"/>
      <c r="U50" s="297"/>
      <c r="V50" s="297"/>
      <c r="W50" s="297"/>
      <c r="X50" s="297"/>
      <c r="Y50" s="297"/>
      <c r="Z50" s="297"/>
      <c r="AA50" s="297"/>
      <c r="AB50" s="105"/>
      <c r="AC50" s="106"/>
      <c r="AD50" s="107"/>
    </row>
    <row r="51" spans="1:30" ht="12.95" customHeight="1">
      <c r="A51" s="300"/>
      <c r="B51" s="626"/>
      <c r="C51" s="635"/>
      <c r="D51" s="265"/>
      <c r="E51" s="1135"/>
      <c r="F51" s="297"/>
      <c r="G51" s="297"/>
      <c r="H51" s="297"/>
      <c r="I51" s="297"/>
      <c r="J51" s="297"/>
      <c r="K51" s="297"/>
      <c r="L51" s="299"/>
      <c r="M51" s="297"/>
      <c r="N51" s="297"/>
      <c r="O51" s="297"/>
      <c r="P51" s="297"/>
      <c r="Q51" s="297"/>
      <c r="R51" s="297"/>
      <c r="S51" s="297"/>
      <c r="T51" s="297"/>
      <c r="U51" s="297"/>
      <c r="V51" s="297"/>
      <c r="W51" s="297"/>
      <c r="X51" s="297"/>
      <c r="Y51" s="297"/>
      <c r="Z51" s="297"/>
      <c r="AA51" s="297"/>
      <c r="AB51" s="105"/>
      <c r="AC51" s="106"/>
      <c r="AD51" s="107"/>
    </row>
    <row r="52" spans="1:30" ht="12.95" customHeight="1">
      <c r="A52" s="300"/>
      <c r="B52" s="626"/>
      <c r="C52" s="635"/>
      <c r="D52" s="265"/>
      <c r="E52" s="1135"/>
      <c r="F52" s="297"/>
      <c r="G52" s="297"/>
      <c r="H52" s="297"/>
      <c r="I52" s="297"/>
      <c r="J52" s="297"/>
      <c r="K52" s="297"/>
      <c r="L52" s="299"/>
      <c r="M52" s="297"/>
      <c r="N52" s="297"/>
      <c r="O52" s="297"/>
      <c r="P52" s="297"/>
      <c r="Q52" s="297"/>
      <c r="R52" s="297"/>
      <c r="S52" s="297"/>
      <c r="T52" s="297"/>
      <c r="U52" s="297"/>
      <c r="V52" s="297"/>
      <c r="W52" s="297"/>
      <c r="X52" s="297"/>
      <c r="Y52" s="297"/>
      <c r="Z52" s="297"/>
      <c r="AA52" s="297"/>
      <c r="AB52" s="105"/>
      <c r="AC52" s="106"/>
      <c r="AD52" s="107"/>
    </row>
    <row r="53" spans="1:30" ht="12.95" customHeight="1">
      <c r="A53" s="300"/>
      <c r="B53" s="626"/>
      <c r="C53" s="635"/>
      <c r="D53" s="265"/>
      <c r="E53" s="1135"/>
      <c r="F53" s="297"/>
      <c r="G53" s="297"/>
      <c r="H53" s="297"/>
      <c r="I53" s="297"/>
      <c r="J53" s="297"/>
      <c r="K53" s="297"/>
      <c r="L53" s="299"/>
      <c r="M53" s="297"/>
      <c r="N53" s="297"/>
      <c r="O53" s="297"/>
      <c r="P53" s="297"/>
      <c r="Q53" s="297"/>
      <c r="R53" s="297"/>
      <c r="S53" s="297"/>
      <c r="T53" s="297"/>
      <c r="U53" s="297"/>
      <c r="V53" s="297"/>
      <c r="W53" s="297"/>
      <c r="X53" s="297"/>
      <c r="Y53" s="297"/>
      <c r="Z53" s="297"/>
      <c r="AA53" s="297"/>
      <c r="AB53" s="105"/>
      <c r="AC53" s="106"/>
      <c r="AD53" s="107"/>
    </row>
    <row r="54" spans="1:30" ht="12.95" customHeight="1">
      <c r="A54" s="300"/>
      <c r="B54" s="626"/>
      <c r="C54" s="635"/>
      <c r="D54" s="265"/>
      <c r="E54" s="1135"/>
      <c r="F54" s="297"/>
      <c r="G54" s="297"/>
      <c r="H54" s="297"/>
      <c r="I54" s="297"/>
      <c r="J54" s="297"/>
      <c r="K54" s="297"/>
      <c r="L54" s="299"/>
      <c r="M54" s="297"/>
      <c r="N54" s="297"/>
      <c r="O54" s="297"/>
      <c r="P54" s="297"/>
      <c r="Q54" s="297"/>
      <c r="R54" s="297"/>
      <c r="S54" s="297"/>
      <c r="T54" s="297"/>
      <c r="U54" s="297"/>
      <c r="V54" s="297"/>
      <c r="W54" s="297"/>
      <c r="X54" s="297"/>
      <c r="Y54" s="297"/>
      <c r="Z54" s="297"/>
      <c r="AA54" s="297"/>
      <c r="AB54" s="105"/>
      <c r="AC54" s="106"/>
      <c r="AD54" s="107"/>
    </row>
    <row r="55" spans="1:30" ht="78" customHeight="1">
      <c r="A55" s="300"/>
      <c r="B55" s="626"/>
      <c r="C55" s="635"/>
      <c r="D55" s="265"/>
      <c r="E55" s="1135"/>
      <c r="F55" s="297"/>
      <c r="G55" s="297"/>
      <c r="H55" s="297"/>
      <c r="I55" s="297"/>
      <c r="J55" s="297"/>
      <c r="K55" s="297"/>
      <c r="L55" s="299"/>
      <c r="M55" s="297"/>
      <c r="N55" s="297"/>
      <c r="O55" s="297"/>
      <c r="P55" s="297"/>
      <c r="Q55" s="297"/>
      <c r="R55" s="297"/>
      <c r="S55" s="297"/>
      <c r="T55" s="297"/>
      <c r="U55" s="297"/>
      <c r="V55" s="297"/>
      <c r="W55" s="297"/>
      <c r="X55" s="297"/>
      <c r="Y55" s="297"/>
      <c r="Z55" s="297"/>
      <c r="AA55" s="297"/>
      <c r="AB55" s="105"/>
      <c r="AC55" s="106"/>
      <c r="AD55" s="107"/>
    </row>
    <row r="56" spans="1:30" ht="13.5" customHeight="1">
      <c r="A56" s="1703" t="s">
        <v>1116</v>
      </c>
      <c r="B56" s="298">
        <v>5</v>
      </c>
      <c r="C56" s="1133" t="s">
        <v>1280</v>
      </c>
      <c r="D56" s="1134" t="s">
        <v>1112</v>
      </c>
      <c r="E56" s="1135" t="s">
        <v>1118</v>
      </c>
      <c r="F56" s="616"/>
      <c r="G56" s="1136" t="s">
        <v>117</v>
      </c>
      <c r="H56" s="1136"/>
      <c r="I56" s="1136"/>
      <c r="J56" s="1136"/>
      <c r="K56" s="1136"/>
      <c r="L56" s="1136"/>
      <c r="M56" s="1136"/>
      <c r="N56" s="1222" t="s">
        <v>116</v>
      </c>
      <c r="O56" s="1222"/>
      <c r="P56" s="1222"/>
      <c r="Q56" s="1222"/>
      <c r="R56" s="1222"/>
      <c r="S56" s="1222"/>
      <c r="T56" s="1222"/>
      <c r="U56" s="1222"/>
      <c r="V56" s="1222"/>
      <c r="W56" s="616"/>
      <c r="X56" s="616"/>
      <c r="Y56" s="616"/>
      <c r="Z56" s="616"/>
      <c r="AA56" s="616"/>
      <c r="AB56" s="1121" t="s">
        <v>442</v>
      </c>
      <c r="AC56" s="1122"/>
      <c r="AD56" s="1123"/>
    </row>
    <row r="57" spans="1:30" ht="13.5" customHeight="1">
      <c r="A57" s="1703"/>
      <c r="B57" s="298"/>
      <c r="C57" s="1133"/>
      <c r="D57" s="1134"/>
      <c r="E57" s="1135"/>
      <c r="F57" s="616"/>
      <c r="G57" s="1136"/>
      <c r="H57" s="1136"/>
      <c r="I57" s="1136"/>
      <c r="J57" s="1136"/>
      <c r="K57" s="1136"/>
      <c r="L57" s="1136"/>
      <c r="M57" s="1136"/>
      <c r="N57" s="1222"/>
      <c r="O57" s="1222"/>
      <c r="P57" s="1222"/>
      <c r="Q57" s="1222"/>
      <c r="R57" s="1222"/>
      <c r="S57" s="1222"/>
      <c r="T57" s="1222"/>
      <c r="U57" s="1222"/>
      <c r="V57" s="1222"/>
      <c r="W57" s="616"/>
      <c r="X57" s="616"/>
      <c r="Y57" s="616"/>
      <c r="Z57" s="616"/>
      <c r="AA57" s="616"/>
      <c r="AB57" s="1121"/>
      <c r="AC57" s="1122"/>
      <c r="AD57" s="1123"/>
    </row>
    <row r="58" spans="1:30" ht="41.25" customHeight="1">
      <c r="A58" s="1703"/>
      <c r="B58" s="298"/>
      <c r="C58" s="1133"/>
      <c r="D58" s="1134"/>
      <c r="E58" s="1135"/>
      <c r="F58" s="297"/>
      <c r="G58" s="650"/>
      <c r="H58" s="1705"/>
      <c r="I58" s="1707"/>
      <c r="J58" s="1707"/>
      <c r="K58" s="1707"/>
      <c r="L58" s="1707"/>
      <c r="M58" s="1707"/>
      <c r="N58" s="1707"/>
      <c r="O58" s="1707"/>
      <c r="P58" s="1707"/>
      <c r="Q58" s="1707"/>
      <c r="R58" s="1707"/>
      <c r="S58" s="1707"/>
      <c r="T58" s="1707"/>
      <c r="U58" s="1707"/>
      <c r="V58" s="1707"/>
      <c r="W58" s="1707"/>
      <c r="X58" s="1707"/>
      <c r="Y58" s="1707"/>
      <c r="Z58" s="1707"/>
      <c r="AA58" s="1708"/>
      <c r="AB58" s="1121"/>
      <c r="AC58" s="1122"/>
      <c r="AD58" s="1123"/>
    </row>
    <row r="59" spans="1:30" s="826" customFormat="1" ht="8.25" customHeight="1">
      <c r="A59" s="1703"/>
      <c r="B59" s="298"/>
      <c r="C59" s="809"/>
      <c r="D59" s="810"/>
      <c r="E59" s="808"/>
      <c r="F59" s="297"/>
      <c r="G59" s="864"/>
      <c r="H59" s="817"/>
      <c r="I59" s="864"/>
      <c r="J59" s="864"/>
      <c r="K59" s="864"/>
      <c r="L59" s="864"/>
      <c r="M59" s="864"/>
      <c r="N59" s="864"/>
      <c r="O59" s="864"/>
      <c r="P59" s="864"/>
      <c r="Q59" s="864"/>
      <c r="R59" s="864"/>
      <c r="S59" s="864"/>
      <c r="T59" s="864"/>
      <c r="U59" s="864"/>
      <c r="V59" s="864"/>
      <c r="W59" s="864"/>
      <c r="X59" s="864"/>
      <c r="Y59" s="864"/>
      <c r="Z59" s="864"/>
      <c r="AA59" s="864"/>
      <c r="AB59" s="812"/>
      <c r="AC59" s="813"/>
      <c r="AD59" s="814"/>
    </row>
    <row r="60" spans="1:30" ht="13.5" customHeight="1">
      <c r="A60" s="1703"/>
      <c r="B60" s="298"/>
      <c r="C60" s="602"/>
      <c r="D60" s="591"/>
      <c r="E60" s="1119" t="s">
        <v>1117</v>
      </c>
      <c r="F60" s="297"/>
      <c r="G60" s="309" t="s">
        <v>144</v>
      </c>
      <c r="H60" s="1709" t="s">
        <v>1247</v>
      </c>
      <c r="I60" s="1709"/>
      <c r="J60" s="1709"/>
      <c r="K60" s="1709"/>
      <c r="L60" s="1709"/>
      <c r="M60" s="1709"/>
      <c r="N60" s="1709"/>
      <c r="O60" s="1709"/>
      <c r="P60" s="1709"/>
      <c r="Q60" s="1709"/>
      <c r="R60" s="1709"/>
      <c r="S60" s="1709"/>
      <c r="T60" s="1709"/>
      <c r="U60" s="1709"/>
      <c r="V60" s="1709"/>
      <c r="W60" s="1709"/>
      <c r="X60" s="1709"/>
      <c r="Y60" s="1709"/>
      <c r="Z60" s="1709"/>
      <c r="AA60" s="297"/>
      <c r="AB60" s="105"/>
      <c r="AC60" s="106"/>
      <c r="AD60" s="107"/>
    </row>
    <row r="61" spans="1:30" ht="13.5" customHeight="1">
      <c r="A61" s="1703"/>
      <c r="B61" s="298"/>
      <c r="C61" s="602"/>
      <c r="D61" s="591"/>
      <c r="E61" s="1119"/>
      <c r="F61" s="297"/>
      <c r="G61" s="310"/>
      <c r="H61" s="1709"/>
      <c r="I61" s="1709"/>
      <c r="J61" s="1709"/>
      <c r="K61" s="1709"/>
      <c r="L61" s="1709"/>
      <c r="M61" s="1709"/>
      <c r="N61" s="1709"/>
      <c r="O61" s="1709"/>
      <c r="P61" s="1709"/>
      <c r="Q61" s="1709"/>
      <c r="R61" s="1709"/>
      <c r="S61" s="1709"/>
      <c r="T61" s="1709"/>
      <c r="U61" s="1709"/>
      <c r="V61" s="1709"/>
      <c r="W61" s="1709"/>
      <c r="X61" s="1709"/>
      <c r="Y61" s="1709"/>
      <c r="Z61" s="1709"/>
      <c r="AA61" s="297"/>
      <c r="AB61" s="105"/>
      <c r="AC61" s="106"/>
      <c r="AD61" s="107"/>
    </row>
    <row r="62" spans="1:30" ht="13.5" customHeight="1">
      <c r="A62" s="1703"/>
      <c r="B62" s="298"/>
      <c r="C62" s="602"/>
      <c r="D62" s="591"/>
      <c r="E62" s="1119"/>
      <c r="F62" s="297"/>
      <c r="G62" s="310"/>
      <c r="H62" s="1709"/>
      <c r="I62" s="1709"/>
      <c r="J62" s="1709"/>
      <c r="K62" s="1709"/>
      <c r="L62" s="1709"/>
      <c r="M62" s="1709"/>
      <c r="N62" s="1709"/>
      <c r="O62" s="1709"/>
      <c r="P62" s="1709"/>
      <c r="Q62" s="1709"/>
      <c r="R62" s="1709"/>
      <c r="S62" s="1709"/>
      <c r="T62" s="1709"/>
      <c r="U62" s="1709"/>
      <c r="V62" s="1709"/>
      <c r="W62" s="1709"/>
      <c r="X62" s="1709"/>
      <c r="Y62" s="1709"/>
      <c r="Z62" s="1709"/>
      <c r="AA62" s="297"/>
      <c r="AB62" s="593"/>
      <c r="AC62" s="594"/>
      <c r="AD62" s="595"/>
    </row>
    <row r="63" spans="1:30" ht="13.5" customHeight="1">
      <c r="A63" s="1703"/>
      <c r="B63" s="298"/>
      <c r="C63" s="602"/>
      <c r="D63" s="591"/>
      <c r="E63" s="1119"/>
      <c r="F63" s="297"/>
      <c r="G63" s="310"/>
      <c r="H63" s="1709"/>
      <c r="I63" s="1709"/>
      <c r="J63" s="1709"/>
      <c r="K63" s="1709"/>
      <c r="L63" s="1709"/>
      <c r="M63" s="1709"/>
      <c r="N63" s="1709"/>
      <c r="O63" s="1709"/>
      <c r="P63" s="1709"/>
      <c r="Q63" s="1709"/>
      <c r="R63" s="1709"/>
      <c r="S63" s="1709"/>
      <c r="T63" s="1709"/>
      <c r="U63" s="1709"/>
      <c r="V63" s="1709"/>
      <c r="W63" s="1709"/>
      <c r="X63" s="1709"/>
      <c r="Y63" s="1709"/>
      <c r="Z63" s="1709"/>
      <c r="AA63" s="297"/>
      <c r="AB63" s="593"/>
      <c r="AC63" s="594"/>
      <c r="AD63" s="595"/>
    </row>
    <row r="64" spans="1:30" ht="9.75" customHeight="1">
      <c r="A64" s="1703"/>
      <c r="B64" s="298"/>
      <c r="C64" s="602"/>
      <c r="D64" s="591"/>
      <c r="E64" s="1119"/>
      <c r="F64" s="297"/>
      <c r="H64" s="1709"/>
      <c r="I64" s="1709"/>
      <c r="J64" s="1709"/>
      <c r="K64" s="1709"/>
      <c r="L64" s="1709"/>
      <c r="M64" s="1709"/>
      <c r="N64" s="1709"/>
      <c r="O64" s="1709"/>
      <c r="P64" s="1709"/>
      <c r="Q64" s="1709"/>
      <c r="R64" s="1709"/>
      <c r="S64" s="1709"/>
      <c r="T64" s="1709"/>
      <c r="U64" s="1709"/>
      <c r="V64" s="1709"/>
      <c r="W64" s="1709"/>
      <c r="X64" s="1709"/>
      <c r="Y64" s="1709"/>
      <c r="Z64" s="1709"/>
      <c r="AA64" s="297"/>
      <c r="AB64" s="593"/>
      <c r="AC64" s="594"/>
      <c r="AD64" s="595"/>
    </row>
    <row r="65" spans="1:30" ht="80.25" customHeight="1">
      <c r="A65" s="302"/>
      <c r="B65" s="298"/>
      <c r="C65" s="602"/>
      <c r="D65" s="665"/>
      <c r="E65" s="1135" t="s">
        <v>1440</v>
      </c>
      <c r="F65" s="297"/>
      <c r="G65" s="674"/>
      <c r="H65" s="674"/>
      <c r="I65" s="674"/>
      <c r="J65" s="674"/>
      <c r="K65" s="674"/>
      <c r="L65" s="674"/>
      <c r="M65" s="674"/>
      <c r="N65" s="674"/>
      <c r="O65" s="674"/>
      <c r="P65" s="674"/>
      <c r="Q65" s="674"/>
      <c r="R65" s="674"/>
      <c r="S65" s="674"/>
      <c r="T65" s="674"/>
      <c r="U65" s="674"/>
      <c r="V65" s="674"/>
      <c r="W65" s="674"/>
      <c r="X65" s="674"/>
      <c r="Y65" s="674"/>
      <c r="Z65" s="674"/>
      <c r="AA65" s="297"/>
      <c r="AB65" s="661"/>
      <c r="AC65" s="662"/>
      <c r="AD65" s="663"/>
    </row>
    <row r="66" spans="1:30" ht="25.5" customHeight="1">
      <c r="A66" s="302"/>
      <c r="B66" s="298"/>
      <c r="C66" s="602"/>
      <c r="D66" s="665"/>
      <c r="E66" s="1135"/>
      <c r="F66" s="297"/>
      <c r="G66" s="311"/>
      <c r="H66" s="674"/>
      <c r="I66" s="674"/>
      <c r="J66" s="674"/>
      <c r="K66" s="674"/>
      <c r="L66" s="674"/>
      <c r="M66" s="674"/>
      <c r="N66" s="674"/>
      <c r="O66" s="674"/>
      <c r="P66" s="674"/>
      <c r="Q66" s="674"/>
      <c r="R66" s="674"/>
      <c r="S66" s="674"/>
      <c r="T66" s="674"/>
      <c r="U66" s="674"/>
      <c r="V66" s="674"/>
      <c r="W66" s="674"/>
      <c r="X66" s="674"/>
      <c r="Y66" s="674"/>
      <c r="Z66" s="674"/>
      <c r="AA66" s="297"/>
      <c r="AB66" s="1121"/>
      <c r="AC66" s="1122"/>
      <c r="AD66" s="1123"/>
    </row>
    <row r="67" spans="1:30" ht="3" hidden="1" customHeight="1">
      <c r="A67" s="302"/>
      <c r="B67" s="298"/>
      <c r="C67" s="602"/>
      <c r="D67" s="665"/>
      <c r="E67" s="1135"/>
      <c r="F67" s="297"/>
      <c r="G67" s="312"/>
      <c r="H67" s="674"/>
      <c r="I67" s="674"/>
      <c r="J67" s="674"/>
      <c r="K67" s="674"/>
      <c r="L67" s="674"/>
      <c r="M67" s="674"/>
      <c r="N67" s="674"/>
      <c r="O67" s="674"/>
      <c r="P67" s="674"/>
      <c r="Q67" s="674"/>
      <c r="R67" s="674"/>
      <c r="S67" s="674"/>
      <c r="T67" s="674"/>
      <c r="U67" s="674"/>
      <c r="V67" s="674"/>
      <c r="W67" s="674"/>
      <c r="X67" s="674"/>
      <c r="Y67" s="674"/>
      <c r="Z67" s="674"/>
      <c r="AA67" s="297"/>
      <c r="AB67" s="1121"/>
      <c r="AC67" s="1122"/>
      <c r="AD67" s="1123"/>
    </row>
    <row r="68" spans="1:30" ht="8.25" hidden="1" customHeight="1">
      <c r="A68" s="298"/>
      <c r="B68" s="298"/>
      <c r="C68" s="602"/>
      <c r="D68" s="665"/>
      <c r="E68" s="1135"/>
      <c r="F68" s="297"/>
      <c r="G68" s="312"/>
      <c r="H68" s="674"/>
      <c r="I68" s="674"/>
      <c r="J68" s="674"/>
      <c r="K68" s="674"/>
      <c r="L68" s="674"/>
      <c r="M68" s="674"/>
      <c r="N68" s="674"/>
      <c r="O68" s="674"/>
      <c r="P68" s="674"/>
      <c r="Q68" s="674"/>
      <c r="R68" s="674"/>
      <c r="S68" s="674"/>
      <c r="T68" s="674"/>
      <c r="U68" s="674"/>
      <c r="V68" s="674"/>
      <c r="W68" s="674"/>
      <c r="X68" s="674"/>
      <c r="Y68" s="674"/>
      <c r="Z68" s="674"/>
      <c r="AA68" s="297"/>
      <c r="AB68" s="1121"/>
      <c r="AC68" s="1122"/>
      <c r="AD68" s="1123"/>
    </row>
    <row r="69" spans="1:30" ht="1.5" customHeight="1">
      <c r="A69" s="298"/>
      <c r="B69" s="298"/>
      <c r="C69" s="602"/>
      <c r="D69" s="665"/>
      <c r="E69" s="1135"/>
      <c r="F69" s="297"/>
      <c r="G69" s="674"/>
      <c r="H69" s="674"/>
      <c r="I69" s="674"/>
      <c r="J69" s="674"/>
      <c r="K69" s="674"/>
      <c r="L69" s="674"/>
      <c r="M69" s="674"/>
      <c r="N69" s="674"/>
      <c r="O69" s="674"/>
      <c r="P69" s="674"/>
      <c r="Q69" s="674"/>
      <c r="R69" s="674"/>
      <c r="S69" s="674"/>
      <c r="T69" s="674"/>
      <c r="U69" s="674"/>
      <c r="V69" s="674"/>
      <c r="W69" s="674"/>
      <c r="X69" s="674"/>
      <c r="Y69" s="674"/>
      <c r="Z69" s="674"/>
      <c r="AA69" s="297"/>
      <c r="AB69" s="661"/>
      <c r="AC69" s="662"/>
      <c r="AD69" s="663"/>
    </row>
    <row r="70" spans="1:30" ht="24.75" hidden="1" customHeight="1">
      <c r="A70" s="298"/>
      <c r="B70" s="298"/>
      <c r="C70" s="602"/>
      <c r="D70" s="665"/>
      <c r="E70" s="1135"/>
      <c r="F70" s="297"/>
      <c r="G70" s="674"/>
      <c r="H70" s="674"/>
      <c r="I70" s="674"/>
      <c r="J70" s="674"/>
      <c r="K70" s="674"/>
      <c r="L70" s="674"/>
      <c r="M70" s="674"/>
      <c r="N70" s="674"/>
      <c r="O70" s="674"/>
      <c r="P70" s="674"/>
      <c r="Q70" s="674"/>
      <c r="R70" s="674"/>
      <c r="S70" s="674"/>
      <c r="T70" s="674"/>
      <c r="U70" s="674"/>
      <c r="V70" s="674"/>
      <c r="W70" s="674"/>
      <c r="X70" s="674"/>
      <c r="Y70" s="674"/>
      <c r="Z70" s="674"/>
      <c r="AA70" s="297"/>
      <c r="AB70" s="661"/>
      <c r="AC70" s="662"/>
      <c r="AD70" s="663"/>
    </row>
    <row r="71" spans="1:30" ht="16.5" hidden="1" customHeight="1">
      <c r="A71" s="298"/>
      <c r="B71" s="298"/>
      <c r="C71" s="602"/>
      <c r="D71" s="665"/>
      <c r="E71" s="1135"/>
      <c r="F71" s="297"/>
      <c r="G71" s="674"/>
      <c r="H71" s="674"/>
      <c r="I71" s="674"/>
      <c r="J71" s="674"/>
      <c r="K71" s="674"/>
      <c r="L71" s="674"/>
      <c r="M71" s="674"/>
      <c r="N71" s="674"/>
      <c r="O71" s="674"/>
      <c r="P71" s="674"/>
      <c r="Q71" s="674"/>
      <c r="R71" s="674"/>
      <c r="S71" s="674"/>
      <c r="T71" s="674"/>
      <c r="U71" s="674"/>
      <c r="V71" s="674"/>
      <c r="W71" s="674"/>
      <c r="X71" s="674"/>
      <c r="Y71" s="674"/>
      <c r="Z71" s="674"/>
      <c r="AA71" s="297"/>
      <c r="AB71" s="1121"/>
      <c r="AC71" s="1122"/>
      <c r="AD71" s="1123"/>
    </row>
    <row r="72" spans="1:30" ht="24" hidden="1" customHeight="1">
      <c r="A72" s="298"/>
      <c r="B72" s="298"/>
      <c r="C72" s="602"/>
      <c r="D72" s="665"/>
      <c r="E72" s="1135"/>
      <c r="F72" s="297"/>
      <c r="G72" s="674"/>
      <c r="H72" s="674"/>
      <c r="I72" s="674"/>
      <c r="J72" s="674"/>
      <c r="K72" s="674"/>
      <c r="L72" s="674"/>
      <c r="M72" s="674"/>
      <c r="N72" s="674"/>
      <c r="O72" s="674"/>
      <c r="P72" s="674"/>
      <c r="Q72" s="674"/>
      <c r="R72" s="674"/>
      <c r="S72" s="674"/>
      <c r="T72" s="674"/>
      <c r="U72" s="674"/>
      <c r="V72" s="674"/>
      <c r="W72" s="674"/>
      <c r="X72" s="674"/>
      <c r="Y72" s="674"/>
      <c r="Z72" s="674"/>
      <c r="AA72" s="297"/>
      <c r="AB72" s="1121"/>
      <c r="AC72" s="1122"/>
      <c r="AD72" s="1123"/>
    </row>
    <row r="73" spans="1:30" ht="24" customHeight="1">
      <c r="A73" s="298"/>
      <c r="B73" s="298"/>
      <c r="C73" s="602"/>
      <c r="D73" s="665"/>
      <c r="E73" s="1135" t="s">
        <v>1441</v>
      </c>
      <c r="F73" s="297"/>
      <c r="G73" s="674"/>
      <c r="H73" s="674"/>
      <c r="I73" s="674"/>
      <c r="J73" s="674"/>
      <c r="K73" s="674"/>
      <c r="L73" s="674"/>
      <c r="M73" s="674"/>
      <c r="N73" s="674"/>
      <c r="O73" s="674"/>
      <c r="P73" s="674"/>
      <c r="Q73" s="674"/>
      <c r="R73" s="674"/>
      <c r="S73" s="674"/>
      <c r="T73" s="674"/>
      <c r="U73" s="674"/>
      <c r="V73" s="674"/>
      <c r="W73" s="674"/>
      <c r="X73" s="674"/>
      <c r="Y73" s="674"/>
      <c r="Z73" s="674"/>
      <c r="AA73" s="297"/>
      <c r="AB73" s="1121"/>
      <c r="AC73" s="1122"/>
      <c r="AD73" s="1123"/>
    </row>
    <row r="74" spans="1:30" ht="13.5" customHeight="1">
      <c r="A74" s="298"/>
      <c r="B74" s="298"/>
      <c r="C74" s="602"/>
      <c r="D74" s="665"/>
      <c r="E74" s="1135"/>
      <c r="F74" s="297"/>
      <c r="G74" s="674"/>
      <c r="H74" s="674"/>
      <c r="I74" s="674"/>
      <c r="J74" s="674"/>
      <c r="K74" s="674"/>
      <c r="L74" s="674"/>
      <c r="M74" s="674"/>
      <c r="N74" s="674"/>
      <c r="O74" s="674"/>
      <c r="P74" s="674"/>
      <c r="Q74" s="674"/>
      <c r="R74" s="674"/>
      <c r="S74" s="674"/>
      <c r="T74" s="674"/>
      <c r="U74" s="674"/>
      <c r="V74" s="674"/>
      <c r="W74" s="674"/>
      <c r="X74" s="674"/>
      <c r="Y74" s="674"/>
      <c r="Z74" s="674"/>
      <c r="AA74" s="297"/>
      <c r="AB74" s="1121"/>
      <c r="AC74" s="1122"/>
      <c r="AD74" s="1123"/>
    </row>
    <row r="75" spans="1:30" ht="24.75" customHeight="1">
      <c r="A75" s="298"/>
      <c r="B75" s="298"/>
      <c r="C75" s="602"/>
      <c r="D75" s="665"/>
      <c r="E75" s="1135"/>
      <c r="F75" s="297"/>
      <c r="G75" s="674"/>
      <c r="H75" s="674"/>
      <c r="I75" s="674"/>
      <c r="J75" s="674"/>
      <c r="K75" s="674"/>
      <c r="L75" s="674"/>
      <c r="M75" s="674"/>
      <c r="N75" s="674"/>
      <c r="O75" s="674"/>
      <c r="P75" s="674"/>
      <c r="Q75" s="674"/>
      <c r="R75" s="674"/>
      <c r="S75" s="674"/>
      <c r="T75" s="674"/>
      <c r="U75" s="674"/>
      <c r="V75" s="674"/>
      <c r="W75" s="674"/>
      <c r="X75" s="674"/>
      <c r="Y75" s="674"/>
      <c r="Z75" s="674"/>
      <c r="AA75" s="297"/>
      <c r="AB75" s="661"/>
      <c r="AC75" s="662"/>
      <c r="AD75" s="663"/>
    </row>
    <row r="76" spans="1:30" ht="27" customHeight="1">
      <c r="A76" s="298"/>
      <c r="B76" s="298"/>
      <c r="C76" s="602"/>
      <c r="D76" s="665"/>
      <c r="E76" s="1135"/>
      <c r="F76" s="297"/>
      <c r="G76" s="674"/>
      <c r="H76" s="674"/>
      <c r="I76" s="674"/>
      <c r="J76" s="674"/>
      <c r="K76" s="674"/>
      <c r="L76" s="674"/>
      <c r="M76" s="674"/>
      <c r="N76" s="674"/>
      <c r="O76" s="674"/>
      <c r="P76" s="674"/>
      <c r="Q76" s="674"/>
      <c r="R76" s="674"/>
      <c r="S76" s="674"/>
      <c r="T76" s="674"/>
      <c r="U76" s="674"/>
      <c r="V76" s="674"/>
      <c r="W76" s="674"/>
      <c r="X76" s="674"/>
      <c r="Y76" s="674"/>
      <c r="Z76" s="674"/>
      <c r="AA76" s="297"/>
      <c r="AB76" s="661"/>
      <c r="AC76" s="662"/>
      <c r="AD76" s="663"/>
    </row>
    <row r="77" spans="1:30" ht="3" customHeight="1">
      <c r="A77" s="307"/>
      <c r="B77" s="307"/>
      <c r="C77" s="660"/>
      <c r="D77" s="681"/>
      <c r="E77" s="1647"/>
      <c r="F77" s="574"/>
      <c r="G77" s="688"/>
      <c r="H77" s="688"/>
      <c r="I77" s="688"/>
      <c r="J77" s="688"/>
      <c r="K77" s="688"/>
      <c r="L77" s="688"/>
      <c r="M77" s="688"/>
      <c r="N77" s="688"/>
      <c r="O77" s="688"/>
      <c r="P77" s="688"/>
      <c r="Q77" s="688"/>
      <c r="R77" s="688"/>
      <c r="S77" s="688"/>
      <c r="T77" s="688"/>
      <c r="U77" s="688"/>
      <c r="V77" s="688"/>
      <c r="W77" s="688"/>
      <c r="X77" s="688"/>
      <c r="Y77" s="688"/>
      <c r="Z77" s="688"/>
      <c r="AA77" s="337"/>
      <c r="AB77" s="677"/>
      <c r="AC77" s="678"/>
      <c r="AD77" s="679"/>
    </row>
    <row r="78" spans="1:30" ht="161.25" customHeight="1">
      <c r="A78" s="298"/>
      <c r="B78" s="298"/>
      <c r="C78" s="602"/>
      <c r="D78" s="591"/>
      <c r="E78" s="973" t="s">
        <v>1365</v>
      </c>
      <c r="F78" s="297"/>
      <c r="AA78" s="297"/>
      <c r="AB78" s="593"/>
      <c r="AC78" s="594"/>
      <c r="AD78" s="595"/>
    </row>
    <row r="79" spans="1:30" ht="174.75" customHeight="1">
      <c r="A79" s="298"/>
      <c r="B79" s="298"/>
      <c r="C79" s="602"/>
      <c r="D79" s="591"/>
      <c r="E79" s="973" t="s">
        <v>1361</v>
      </c>
      <c r="F79" s="297"/>
      <c r="AA79" s="297"/>
      <c r="AB79" s="593"/>
      <c r="AC79" s="594"/>
      <c r="AD79" s="595"/>
    </row>
    <row r="80" spans="1:30" s="707" customFormat="1" ht="9.75" customHeight="1">
      <c r="A80" s="298"/>
      <c r="B80" s="298"/>
      <c r="C80" s="705"/>
      <c r="D80" s="698"/>
      <c r="E80" s="973"/>
      <c r="F80" s="297"/>
      <c r="AA80" s="297"/>
      <c r="AB80" s="699"/>
      <c r="AC80" s="700"/>
      <c r="AD80" s="701"/>
    </row>
    <row r="81" spans="1:30" ht="174.75" customHeight="1">
      <c r="A81" s="298"/>
      <c r="B81" s="298"/>
      <c r="C81" s="705"/>
      <c r="D81" s="698"/>
      <c r="E81" s="973" t="s">
        <v>1364</v>
      </c>
      <c r="F81" s="297"/>
      <c r="G81" s="707"/>
      <c r="H81" s="707"/>
      <c r="I81" s="707"/>
      <c r="J81" s="707"/>
      <c r="K81" s="707"/>
      <c r="L81" s="707"/>
      <c r="M81" s="707"/>
      <c r="N81" s="707"/>
      <c r="O81" s="707"/>
      <c r="P81" s="707"/>
      <c r="Q81" s="707"/>
      <c r="R81" s="707"/>
      <c r="S81" s="707"/>
      <c r="T81" s="707"/>
      <c r="U81" s="707"/>
      <c r="V81" s="707"/>
      <c r="W81" s="707"/>
      <c r="X81" s="707"/>
      <c r="Y81" s="707"/>
      <c r="Z81" s="707"/>
      <c r="AA81" s="297"/>
      <c r="AB81" s="699"/>
      <c r="AC81" s="700"/>
      <c r="AD81" s="701"/>
    </row>
    <row r="82" spans="1:30" s="707" customFormat="1" ht="21" customHeight="1">
      <c r="A82" s="298"/>
      <c r="B82" s="298"/>
      <c r="C82" s="705"/>
      <c r="D82" s="781"/>
      <c r="E82" s="696"/>
      <c r="F82" s="297"/>
      <c r="AA82" s="297"/>
      <c r="AB82" s="699"/>
      <c r="AC82" s="700"/>
      <c r="AD82" s="701"/>
    </row>
    <row r="83" spans="1:30" s="707" customFormat="1" ht="16.5" customHeight="1">
      <c r="A83" s="307"/>
      <c r="B83" s="307"/>
      <c r="C83" s="737"/>
      <c r="D83" s="780"/>
      <c r="E83" s="714"/>
      <c r="F83" s="301"/>
      <c r="G83" s="734"/>
      <c r="H83" s="734"/>
      <c r="I83" s="734"/>
      <c r="J83" s="734"/>
      <c r="K83" s="734"/>
      <c r="L83" s="734"/>
      <c r="M83" s="734"/>
      <c r="N83" s="734"/>
      <c r="O83" s="734"/>
      <c r="P83" s="734"/>
      <c r="Q83" s="734"/>
      <c r="R83" s="734"/>
      <c r="S83" s="734"/>
      <c r="T83" s="734"/>
      <c r="U83" s="734"/>
      <c r="V83" s="734"/>
      <c r="W83" s="734"/>
      <c r="X83" s="734"/>
      <c r="Y83" s="734"/>
      <c r="Z83" s="734"/>
      <c r="AA83" s="301"/>
      <c r="AB83" s="717"/>
      <c r="AC83" s="718"/>
      <c r="AD83" s="719"/>
    </row>
    <row r="84" spans="1:30" ht="91.5" customHeight="1">
      <c r="A84" s="298"/>
      <c r="B84" s="298"/>
      <c r="C84" s="602"/>
      <c r="D84" s="591"/>
      <c r="E84" s="973" t="s">
        <v>1119</v>
      </c>
      <c r="F84" s="297"/>
      <c r="AA84" s="297"/>
      <c r="AB84" s="593"/>
      <c r="AC84" s="594"/>
      <c r="AD84" s="595"/>
    </row>
    <row r="85" spans="1:30" ht="13.5" customHeight="1">
      <c r="A85" s="298"/>
      <c r="B85" s="298"/>
      <c r="C85" s="602"/>
      <c r="D85" s="591"/>
      <c r="E85" s="973"/>
      <c r="F85" s="297"/>
      <c r="AA85" s="297"/>
      <c r="AB85" s="593"/>
      <c r="AC85" s="594"/>
      <c r="AD85" s="595"/>
    </row>
    <row r="86" spans="1:30" ht="13.5" customHeight="1">
      <c r="A86" s="298"/>
      <c r="B86" s="298"/>
      <c r="C86" s="602"/>
      <c r="D86" s="591"/>
      <c r="E86" s="1119" t="s">
        <v>1363</v>
      </c>
      <c r="G86" s="1711" t="s">
        <v>150</v>
      </c>
      <c r="H86" s="1711"/>
      <c r="I86" s="1711"/>
      <c r="J86" s="1711"/>
      <c r="K86" s="1711"/>
      <c r="L86" s="1711"/>
      <c r="M86" s="1711"/>
      <c r="N86" s="1711"/>
      <c r="O86" s="1711"/>
      <c r="P86" s="1711"/>
      <c r="Q86" s="1711"/>
      <c r="R86" s="1711"/>
      <c r="S86" s="1711"/>
      <c r="T86" s="1711"/>
      <c r="U86" s="1711"/>
      <c r="V86" s="1711"/>
      <c r="W86" s="1711"/>
      <c r="X86" s="1711"/>
      <c r="Y86" s="1711"/>
      <c r="Z86" s="1711"/>
      <c r="AB86" s="1121"/>
      <c r="AC86" s="1122"/>
      <c r="AD86" s="1123"/>
    </row>
    <row r="87" spans="1:30" ht="18" customHeight="1">
      <c r="A87" s="298"/>
      <c r="B87" s="298"/>
      <c r="C87" s="602"/>
      <c r="D87" s="591"/>
      <c r="E87" s="1119"/>
      <c r="G87" s="616"/>
      <c r="H87" s="616"/>
      <c r="I87" s="616"/>
      <c r="J87" s="616"/>
      <c r="K87" s="616"/>
      <c r="L87" s="616"/>
      <c r="M87" s="616"/>
      <c r="N87" s="616"/>
      <c r="O87" s="616"/>
      <c r="P87" s="616"/>
      <c r="Q87" s="616"/>
      <c r="R87" s="313"/>
      <c r="S87" s="313"/>
      <c r="T87" s="313"/>
      <c r="U87" s="313"/>
      <c r="V87" s="313"/>
      <c r="W87" s="1463" t="s">
        <v>219</v>
      </c>
      <c r="X87" s="1395"/>
      <c r="Y87" s="1395"/>
      <c r="Z87" s="1396"/>
      <c r="AB87" s="1121"/>
      <c r="AC87" s="1122"/>
      <c r="AD87" s="1123"/>
    </row>
    <row r="88" spans="1:30" ht="13.5" customHeight="1">
      <c r="A88" s="298"/>
      <c r="B88" s="298"/>
      <c r="C88" s="602"/>
      <c r="D88" s="591"/>
      <c r="E88" s="1119"/>
      <c r="G88" s="1711" t="s">
        <v>151</v>
      </c>
      <c r="H88" s="1711"/>
      <c r="I88" s="1711"/>
      <c r="J88" s="1711"/>
      <c r="K88" s="1711"/>
      <c r="L88" s="1711"/>
      <c r="M88" s="1711"/>
      <c r="N88" s="1711"/>
      <c r="O88" s="1711"/>
      <c r="P88" s="1711"/>
      <c r="Q88" s="1711"/>
      <c r="R88" s="1711"/>
      <c r="S88" s="1711"/>
      <c r="T88" s="1711"/>
      <c r="U88" s="1711"/>
      <c r="V88" s="1711"/>
      <c r="AB88" s="1121"/>
      <c r="AC88" s="1122"/>
      <c r="AD88" s="1123"/>
    </row>
    <row r="89" spans="1:30" ht="15" customHeight="1">
      <c r="A89" s="298"/>
      <c r="B89" s="298"/>
      <c r="C89" s="602"/>
      <c r="D89" s="591"/>
      <c r="E89" s="1119"/>
      <c r="H89" s="1305" t="s">
        <v>19</v>
      </c>
      <c r="I89" s="1306"/>
      <c r="J89" s="1306"/>
      <c r="K89" s="1307"/>
      <c r="L89" s="1712"/>
      <c r="M89" s="1713"/>
      <c r="N89" s="1713"/>
      <c r="O89" s="1713"/>
      <c r="P89" s="314" t="s">
        <v>201</v>
      </c>
      <c r="Q89" s="178"/>
      <c r="AB89" s="105"/>
      <c r="AC89" s="106"/>
      <c r="AD89" s="107"/>
    </row>
    <row r="90" spans="1:30" ht="15" customHeight="1">
      <c r="A90" s="298"/>
      <c r="B90" s="298"/>
      <c r="C90" s="602"/>
      <c r="D90" s="591"/>
      <c r="E90" s="1119"/>
      <c r="H90" s="1305" t="s">
        <v>20</v>
      </c>
      <c r="I90" s="1306"/>
      <c r="J90" s="1306"/>
      <c r="K90" s="1307"/>
      <c r="L90" s="1712"/>
      <c r="M90" s="1713"/>
      <c r="N90" s="1713"/>
      <c r="O90" s="1713"/>
      <c r="P90" s="314" t="s">
        <v>201</v>
      </c>
      <c r="AB90" s="105"/>
      <c r="AC90" s="106"/>
      <c r="AD90" s="107"/>
    </row>
    <row r="91" spans="1:30" ht="13.5" customHeight="1">
      <c r="A91" s="298"/>
      <c r="B91" s="298"/>
      <c r="C91" s="602"/>
      <c r="D91" s="591"/>
      <c r="E91" s="1119" t="s">
        <v>1362</v>
      </c>
      <c r="AB91" s="593"/>
      <c r="AC91" s="594"/>
      <c r="AD91" s="595"/>
    </row>
    <row r="92" spans="1:30" ht="25.5" customHeight="1">
      <c r="A92" s="298"/>
      <c r="B92" s="298"/>
      <c r="C92" s="602"/>
      <c r="D92" s="591"/>
      <c r="E92" s="1119"/>
      <c r="F92" s="114"/>
      <c r="AB92" s="593"/>
      <c r="AC92" s="594"/>
      <c r="AD92" s="595"/>
    </row>
    <row r="93" spans="1:30" ht="11.25" customHeight="1">
      <c r="A93" s="316"/>
      <c r="B93" s="298"/>
      <c r="C93" s="590"/>
      <c r="D93" s="591"/>
      <c r="E93" s="973"/>
      <c r="F93" s="616"/>
      <c r="G93" s="616"/>
      <c r="H93" s="616"/>
      <c r="I93" s="616"/>
      <c r="J93" s="616"/>
      <c r="K93" s="616"/>
      <c r="L93" s="616"/>
      <c r="M93" s="616"/>
      <c r="N93" s="297"/>
      <c r="O93" s="297"/>
      <c r="P93" s="297"/>
      <c r="Q93" s="297"/>
      <c r="R93" s="297"/>
      <c r="S93" s="297"/>
      <c r="T93" s="297"/>
      <c r="U93" s="297"/>
      <c r="V93" s="297"/>
      <c r="W93" s="616"/>
      <c r="X93" s="616"/>
      <c r="Y93" s="616"/>
      <c r="Z93" s="616"/>
      <c r="AA93" s="616"/>
      <c r="AB93" s="1121"/>
      <c r="AC93" s="1122"/>
      <c r="AD93" s="1123"/>
    </row>
    <row r="94" spans="1:30" ht="13.5" customHeight="1">
      <c r="A94" s="1710" t="s">
        <v>1120</v>
      </c>
      <c r="B94" s="849">
        <v>6</v>
      </c>
      <c r="C94" s="1133" t="s">
        <v>446</v>
      </c>
      <c r="D94" s="1134" t="s">
        <v>1112</v>
      </c>
      <c r="E94" s="1135" t="s">
        <v>1360</v>
      </c>
      <c r="F94" s="839"/>
      <c r="G94" s="1136" t="s">
        <v>117</v>
      </c>
      <c r="H94" s="1136"/>
      <c r="I94" s="1136"/>
      <c r="J94" s="1136"/>
      <c r="K94" s="1136"/>
      <c r="L94" s="1136"/>
      <c r="M94" s="1136"/>
      <c r="N94" s="1222" t="s">
        <v>116</v>
      </c>
      <c r="O94" s="1222"/>
      <c r="P94" s="1222"/>
      <c r="Q94" s="1222"/>
      <c r="R94" s="1222"/>
      <c r="S94" s="1222"/>
      <c r="T94" s="1222"/>
      <c r="U94" s="1222"/>
      <c r="V94" s="1222"/>
      <c r="W94" s="839"/>
      <c r="X94" s="839"/>
      <c r="Y94" s="839"/>
      <c r="Z94" s="839"/>
      <c r="AA94" s="839"/>
      <c r="AB94" s="1121" t="s">
        <v>230</v>
      </c>
      <c r="AC94" s="1122"/>
      <c r="AD94" s="1123"/>
    </row>
    <row r="95" spans="1:30" ht="13.5" customHeight="1">
      <c r="A95" s="1710"/>
      <c r="B95" s="849"/>
      <c r="C95" s="1133"/>
      <c r="D95" s="1134"/>
      <c r="E95" s="1135"/>
      <c r="F95" s="839"/>
      <c r="G95" s="1136"/>
      <c r="H95" s="1136"/>
      <c r="I95" s="1136"/>
      <c r="J95" s="1136"/>
      <c r="K95" s="1136"/>
      <c r="L95" s="1136"/>
      <c r="M95" s="1136"/>
      <c r="N95" s="1222"/>
      <c r="O95" s="1222"/>
      <c r="P95" s="1222"/>
      <c r="Q95" s="1222"/>
      <c r="R95" s="1222"/>
      <c r="S95" s="1222"/>
      <c r="T95" s="1222"/>
      <c r="U95" s="1222"/>
      <c r="V95" s="1222"/>
      <c r="W95" s="839"/>
      <c r="X95" s="839"/>
      <c r="Y95" s="839"/>
      <c r="Z95" s="839"/>
      <c r="AA95" s="839"/>
      <c r="AB95" s="1121"/>
      <c r="AC95" s="1122"/>
      <c r="AD95" s="1123"/>
    </row>
    <row r="96" spans="1:30" ht="6.75" customHeight="1">
      <c r="A96" s="1710"/>
      <c r="B96" s="849"/>
      <c r="C96" s="1133"/>
      <c r="D96" s="1134"/>
      <c r="E96" s="1135"/>
      <c r="F96" s="297"/>
      <c r="G96" s="297"/>
      <c r="H96" s="297"/>
      <c r="I96" s="297"/>
      <c r="J96" s="297"/>
      <c r="K96" s="297"/>
      <c r="L96" s="297"/>
      <c r="M96" s="297"/>
      <c r="N96" s="297"/>
      <c r="O96" s="297"/>
      <c r="P96" s="297"/>
      <c r="Q96" s="297"/>
      <c r="R96" s="297"/>
      <c r="S96" s="297"/>
      <c r="T96" s="297"/>
      <c r="U96" s="297"/>
      <c r="V96" s="297"/>
      <c r="W96" s="297"/>
      <c r="X96" s="297"/>
      <c r="Y96" s="297"/>
      <c r="Z96" s="297"/>
      <c r="AA96" s="297"/>
      <c r="AB96" s="1121"/>
      <c r="AC96" s="1122"/>
      <c r="AD96" s="1123"/>
    </row>
    <row r="97" spans="1:30" ht="13.5" customHeight="1">
      <c r="A97" s="1710"/>
      <c r="B97" s="849"/>
      <c r="C97" s="1133"/>
      <c r="D97" s="1134"/>
      <c r="E97" s="1135"/>
      <c r="F97" s="297"/>
      <c r="G97" s="263"/>
      <c r="H97" s="839"/>
      <c r="I97" s="839"/>
      <c r="J97" s="839"/>
      <c r="K97" s="839"/>
      <c r="L97" s="839"/>
      <c r="M97" s="839"/>
      <c r="N97" s="839"/>
      <c r="O97" s="839"/>
      <c r="P97" s="839"/>
      <c r="Q97" s="839"/>
      <c r="R97" s="839"/>
      <c r="S97" s="839"/>
      <c r="T97" s="839"/>
      <c r="U97" s="839"/>
      <c r="V97" s="839"/>
      <c r="W97" s="839"/>
      <c r="X97" s="839"/>
      <c r="Y97" s="839"/>
      <c r="Z97" s="839"/>
      <c r="AA97" s="297"/>
      <c r="AB97" s="105"/>
      <c r="AC97" s="106"/>
      <c r="AD97" s="107"/>
    </row>
    <row r="98" spans="1:30" ht="13.5" customHeight="1">
      <c r="A98" s="1710"/>
      <c r="B98" s="849"/>
      <c r="C98" s="1133"/>
      <c r="D98" s="1134"/>
      <c r="E98" s="1135"/>
      <c r="F98" s="297"/>
      <c r="G98" s="839"/>
      <c r="H98" s="839"/>
      <c r="I98" s="839"/>
      <c r="J98" s="839"/>
      <c r="K98" s="839"/>
      <c r="L98" s="839"/>
      <c r="M98" s="839"/>
      <c r="N98" s="839"/>
      <c r="O98" s="839"/>
      <c r="P98" s="839"/>
      <c r="Q98" s="839"/>
      <c r="R98" s="839"/>
      <c r="S98" s="839"/>
      <c r="T98" s="839"/>
      <c r="U98" s="839"/>
      <c r="V98" s="839"/>
      <c r="W98" s="839"/>
      <c r="X98" s="839"/>
      <c r="Y98" s="839"/>
      <c r="Z98" s="839"/>
      <c r="AA98" s="297"/>
      <c r="AB98" s="105"/>
      <c r="AC98" s="106"/>
      <c r="AD98" s="107"/>
    </row>
    <row r="99" spans="1:30" ht="6.95" customHeight="1">
      <c r="A99" s="1710"/>
      <c r="B99" s="849"/>
      <c r="C99" s="1133"/>
      <c r="D99" s="1134"/>
      <c r="E99" s="1135"/>
      <c r="F99" s="297"/>
      <c r="G99" s="839"/>
      <c r="H99" s="839"/>
      <c r="I99" s="839"/>
      <c r="J99" s="839"/>
      <c r="K99" s="839"/>
      <c r="L99" s="839"/>
      <c r="M99" s="839"/>
      <c r="N99" s="839"/>
      <c r="O99" s="839"/>
      <c r="P99" s="839"/>
      <c r="Q99" s="839"/>
      <c r="R99" s="839"/>
      <c r="S99" s="839"/>
      <c r="T99" s="839"/>
      <c r="U99" s="839"/>
      <c r="V99" s="839"/>
      <c r="W99" s="839"/>
      <c r="X99" s="839"/>
      <c r="Y99" s="839"/>
      <c r="Z99" s="839"/>
      <c r="AA99" s="297"/>
      <c r="AB99" s="105"/>
      <c r="AC99" s="106"/>
      <c r="AD99" s="107"/>
    </row>
    <row r="100" spans="1:30" ht="13.5" customHeight="1">
      <c r="A100" s="1710"/>
      <c r="B100" s="849"/>
      <c r="C100" s="1133"/>
      <c r="D100" s="1134"/>
      <c r="E100" s="1135"/>
      <c r="F100" s="297"/>
      <c r="G100" s="839"/>
      <c r="H100" s="839"/>
      <c r="I100" s="839"/>
      <c r="J100" s="839"/>
      <c r="K100" s="839"/>
      <c r="L100" s="839"/>
      <c r="M100" s="839"/>
      <c r="N100" s="839"/>
      <c r="O100" s="839"/>
      <c r="P100" s="839"/>
      <c r="Q100" s="839"/>
      <c r="R100" s="839"/>
      <c r="S100" s="839"/>
      <c r="T100" s="839"/>
      <c r="U100" s="839"/>
      <c r="V100" s="839"/>
      <c r="W100" s="839"/>
      <c r="X100" s="839"/>
      <c r="Y100" s="839"/>
      <c r="Z100" s="839"/>
      <c r="AA100" s="297"/>
      <c r="AB100" s="105"/>
      <c r="AC100" s="106"/>
      <c r="AD100" s="107"/>
    </row>
    <row r="101" spans="1:30" ht="13.5" customHeight="1">
      <c r="A101" s="1710"/>
      <c r="B101" s="849"/>
      <c r="C101" s="1133"/>
      <c r="D101" s="1134"/>
      <c r="E101" s="1135"/>
      <c r="F101" s="297"/>
      <c r="G101" s="839"/>
      <c r="H101" s="839"/>
      <c r="I101" s="839"/>
      <c r="J101" s="839"/>
      <c r="K101" s="839"/>
      <c r="L101" s="839"/>
      <c r="M101" s="839"/>
      <c r="N101" s="839"/>
      <c r="O101" s="839"/>
      <c r="P101" s="839"/>
      <c r="Q101" s="839"/>
      <c r="R101" s="839"/>
      <c r="S101" s="839"/>
      <c r="T101" s="839"/>
      <c r="U101" s="839"/>
      <c r="V101" s="839"/>
      <c r="W101" s="839"/>
      <c r="X101" s="839"/>
      <c r="Y101" s="839"/>
      <c r="Z101" s="839"/>
      <c r="AA101" s="297"/>
      <c r="AB101" s="105"/>
      <c r="AC101" s="106"/>
      <c r="AD101" s="107"/>
    </row>
    <row r="102" spans="1:30" ht="13.5" customHeight="1">
      <c r="A102" s="1710"/>
      <c r="B102" s="849"/>
      <c r="C102" s="1133"/>
      <c r="D102" s="1134"/>
      <c r="E102" s="1135"/>
      <c r="F102" s="297"/>
      <c r="G102" s="263"/>
      <c r="H102" s="839"/>
      <c r="I102" s="839"/>
      <c r="J102" s="839"/>
      <c r="K102" s="839"/>
      <c r="L102" s="839"/>
      <c r="M102" s="839"/>
      <c r="N102" s="839"/>
      <c r="O102" s="839"/>
      <c r="P102" s="839"/>
      <c r="Q102" s="839"/>
      <c r="R102" s="839"/>
      <c r="S102" s="839"/>
      <c r="T102" s="839"/>
      <c r="U102" s="839"/>
      <c r="V102" s="839"/>
      <c r="W102" s="839"/>
      <c r="X102" s="839"/>
      <c r="Y102" s="839"/>
      <c r="Z102" s="839"/>
      <c r="AA102" s="297"/>
      <c r="AB102" s="105"/>
      <c r="AC102" s="106"/>
      <c r="AD102" s="107"/>
    </row>
    <row r="103" spans="1:30" ht="13.5" customHeight="1">
      <c r="A103" s="1710"/>
      <c r="B103" s="849"/>
      <c r="C103" s="1133"/>
      <c r="D103" s="1134"/>
      <c r="E103" s="1135"/>
      <c r="F103" s="297"/>
      <c r="G103" s="839"/>
      <c r="H103" s="839"/>
      <c r="I103" s="839"/>
      <c r="J103" s="839"/>
      <c r="K103" s="839"/>
      <c r="L103" s="839"/>
      <c r="M103" s="839"/>
      <c r="N103" s="839"/>
      <c r="O103" s="839"/>
      <c r="P103" s="839"/>
      <c r="Q103" s="839"/>
      <c r="R103" s="839"/>
      <c r="S103" s="839"/>
      <c r="T103" s="839"/>
      <c r="U103" s="839"/>
      <c r="V103" s="839"/>
      <c r="W103" s="839"/>
      <c r="X103" s="839"/>
      <c r="Y103" s="839"/>
      <c r="Z103" s="839"/>
      <c r="AA103" s="297"/>
      <c r="AB103" s="105"/>
      <c r="AC103" s="106"/>
      <c r="AD103" s="107"/>
    </row>
    <row r="104" spans="1:30" ht="13.5" customHeight="1">
      <c r="A104" s="1710"/>
      <c r="B104" s="849"/>
      <c r="C104" s="1133"/>
      <c r="D104" s="1134"/>
      <c r="E104" s="1135"/>
      <c r="F104" s="297"/>
      <c r="G104" s="839"/>
      <c r="H104" s="839"/>
      <c r="I104" s="839"/>
      <c r="J104" s="839"/>
      <c r="K104" s="839"/>
      <c r="L104" s="839"/>
      <c r="M104" s="839"/>
      <c r="N104" s="839"/>
      <c r="O104" s="839"/>
      <c r="P104" s="839"/>
      <c r="Q104" s="839"/>
      <c r="R104" s="839"/>
      <c r="S104" s="839"/>
      <c r="T104" s="839"/>
      <c r="U104" s="839"/>
      <c r="V104" s="839"/>
      <c r="W104" s="839"/>
      <c r="X104" s="839"/>
      <c r="Y104" s="839"/>
      <c r="Z104" s="839"/>
      <c r="AA104" s="297"/>
      <c r="AB104" s="105"/>
      <c r="AC104" s="106"/>
      <c r="AD104" s="107"/>
    </row>
    <row r="105" spans="1:30" ht="13.5" customHeight="1">
      <c r="A105" s="1710"/>
      <c r="B105" s="849"/>
      <c r="C105" s="1133"/>
      <c r="D105" s="1134"/>
      <c r="E105" s="1135"/>
      <c r="F105" s="297"/>
      <c r="G105" s="839"/>
      <c r="H105" s="839"/>
      <c r="I105" s="839"/>
      <c r="J105" s="839"/>
      <c r="K105" s="839"/>
      <c r="L105" s="839"/>
      <c r="M105" s="839"/>
      <c r="N105" s="839"/>
      <c r="O105" s="839"/>
      <c r="P105" s="839"/>
      <c r="Q105" s="839"/>
      <c r="R105" s="839"/>
      <c r="S105" s="839"/>
      <c r="T105" s="839"/>
      <c r="U105" s="839"/>
      <c r="V105" s="839"/>
      <c r="W105" s="839"/>
      <c r="X105" s="839"/>
      <c r="Y105" s="839"/>
      <c r="Z105" s="839"/>
      <c r="AA105" s="297"/>
      <c r="AB105" s="105"/>
      <c r="AC105" s="106"/>
      <c r="AD105" s="107"/>
    </row>
    <row r="106" spans="1:30" ht="13.5" customHeight="1">
      <c r="A106" s="1710"/>
      <c r="B106" s="849"/>
      <c r="C106" s="1133"/>
      <c r="D106" s="1134"/>
      <c r="E106" s="1135"/>
      <c r="F106" s="297"/>
      <c r="G106" s="839"/>
      <c r="H106" s="839"/>
      <c r="I106" s="839"/>
      <c r="J106" s="839"/>
      <c r="K106" s="839"/>
      <c r="L106" s="839"/>
      <c r="M106" s="839"/>
      <c r="N106" s="839"/>
      <c r="O106" s="839"/>
      <c r="P106" s="839"/>
      <c r="Q106" s="839"/>
      <c r="R106" s="839"/>
      <c r="S106" s="839"/>
      <c r="T106" s="839"/>
      <c r="U106" s="839"/>
      <c r="V106" s="839"/>
      <c r="W106" s="839"/>
      <c r="X106" s="839"/>
      <c r="Y106" s="839"/>
      <c r="Z106" s="839"/>
      <c r="AA106" s="297"/>
      <c r="AB106" s="105"/>
      <c r="AC106" s="106"/>
      <c r="AD106" s="107"/>
    </row>
    <row r="107" spans="1:30" ht="13.5" customHeight="1">
      <c r="A107" s="1710"/>
      <c r="B107" s="849"/>
      <c r="C107" s="1133"/>
      <c r="D107" s="1134"/>
      <c r="E107" s="1135"/>
      <c r="F107" s="297"/>
      <c r="G107" s="839"/>
      <c r="H107" s="839"/>
      <c r="I107" s="839"/>
      <c r="J107" s="839"/>
      <c r="K107" s="839"/>
      <c r="L107" s="839"/>
      <c r="M107" s="839"/>
      <c r="N107" s="839"/>
      <c r="O107" s="839"/>
      <c r="P107" s="839"/>
      <c r="Q107" s="839"/>
      <c r="R107" s="839"/>
      <c r="S107" s="839"/>
      <c r="T107" s="839"/>
      <c r="U107" s="839"/>
      <c r="V107" s="839"/>
      <c r="W107" s="839"/>
      <c r="X107" s="839"/>
      <c r="Y107" s="839"/>
      <c r="Z107" s="839"/>
      <c r="AA107" s="297"/>
      <c r="AB107" s="105"/>
      <c r="AC107" s="106"/>
      <c r="AD107" s="107"/>
    </row>
    <row r="108" spans="1:30" ht="13.5" customHeight="1">
      <c r="A108" s="1710"/>
      <c r="B108" s="849"/>
      <c r="C108" s="1133"/>
      <c r="D108" s="1134"/>
      <c r="E108" s="1135"/>
      <c r="F108" s="297"/>
      <c r="G108" s="839"/>
      <c r="H108" s="839"/>
      <c r="I108" s="839"/>
      <c r="J108" s="839"/>
      <c r="K108" s="839"/>
      <c r="L108" s="839"/>
      <c r="M108" s="839"/>
      <c r="N108" s="839"/>
      <c r="O108" s="839"/>
      <c r="P108" s="839"/>
      <c r="Q108" s="839"/>
      <c r="R108" s="839"/>
      <c r="S108" s="839"/>
      <c r="T108" s="839"/>
      <c r="U108" s="839"/>
      <c r="V108" s="839"/>
      <c r="W108" s="839"/>
      <c r="X108" s="839"/>
      <c r="Y108" s="839"/>
      <c r="Z108" s="839"/>
      <c r="AA108" s="297"/>
      <c r="AB108" s="105"/>
      <c r="AC108" s="106"/>
      <c r="AD108" s="107"/>
    </row>
    <row r="109" spans="1:30" ht="13.5" customHeight="1">
      <c r="A109" s="1710"/>
      <c r="B109" s="849"/>
      <c r="C109" s="1133"/>
      <c r="D109" s="1134"/>
      <c r="E109" s="1135"/>
      <c r="F109" s="297"/>
      <c r="G109" s="839"/>
      <c r="H109" s="839"/>
      <c r="I109" s="839"/>
      <c r="J109" s="839"/>
      <c r="K109" s="839"/>
      <c r="L109" s="839"/>
      <c r="M109" s="839"/>
      <c r="N109" s="839"/>
      <c r="O109" s="839"/>
      <c r="P109" s="839"/>
      <c r="Q109" s="839"/>
      <c r="R109" s="839"/>
      <c r="S109" s="839"/>
      <c r="T109" s="839"/>
      <c r="U109" s="839"/>
      <c r="V109" s="839"/>
      <c r="W109" s="839"/>
      <c r="X109" s="839"/>
      <c r="Y109" s="839"/>
      <c r="Z109" s="839"/>
      <c r="AA109" s="297"/>
      <c r="AB109" s="105"/>
      <c r="AC109" s="106"/>
      <c r="AD109" s="107"/>
    </row>
    <row r="110" spans="1:30" ht="24.75" customHeight="1">
      <c r="A110" s="1710"/>
      <c r="B110" s="849"/>
      <c r="C110" s="1133"/>
      <c r="D110" s="1134"/>
      <c r="E110" s="1135"/>
      <c r="F110" s="297"/>
      <c r="G110" s="839"/>
      <c r="H110" s="839"/>
      <c r="I110" s="839"/>
      <c r="J110" s="839"/>
      <c r="K110" s="839"/>
      <c r="L110" s="839"/>
      <c r="M110" s="839"/>
      <c r="N110" s="839"/>
      <c r="O110" s="839"/>
      <c r="P110" s="839"/>
      <c r="Q110" s="839"/>
      <c r="R110" s="839"/>
      <c r="S110" s="839"/>
      <c r="T110" s="839"/>
      <c r="U110" s="839"/>
      <c r="V110" s="839"/>
      <c r="W110" s="839"/>
      <c r="X110" s="839"/>
      <c r="Y110" s="839"/>
      <c r="Z110" s="839"/>
      <c r="AA110" s="297"/>
      <c r="AB110" s="105"/>
      <c r="AC110" s="106"/>
      <c r="AD110" s="107"/>
    </row>
    <row r="111" spans="1:30" s="826" customFormat="1" ht="13.5" customHeight="1">
      <c r="A111" s="819"/>
      <c r="B111" s="849"/>
      <c r="C111" s="809"/>
      <c r="D111" s="810"/>
      <c r="E111" s="2746"/>
      <c r="F111" s="297"/>
      <c r="G111" s="839"/>
      <c r="H111" s="839"/>
      <c r="I111" s="839"/>
      <c r="J111" s="839"/>
      <c r="K111" s="839"/>
      <c r="L111" s="839"/>
      <c r="M111" s="839"/>
      <c r="N111" s="839"/>
      <c r="O111" s="839"/>
      <c r="P111" s="839"/>
      <c r="Q111" s="839"/>
      <c r="R111" s="839"/>
      <c r="S111" s="839"/>
      <c r="T111" s="839"/>
      <c r="U111" s="839"/>
      <c r="V111" s="839"/>
      <c r="W111" s="839"/>
      <c r="X111" s="839"/>
      <c r="Y111" s="839"/>
      <c r="Z111" s="839"/>
      <c r="AA111" s="297"/>
      <c r="AB111" s="105"/>
      <c r="AC111" s="106"/>
      <c r="AD111" s="107"/>
    </row>
    <row r="112" spans="1:30" s="826" customFormat="1" ht="11.25" customHeight="1">
      <c r="A112" s="819"/>
      <c r="B112" s="849"/>
      <c r="C112" s="809"/>
      <c r="D112" s="810"/>
      <c r="E112" s="2746"/>
      <c r="F112" s="297"/>
      <c r="G112" s="839"/>
      <c r="H112" s="839"/>
      <c r="I112" s="839"/>
      <c r="J112" s="839"/>
      <c r="K112" s="839"/>
      <c r="L112" s="839"/>
      <c r="M112" s="839"/>
      <c r="N112" s="839"/>
      <c r="O112" s="839"/>
      <c r="P112" s="839"/>
      <c r="Q112" s="839"/>
      <c r="R112" s="839"/>
      <c r="S112" s="839"/>
      <c r="T112" s="839"/>
      <c r="U112" s="839"/>
      <c r="V112" s="839"/>
      <c r="W112" s="839"/>
      <c r="X112" s="839"/>
      <c r="Y112" s="839"/>
      <c r="Z112" s="839"/>
      <c r="AA112" s="297"/>
      <c r="AB112" s="105"/>
      <c r="AC112" s="106"/>
      <c r="AD112" s="107"/>
    </row>
    <row r="113" spans="1:30" ht="8.25" customHeight="1">
      <c r="A113" s="316"/>
      <c r="B113" s="298"/>
      <c r="C113" s="809"/>
      <c r="D113" s="810"/>
      <c r="E113" s="973"/>
      <c r="F113" s="839"/>
      <c r="G113" s="839"/>
      <c r="H113" s="839"/>
      <c r="I113" s="839"/>
      <c r="J113" s="839"/>
      <c r="K113" s="839"/>
      <c r="L113" s="839"/>
      <c r="M113" s="839"/>
      <c r="N113" s="297"/>
      <c r="O113" s="297"/>
      <c r="P113" s="297"/>
      <c r="Q113" s="297"/>
      <c r="R113" s="297"/>
      <c r="S113" s="297"/>
      <c r="T113" s="297"/>
      <c r="U113" s="297"/>
      <c r="V113" s="297"/>
      <c r="W113" s="839"/>
      <c r="X113" s="839"/>
      <c r="Y113" s="839"/>
      <c r="Z113" s="839"/>
      <c r="AA113" s="839"/>
      <c r="AB113" s="1121"/>
      <c r="AC113" s="1122"/>
      <c r="AD113" s="1123"/>
    </row>
    <row r="114" spans="1:30" ht="13.5" customHeight="1">
      <c r="A114" s="1710" t="s">
        <v>1254</v>
      </c>
      <c r="B114" s="849">
        <v>7</v>
      </c>
      <c r="C114" s="1133" t="s">
        <v>447</v>
      </c>
      <c r="D114" s="810" t="s">
        <v>1112</v>
      </c>
      <c r="E114" s="1119" t="s">
        <v>1121</v>
      </c>
      <c r="F114" s="839"/>
      <c r="G114" s="1136" t="s">
        <v>117</v>
      </c>
      <c r="H114" s="1136"/>
      <c r="I114" s="1136"/>
      <c r="J114" s="1136"/>
      <c r="K114" s="1136"/>
      <c r="L114" s="1136"/>
      <c r="M114" s="1136"/>
      <c r="N114" s="1222" t="s">
        <v>116</v>
      </c>
      <c r="O114" s="1222"/>
      <c r="P114" s="1222"/>
      <c r="Q114" s="1222"/>
      <c r="R114" s="1222"/>
      <c r="S114" s="1222"/>
      <c r="T114" s="1222"/>
      <c r="U114" s="1222"/>
      <c r="V114" s="1222"/>
      <c r="W114" s="839"/>
      <c r="X114" s="839"/>
      <c r="Y114" s="839"/>
      <c r="Z114" s="839"/>
      <c r="AA114" s="102"/>
      <c r="AB114" s="1121" t="s">
        <v>442</v>
      </c>
      <c r="AC114" s="1122"/>
      <c r="AD114" s="1123"/>
    </row>
    <row r="115" spans="1:30" ht="12" customHeight="1">
      <c r="A115" s="1710"/>
      <c r="B115" s="849"/>
      <c r="C115" s="1133"/>
      <c r="D115" s="810"/>
      <c r="E115" s="1119"/>
      <c r="F115" s="839"/>
      <c r="G115" s="1136"/>
      <c r="H115" s="1136"/>
      <c r="I115" s="1136"/>
      <c r="J115" s="1136"/>
      <c r="K115" s="1136"/>
      <c r="L115" s="1136"/>
      <c r="M115" s="1136"/>
      <c r="N115" s="1222"/>
      <c r="O115" s="1222"/>
      <c r="P115" s="1222"/>
      <c r="Q115" s="1222"/>
      <c r="R115" s="1222"/>
      <c r="S115" s="1222"/>
      <c r="T115" s="1222"/>
      <c r="U115" s="1222"/>
      <c r="V115" s="1222"/>
      <c r="W115" s="839"/>
      <c r="X115" s="839"/>
      <c r="Y115" s="839"/>
      <c r="Z115" s="839"/>
      <c r="AA115" s="102"/>
      <c r="AB115" s="1121"/>
      <c r="AC115" s="1122"/>
      <c r="AD115" s="1123"/>
    </row>
    <row r="116" spans="1:30" ht="5.0999999999999996" customHeight="1">
      <c r="A116" s="1710"/>
      <c r="B116" s="849"/>
      <c r="C116" s="1133"/>
      <c r="D116" s="810"/>
      <c r="E116" s="1654"/>
      <c r="F116" s="839"/>
      <c r="G116" s="839"/>
      <c r="H116" s="839"/>
      <c r="I116" s="839"/>
      <c r="J116" s="839"/>
      <c r="K116" s="839"/>
      <c r="L116" s="839"/>
      <c r="M116" s="839"/>
      <c r="N116" s="839"/>
      <c r="O116" s="839"/>
      <c r="P116" s="839"/>
      <c r="Q116" s="839"/>
      <c r="R116" s="839"/>
      <c r="S116" s="839"/>
      <c r="T116" s="839"/>
      <c r="U116" s="839"/>
      <c r="V116" s="839"/>
      <c r="W116" s="839"/>
      <c r="X116" s="839"/>
      <c r="Y116" s="839"/>
      <c r="Z116" s="839"/>
      <c r="AA116" s="102"/>
      <c r="AB116" s="1121"/>
      <c r="AC116" s="1122"/>
      <c r="AD116" s="1123"/>
    </row>
    <row r="117" spans="1:30" ht="13.5" customHeight="1">
      <c r="A117" s="1710"/>
      <c r="B117" s="849"/>
      <c r="C117" s="1133"/>
      <c r="D117" s="810"/>
      <c r="E117" s="1654"/>
      <c r="F117" s="839"/>
      <c r="G117" s="1715" t="s">
        <v>1122</v>
      </c>
      <c r="H117" s="1716"/>
      <c r="I117" s="1716"/>
      <c r="J117" s="1716"/>
      <c r="K117" s="820"/>
      <c r="L117" s="820"/>
      <c r="M117" s="820"/>
      <c r="N117" s="820"/>
      <c r="O117" s="820"/>
      <c r="P117" s="820"/>
      <c r="Q117" s="820"/>
      <c r="R117" s="820"/>
      <c r="S117" s="820"/>
      <c r="T117" s="820"/>
      <c r="U117" s="820"/>
      <c r="V117" s="820"/>
      <c r="W117" s="820"/>
      <c r="X117" s="820"/>
      <c r="Y117" s="820"/>
      <c r="Z117" s="820"/>
      <c r="AA117" s="839"/>
      <c r="AB117" s="105"/>
      <c r="AC117" s="106"/>
      <c r="AD117" s="107"/>
    </row>
    <row r="118" spans="1:30" ht="13.5" customHeight="1">
      <c r="A118" s="1710"/>
      <c r="B118" s="849"/>
      <c r="C118" s="1133"/>
      <c r="D118" s="810"/>
      <c r="E118" s="818"/>
      <c r="F118" s="839"/>
      <c r="G118" s="820"/>
      <c r="H118" s="820"/>
      <c r="I118" s="1226"/>
      <c r="J118" s="1228"/>
      <c r="K118" s="1717" t="s">
        <v>1123</v>
      </c>
      <c r="L118" s="1718"/>
      <c r="M118" s="1718"/>
      <c r="N118" s="1718"/>
      <c r="O118" s="1718"/>
      <c r="P118" s="1718"/>
      <c r="Q118" s="1718"/>
      <c r="R118" s="1718"/>
      <c r="S118" s="1718"/>
      <c r="T118" s="1718"/>
      <c r="U118" s="1718"/>
      <c r="V118" s="1718"/>
      <c r="W118" s="1718"/>
      <c r="X118" s="1718"/>
      <c r="Y118" s="1718"/>
      <c r="Z118" s="1719"/>
      <c r="AA118" s="839"/>
      <c r="AB118" s="105"/>
      <c r="AC118" s="106"/>
      <c r="AD118" s="107"/>
    </row>
    <row r="119" spans="1:30" ht="13.5" customHeight="1">
      <c r="A119" s="1710"/>
      <c r="B119" s="849"/>
      <c r="C119" s="1133"/>
      <c r="D119" s="810"/>
      <c r="E119" s="818"/>
      <c r="F119" s="839"/>
      <c r="G119" s="820"/>
      <c r="H119" s="820"/>
      <c r="I119" s="1226"/>
      <c r="J119" s="1228"/>
      <c r="K119" s="1717" t="s">
        <v>1124</v>
      </c>
      <c r="L119" s="1718"/>
      <c r="M119" s="1718"/>
      <c r="N119" s="1718"/>
      <c r="O119" s="1718"/>
      <c r="P119" s="1718"/>
      <c r="Q119" s="1718"/>
      <c r="R119" s="1718"/>
      <c r="S119" s="1718"/>
      <c r="T119" s="1718"/>
      <c r="U119" s="1718"/>
      <c r="V119" s="1718"/>
      <c r="W119" s="1718"/>
      <c r="X119" s="1718"/>
      <c r="Y119" s="1718"/>
      <c r="Z119" s="1719"/>
      <c r="AA119" s="839"/>
      <c r="AB119" s="105"/>
      <c r="AC119" s="106"/>
      <c r="AD119" s="107"/>
    </row>
    <row r="120" spans="1:30" ht="15.75" customHeight="1">
      <c r="A120" s="1714"/>
      <c r="B120" s="859"/>
      <c r="C120" s="1650"/>
      <c r="D120" s="847"/>
      <c r="E120" s="858"/>
      <c r="F120" s="834"/>
      <c r="G120" s="875"/>
      <c r="H120" s="875"/>
      <c r="I120" s="876" t="s">
        <v>1125</v>
      </c>
      <c r="J120" s="834"/>
      <c r="K120" s="834"/>
      <c r="L120" s="834"/>
      <c r="M120" s="834"/>
      <c r="N120" s="834"/>
      <c r="O120" s="834"/>
      <c r="P120" s="834"/>
      <c r="Q120" s="834"/>
      <c r="R120" s="834"/>
      <c r="S120" s="834"/>
      <c r="T120" s="834"/>
      <c r="U120" s="834"/>
      <c r="V120" s="834"/>
      <c r="W120" s="834"/>
      <c r="X120" s="834"/>
      <c r="Y120" s="834"/>
      <c r="Z120" s="834"/>
      <c r="AA120" s="834"/>
      <c r="AB120" s="130"/>
      <c r="AC120" s="131"/>
      <c r="AD120" s="132"/>
    </row>
    <row r="121" spans="1:30" s="826" customFormat="1" ht="3.75" customHeight="1">
      <c r="A121" s="819"/>
      <c r="B121" s="849"/>
      <c r="C121" s="809"/>
      <c r="D121" s="810"/>
      <c r="E121" s="818"/>
      <c r="F121" s="839"/>
      <c r="G121" s="820"/>
      <c r="H121" s="820"/>
      <c r="I121" s="478"/>
      <c r="J121" s="839"/>
      <c r="K121" s="839"/>
      <c r="L121" s="839"/>
      <c r="M121" s="839"/>
      <c r="N121" s="839"/>
      <c r="O121" s="839"/>
      <c r="P121" s="839"/>
      <c r="Q121" s="839"/>
      <c r="R121" s="839"/>
      <c r="S121" s="839"/>
      <c r="T121" s="839"/>
      <c r="U121" s="839"/>
      <c r="V121" s="839"/>
      <c r="W121" s="839"/>
      <c r="X121" s="839"/>
      <c r="Y121" s="839"/>
      <c r="Z121" s="839"/>
      <c r="AA121" s="839"/>
      <c r="AB121" s="105"/>
      <c r="AC121" s="106"/>
      <c r="AD121" s="107"/>
    </row>
    <row r="122" spans="1:30" ht="5.0999999999999996" customHeight="1">
      <c r="A122" s="598"/>
      <c r="B122" s="626"/>
      <c r="C122" s="602"/>
      <c r="D122" s="591"/>
      <c r="E122" s="598"/>
      <c r="F122" s="317"/>
      <c r="G122" s="600"/>
      <c r="H122" s="600"/>
      <c r="I122" s="600"/>
      <c r="J122" s="600"/>
      <c r="K122" s="600"/>
      <c r="L122" s="600"/>
      <c r="M122" s="600"/>
      <c r="N122" s="600"/>
      <c r="O122" s="600"/>
      <c r="P122" s="600"/>
      <c r="Q122" s="600"/>
      <c r="R122" s="600"/>
      <c r="S122" s="600"/>
      <c r="T122" s="600"/>
      <c r="U122" s="600"/>
      <c r="V122" s="600"/>
      <c r="W122" s="600"/>
      <c r="X122" s="600"/>
      <c r="Y122" s="600"/>
      <c r="Z122" s="600"/>
      <c r="AA122" s="297"/>
      <c r="AB122" s="593"/>
      <c r="AC122" s="594"/>
      <c r="AD122" s="595"/>
    </row>
    <row r="123" spans="1:30" ht="13.5" customHeight="1">
      <c r="A123" s="598"/>
      <c r="B123" s="626"/>
      <c r="C123" s="602"/>
      <c r="D123" s="591" t="s">
        <v>377</v>
      </c>
      <c r="E123" s="1119" t="s">
        <v>448</v>
      </c>
      <c r="F123" s="616"/>
      <c r="G123" s="1720" t="s">
        <v>117</v>
      </c>
      <c r="H123" s="1136"/>
      <c r="I123" s="1136"/>
      <c r="J123" s="1136"/>
      <c r="K123" s="1136"/>
      <c r="L123" s="1136"/>
      <c r="M123" s="1136"/>
      <c r="N123" s="1446" t="s">
        <v>355</v>
      </c>
      <c r="O123" s="1446"/>
      <c r="P123" s="1446"/>
      <c r="Q123" s="1446"/>
      <c r="R123" s="1446"/>
      <c r="S123" s="1446"/>
      <c r="T123" s="1446"/>
      <c r="U123" s="1446"/>
      <c r="V123" s="1446"/>
      <c r="W123" s="318"/>
      <c r="X123" s="600"/>
      <c r="Y123" s="600"/>
      <c r="Z123" s="600"/>
      <c r="AA123" s="616"/>
      <c r="AB123" s="1121" t="s">
        <v>230</v>
      </c>
      <c r="AC123" s="1122"/>
      <c r="AD123" s="1123"/>
    </row>
    <row r="124" spans="1:30" ht="13.5" customHeight="1">
      <c r="A124" s="598"/>
      <c r="B124" s="626"/>
      <c r="C124" s="602"/>
      <c r="D124" s="591"/>
      <c r="E124" s="1119"/>
      <c r="F124" s="616"/>
      <c r="G124" s="1136"/>
      <c r="H124" s="1136"/>
      <c r="I124" s="1136"/>
      <c r="J124" s="1136"/>
      <c r="K124" s="1136"/>
      <c r="L124" s="1136"/>
      <c r="M124" s="1136"/>
      <c r="N124" s="1446"/>
      <c r="O124" s="1446"/>
      <c r="P124" s="1446"/>
      <c r="Q124" s="1446"/>
      <c r="R124" s="1446"/>
      <c r="S124" s="1446"/>
      <c r="T124" s="1446"/>
      <c r="U124" s="1446"/>
      <c r="V124" s="1446"/>
      <c r="W124" s="319"/>
      <c r="X124" s="319"/>
      <c r="Y124" s="319"/>
      <c r="Z124" s="319"/>
      <c r="AA124" s="616"/>
      <c r="AB124" s="1121"/>
      <c r="AC124" s="1122"/>
      <c r="AD124" s="1123"/>
    </row>
    <row r="125" spans="1:30" ht="5.0999999999999996" customHeight="1">
      <c r="A125" s="598"/>
      <c r="B125" s="626"/>
      <c r="C125" s="602"/>
      <c r="D125" s="591"/>
      <c r="E125" s="1119"/>
      <c r="F125" s="616"/>
      <c r="G125" s="320"/>
      <c r="H125" s="320"/>
      <c r="I125" s="320"/>
      <c r="J125" s="320"/>
      <c r="K125" s="320"/>
      <c r="L125" s="320"/>
      <c r="M125" s="320"/>
      <c r="N125" s="320"/>
      <c r="O125" s="320"/>
      <c r="P125" s="320"/>
      <c r="Q125" s="320"/>
      <c r="R125" s="320"/>
      <c r="S125" s="320"/>
      <c r="T125" s="320"/>
      <c r="U125" s="320"/>
      <c r="V125" s="320"/>
      <c r="W125" s="320"/>
      <c r="X125" s="320"/>
      <c r="Y125" s="320"/>
      <c r="Z125" s="320"/>
      <c r="AA125" s="616"/>
      <c r="AB125" s="1121"/>
      <c r="AC125" s="1122"/>
      <c r="AD125" s="1123"/>
    </row>
    <row r="126" spans="1:30" ht="13.5" customHeight="1">
      <c r="A126" s="598"/>
      <c r="B126" s="626"/>
      <c r="C126" s="602"/>
      <c r="D126" s="591"/>
      <c r="E126" s="1119"/>
      <c r="G126" s="606" t="s">
        <v>1172</v>
      </c>
      <c r="AB126" s="105"/>
      <c r="AC126" s="106"/>
      <c r="AD126" s="107"/>
    </row>
    <row r="127" spans="1:30" ht="13.5" customHeight="1">
      <c r="A127" s="598"/>
      <c r="B127" s="626"/>
      <c r="C127" s="602"/>
      <c r="D127" s="591"/>
      <c r="E127" s="1119"/>
      <c r="G127" s="652"/>
      <c r="H127" s="652"/>
      <c r="I127" s="1721"/>
      <c r="J127" s="1722"/>
      <c r="K127" s="1723" t="s">
        <v>1248</v>
      </c>
      <c r="L127" s="1724"/>
      <c r="M127" s="1724"/>
      <c r="N127" s="1724"/>
      <c r="O127" s="1724"/>
      <c r="P127" s="1724"/>
      <c r="Q127" s="1724"/>
      <c r="R127" s="1724"/>
      <c r="S127" s="1724"/>
      <c r="T127" s="1724"/>
      <c r="U127" s="1724"/>
      <c r="V127" s="1724"/>
      <c r="W127" s="1724"/>
      <c r="X127" s="1724"/>
      <c r="Y127" s="1724"/>
      <c r="Z127" s="1724"/>
      <c r="AB127" s="593"/>
      <c r="AC127" s="594"/>
      <c r="AD127" s="595"/>
    </row>
    <row r="128" spans="1:30" ht="13.5" customHeight="1">
      <c r="A128" s="598"/>
      <c r="B128" s="626"/>
      <c r="C128" s="602"/>
      <c r="D128" s="591"/>
      <c r="E128" s="1119"/>
      <c r="H128" s="652"/>
      <c r="I128" s="1721"/>
      <c r="J128" s="1722"/>
      <c r="K128" s="1723" t="s">
        <v>1171</v>
      </c>
      <c r="L128" s="1724"/>
      <c r="M128" s="1724"/>
      <c r="N128" s="1724"/>
      <c r="O128" s="1724"/>
      <c r="P128" s="1724"/>
      <c r="Q128" s="1724"/>
      <c r="R128" s="1724"/>
      <c r="S128" s="1724"/>
      <c r="T128" s="1724"/>
      <c r="U128" s="1724"/>
      <c r="V128" s="1724"/>
      <c r="W128" s="1724"/>
      <c r="X128" s="1724"/>
      <c r="Y128" s="1724"/>
      <c r="Z128" s="1724"/>
      <c r="AB128" s="593"/>
      <c r="AC128" s="594"/>
      <c r="AD128" s="595"/>
    </row>
    <row r="129" spans="1:30" ht="13.5" customHeight="1">
      <c r="A129" s="598"/>
      <c r="B129" s="626"/>
      <c r="C129" s="602"/>
      <c r="D129" s="591"/>
      <c r="E129" s="1120"/>
      <c r="G129" s="652"/>
      <c r="H129" s="652"/>
      <c r="I129" s="1721"/>
      <c r="J129" s="1722"/>
      <c r="K129" s="1723" t="s">
        <v>1249</v>
      </c>
      <c r="L129" s="1724"/>
      <c r="M129" s="1724"/>
      <c r="N129" s="1724"/>
      <c r="O129" s="1724"/>
      <c r="P129" s="1724"/>
      <c r="Q129" s="1724"/>
      <c r="R129" s="1724"/>
      <c r="S129" s="1724"/>
      <c r="T129" s="1724"/>
      <c r="U129" s="1724"/>
      <c r="V129" s="1724"/>
      <c r="W129" s="1724"/>
      <c r="X129" s="1724"/>
      <c r="Y129" s="1724"/>
      <c r="Z129" s="1724"/>
      <c r="AB129" s="593"/>
      <c r="AC129" s="594"/>
      <c r="AD129" s="595"/>
    </row>
    <row r="130" spans="1:30" ht="13.5" customHeight="1">
      <c r="A130" s="598"/>
      <c r="B130" s="626"/>
      <c r="C130" s="602"/>
      <c r="D130" s="591"/>
      <c r="E130" s="221"/>
      <c r="G130" s="652"/>
      <c r="H130" s="652"/>
      <c r="I130" s="1727"/>
      <c r="J130" s="1728"/>
      <c r="K130" s="1729" t="s">
        <v>1250</v>
      </c>
      <c r="L130" s="1730"/>
      <c r="M130" s="1730"/>
      <c r="N130" s="1730"/>
      <c r="O130" s="1730"/>
      <c r="P130" s="1730"/>
      <c r="Q130" s="1730"/>
      <c r="R130" s="1730"/>
      <c r="S130" s="1730"/>
      <c r="T130" s="1730"/>
      <c r="U130" s="1730"/>
      <c r="V130" s="1730"/>
      <c r="W130" s="1730"/>
      <c r="X130" s="1730"/>
      <c r="Y130" s="1730"/>
      <c r="Z130" s="1731"/>
      <c r="AB130" s="593"/>
      <c r="AC130" s="594"/>
      <c r="AD130" s="595"/>
    </row>
    <row r="131" spans="1:30" ht="13.5" customHeight="1">
      <c r="A131" s="598"/>
      <c r="B131" s="626"/>
      <c r="C131" s="602"/>
      <c r="D131" s="591"/>
      <c r="E131" s="221"/>
      <c r="G131" s="652"/>
      <c r="H131" s="652"/>
      <c r="I131" s="1386"/>
      <c r="J131" s="1388"/>
      <c r="K131" s="558" t="s">
        <v>1251</v>
      </c>
      <c r="L131" s="1732"/>
      <c r="M131" s="1732"/>
      <c r="N131" s="1732"/>
      <c r="O131" s="1732"/>
      <c r="P131" s="1732"/>
      <c r="Q131" s="1732"/>
      <c r="R131" s="1732"/>
      <c r="S131" s="1732"/>
      <c r="T131" s="1732"/>
      <c r="U131" s="1732"/>
      <c r="V131" s="1732"/>
      <c r="W131" s="1732"/>
      <c r="X131" s="1732"/>
      <c r="Y131" s="1732"/>
      <c r="Z131" s="559" t="s">
        <v>451</v>
      </c>
      <c r="AB131" s="593"/>
      <c r="AC131" s="594"/>
      <c r="AD131" s="595"/>
    </row>
    <row r="132" spans="1:30" ht="17.25" customHeight="1">
      <c r="A132" s="598"/>
      <c r="B132" s="626"/>
      <c r="C132" s="602"/>
      <c r="D132" s="591"/>
      <c r="E132" s="221"/>
      <c r="G132" s="652"/>
      <c r="H132" s="652"/>
      <c r="I132" s="536" t="s">
        <v>1125</v>
      </c>
      <c r="J132" s="652"/>
      <c r="K132" s="652"/>
      <c r="L132" s="652"/>
      <c r="M132" s="652"/>
      <c r="N132" s="652"/>
      <c r="O132" s="297"/>
      <c r="P132" s="616"/>
      <c r="Q132" s="616"/>
      <c r="R132" s="616"/>
      <c r="S132" s="616"/>
      <c r="T132" s="616"/>
      <c r="U132" s="616"/>
      <c r="V132" s="616"/>
      <c r="AB132" s="593"/>
      <c r="AC132" s="594"/>
      <c r="AD132" s="595"/>
    </row>
    <row r="133" spans="1:30" ht="5.0999999999999996" customHeight="1">
      <c r="A133" s="598"/>
      <c r="B133" s="626"/>
      <c r="C133" s="602"/>
      <c r="D133" s="591"/>
      <c r="E133" s="221"/>
      <c r="G133" s="652"/>
      <c r="H133" s="652"/>
      <c r="I133" s="536"/>
      <c r="J133" s="652"/>
      <c r="K133" s="652"/>
      <c r="L133" s="652"/>
      <c r="M133" s="652"/>
      <c r="N133" s="652"/>
      <c r="O133" s="297"/>
      <c r="P133" s="616"/>
      <c r="Q133" s="616"/>
      <c r="R133" s="616"/>
      <c r="S133" s="616"/>
      <c r="T133" s="616"/>
      <c r="U133" s="616"/>
      <c r="V133" s="616"/>
      <c r="AB133" s="593"/>
      <c r="AC133" s="594"/>
      <c r="AD133" s="595"/>
    </row>
    <row r="134" spans="1:30" ht="17.25" customHeight="1">
      <c r="A134" s="598"/>
      <c r="B134" s="626"/>
      <c r="C134" s="602"/>
      <c r="D134" s="591"/>
      <c r="E134" s="221"/>
      <c r="G134" s="1733" t="s">
        <v>152</v>
      </c>
      <c r="H134" s="1734"/>
      <c r="I134" s="1734"/>
      <c r="J134" s="1734"/>
      <c r="K134" s="1734"/>
      <c r="L134" s="1734"/>
      <c r="M134" s="1734"/>
      <c r="N134" s="514"/>
      <c r="O134" s="638"/>
      <c r="P134" s="616"/>
      <c r="Q134" s="616"/>
      <c r="R134" s="616"/>
      <c r="S134" s="616"/>
      <c r="T134" s="616"/>
      <c r="U134" s="616"/>
      <c r="V134" s="616"/>
      <c r="AB134" s="593"/>
      <c r="AC134" s="594"/>
      <c r="AD134" s="595"/>
    </row>
    <row r="135" spans="1:30" ht="13.5" customHeight="1">
      <c r="A135" s="598"/>
      <c r="B135" s="626"/>
      <c r="C135" s="602"/>
      <c r="D135" s="591"/>
      <c r="E135" s="221"/>
      <c r="G135" s="1725"/>
      <c r="H135" s="1725"/>
      <c r="I135" s="1402"/>
      <c r="J135" s="1402"/>
      <c r="K135" s="1726" t="s">
        <v>1173</v>
      </c>
      <c r="L135" s="1724"/>
      <c r="M135" s="1724"/>
      <c r="N135" s="1724"/>
      <c r="O135" s="1724"/>
      <c r="P135" s="1724"/>
      <c r="Q135" s="1724"/>
      <c r="R135" s="1724"/>
      <c r="S135" s="1724"/>
      <c r="T135" s="1724"/>
      <c r="U135" s="1724"/>
      <c r="V135" s="1724"/>
      <c r="W135" s="1724"/>
      <c r="X135" s="1724"/>
      <c r="Y135" s="1724"/>
      <c r="Z135" s="1724"/>
      <c r="AB135" s="593"/>
      <c r="AC135" s="594"/>
      <c r="AD135" s="595"/>
    </row>
    <row r="136" spans="1:30" ht="13.5" customHeight="1">
      <c r="A136" s="598"/>
      <c r="B136" s="626"/>
      <c r="C136" s="602"/>
      <c r="D136" s="591"/>
      <c r="E136" s="221"/>
      <c r="G136" s="1725"/>
      <c r="H136" s="1725"/>
      <c r="I136" s="1402"/>
      <c r="J136" s="1402"/>
      <c r="K136" s="1726" t="s">
        <v>153</v>
      </c>
      <c r="L136" s="1724"/>
      <c r="M136" s="1724"/>
      <c r="N136" s="1724"/>
      <c r="O136" s="1724"/>
      <c r="P136" s="1724"/>
      <c r="Q136" s="1724"/>
      <c r="R136" s="1724"/>
      <c r="S136" s="1724"/>
      <c r="T136" s="1724"/>
      <c r="U136" s="1724"/>
      <c r="V136" s="1724"/>
      <c r="W136" s="1724"/>
      <c r="X136" s="1724"/>
      <c r="Y136" s="1724"/>
      <c r="Z136" s="1724"/>
      <c r="AB136" s="593"/>
      <c r="AC136" s="594"/>
      <c r="AD136" s="595"/>
    </row>
    <row r="137" spans="1:30" ht="13.5" customHeight="1">
      <c r="A137" s="598"/>
      <c r="B137" s="626"/>
      <c r="C137" s="602"/>
      <c r="D137" s="591"/>
      <c r="E137" s="221"/>
      <c r="G137" s="1725"/>
      <c r="H137" s="1725"/>
      <c r="I137" s="1402"/>
      <c r="J137" s="1402"/>
      <c r="K137" s="1726" t="s">
        <v>154</v>
      </c>
      <c r="L137" s="1724"/>
      <c r="M137" s="1724"/>
      <c r="N137" s="1724"/>
      <c r="O137" s="1724"/>
      <c r="P137" s="1724"/>
      <c r="Q137" s="1724"/>
      <c r="R137" s="1724"/>
      <c r="S137" s="1724"/>
      <c r="T137" s="1724"/>
      <c r="U137" s="1724"/>
      <c r="V137" s="1724"/>
      <c r="W137" s="1724"/>
      <c r="X137" s="1724"/>
      <c r="Y137" s="1724"/>
      <c r="Z137" s="1724"/>
      <c r="AB137" s="593"/>
      <c r="AC137" s="594"/>
      <c r="AD137" s="595"/>
    </row>
    <row r="138" spans="1:30" ht="13.5" customHeight="1">
      <c r="A138" s="598"/>
      <c r="B138" s="626"/>
      <c r="C138" s="602"/>
      <c r="D138" s="591"/>
      <c r="E138" s="221"/>
      <c r="G138" s="1725"/>
      <c r="H138" s="1725"/>
      <c r="I138" s="1402"/>
      <c r="J138" s="1402"/>
      <c r="K138" s="1726" t="s">
        <v>155</v>
      </c>
      <c r="L138" s="1724"/>
      <c r="M138" s="1724"/>
      <c r="N138" s="1724"/>
      <c r="O138" s="1724"/>
      <c r="P138" s="1724"/>
      <c r="Q138" s="1724"/>
      <c r="R138" s="1724"/>
      <c r="S138" s="1724"/>
      <c r="T138" s="1724"/>
      <c r="U138" s="1724"/>
      <c r="V138" s="1724"/>
      <c r="W138" s="1724"/>
      <c r="X138" s="1724"/>
      <c r="Y138" s="1724"/>
      <c r="Z138" s="1724"/>
      <c r="AB138" s="593"/>
      <c r="AC138" s="594"/>
      <c r="AD138" s="595"/>
    </row>
    <row r="139" spans="1:30" ht="13.5" customHeight="1">
      <c r="A139" s="598"/>
      <c r="B139" s="626"/>
      <c r="C139" s="602"/>
      <c r="D139" s="591"/>
      <c r="E139" s="221"/>
      <c r="G139" s="1725"/>
      <c r="H139" s="1725"/>
      <c r="I139" s="1402"/>
      <c r="J139" s="1402"/>
      <c r="K139" s="1726" t="s">
        <v>156</v>
      </c>
      <c r="L139" s="1724"/>
      <c r="M139" s="1724"/>
      <c r="N139" s="1724"/>
      <c r="O139" s="1724"/>
      <c r="P139" s="1724"/>
      <c r="Q139" s="1724"/>
      <c r="R139" s="1724"/>
      <c r="S139" s="1724"/>
      <c r="T139" s="1724"/>
      <c r="U139" s="1724"/>
      <c r="V139" s="1724"/>
      <c r="W139" s="1724"/>
      <c r="X139" s="1724"/>
      <c r="Y139" s="1724"/>
      <c r="Z139" s="1724"/>
      <c r="AB139" s="593"/>
      <c r="AC139" s="594"/>
      <c r="AD139" s="595"/>
    </row>
    <row r="140" spans="1:30" ht="13.5" customHeight="1">
      <c r="A140" s="598"/>
      <c r="B140" s="626"/>
      <c r="C140" s="602"/>
      <c r="D140" s="591"/>
      <c r="E140" s="221"/>
      <c r="G140" s="1725"/>
      <c r="H140" s="1735"/>
      <c r="I140" s="1727"/>
      <c r="J140" s="1736"/>
      <c r="K140" s="1729" t="s">
        <v>1252</v>
      </c>
      <c r="L140" s="1730"/>
      <c r="M140" s="1730"/>
      <c r="N140" s="1730"/>
      <c r="O140" s="1730"/>
      <c r="P140" s="1730"/>
      <c r="Q140" s="1730"/>
      <c r="R140" s="1730"/>
      <c r="S140" s="1730"/>
      <c r="T140" s="1730"/>
      <c r="U140" s="1730"/>
      <c r="V140" s="1730"/>
      <c r="W140" s="1730"/>
      <c r="X140" s="1730"/>
      <c r="Y140" s="1730"/>
      <c r="Z140" s="1731"/>
      <c r="AB140" s="593"/>
      <c r="AC140" s="594"/>
      <c r="AD140" s="595"/>
    </row>
    <row r="141" spans="1:30" ht="13.5" customHeight="1">
      <c r="A141" s="598"/>
      <c r="B141" s="626"/>
      <c r="C141" s="602"/>
      <c r="D141" s="591"/>
      <c r="E141" s="221"/>
      <c r="G141" s="1735"/>
      <c r="H141" s="1735"/>
      <c r="I141" s="1737"/>
      <c r="J141" s="1738"/>
      <c r="K141" s="558" t="s">
        <v>1251</v>
      </c>
      <c r="L141" s="1732"/>
      <c r="M141" s="1732"/>
      <c r="N141" s="1732"/>
      <c r="O141" s="1732"/>
      <c r="P141" s="1732"/>
      <c r="Q141" s="1732"/>
      <c r="R141" s="1732"/>
      <c r="S141" s="1732"/>
      <c r="T141" s="1732"/>
      <c r="U141" s="1732"/>
      <c r="V141" s="1732"/>
      <c r="W141" s="1732"/>
      <c r="X141" s="1732"/>
      <c r="Y141" s="1732"/>
      <c r="Z141" s="559" t="s">
        <v>451</v>
      </c>
      <c r="AB141" s="593"/>
      <c r="AC141" s="594"/>
      <c r="AD141" s="595"/>
    </row>
    <row r="142" spans="1:30" ht="18.75" customHeight="1">
      <c r="A142" s="598"/>
      <c r="B142" s="626"/>
      <c r="C142" s="602"/>
      <c r="D142" s="591"/>
      <c r="E142" s="221"/>
      <c r="G142" s="652"/>
      <c r="H142" s="652"/>
      <c r="I142" s="1739" t="s">
        <v>1174</v>
      </c>
      <c r="J142" s="1740"/>
      <c r="K142" s="1740"/>
      <c r="L142" s="1740"/>
      <c r="M142" s="1740"/>
      <c r="N142" s="1740"/>
      <c r="O142" s="1740"/>
      <c r="P142" s="1740"/>
      <c r="Q142" s="1740"/>
      <c r="R142" s="1740"/>
      <c r="S142" s="1740"/>
      <c r="T142" s="1740"/>
      <c r="U142" s="1740"/>
      <c r="V142" s="1740"/>
      <c r="W142" s="1740"/>
      <c r="X142" s="1740"/>
      <c r="Y142" s="1740"/>
      <c r="Z142" s="1740"/>
      <c r="AB142" s="593"/>
      <c r="AC142" s="594"/>
      <c r="AD142" s="595"/>
    </row>
    <row r="143" spans="1:30" ht="5.0999999999999996" customHeight="1">
      <c r="A143" s="598"/>
      <c r="B143" s="626"/>
      <c r="C143" s="602"/>
      <c r="D143" s="591"/>
      <c r="E143" s="221"/>
      <c r="G143" s="652"/>
      <c r="H143" s="652"/>
      <c r="I143" s="638"/>
      <c r="J143" s="514"/>
      <c r="K143" s="514"/>
      <c r="L143" s="514"/>
      <c r="M143" s="514"/>
      <c r="N143" s="514"/>
      <c r="O143" s="638"/>
      <c r="P143" s="616"/>
      <c r="Q143" s="616"/>
      <c r="R143" s="616"/>
      <c r="S143" s="616"/>
      <c r="T143" s="616"/>
      <c r="U143" s="616"/>
      <c r="V143" s="616"/>
      <c r="AB143" s="593"/>
      <c r="AC143" s="594"/>
      <c r="AD143" s="595"/>
    </row>
    <row r="144" spans="1:30" ht="33.75" customHeight="1">
      <c r="A144" s="598"/>
      <c r="B144" s="626"/>
      <c r="C144" s="602"/>
      <c r="D144" s="591"/>
      <c r="E144" s="221"/>
      <c r="G144" s="1741" t="s">
        <v>1253</v>
      </c>
      <c r="H144" s="1741"/>
      <c r="I144" s="1741"/>
      <c r="J144" s="1741"/>
      <c r="K144" s="1741"/>
      <c r="L144" s="1741"/>
      <c r="M144" s="1741"/>
      <c r="N144" s="1741"/>
      <c r="O144" s="1741"/>
      <c r="P144" s="1741"/>
      <c r="Q144" s="1741"/>
      <c r="R144" s="1741"/>
      <c r="S144" s="1741"/>
      <c r="T144" s="1741"/>
      <c r="U144" s="1741"/>
      <c r="V144" s="1741"/>
      <c r="W144" s="1741"/>
      <c r="X144" s="1741"/>
      <c r="Y144" s="1741"/>
      <c r="Z144" s="1741"/>
      <c r="AA144" s="241"/>
      <c r="AB144" s="593"/>
      <c r="AC144" s="594"/>
      <c r="AD144" s="595"/>
    </row>
    <row r="145" spans="1:30" ht="46.5" customHeight="1">
      <c r="A145" s="598"/>
      <c r="B145" s="626"/>
      <c r="C145" s="602"/>
      <c r="D145" s="591"/>
      <c r="E145" s="221"/>
      <c r="G145" s="2784"/>
      <c r="H145" s="2785"/>
      <c r="I145" s="2785"/>
      <c r="J145" s="2785"/>
      <c r="K145" s="2785"/>
      <c r="L145" s="2785"/>
      <c r="M145" s="2785"/>
      <c r="N145" s="2785"/>
      <c r="O145" s="2785"/>
      <c r="P145" s="2785"/>
      <c r="Q145" s="2785"/>
      <c r="R145" s="2785"/>
      <c r="S145" s="2785"/>
      <c r="T145" s="2785"/>
      <c r="U145" s="2785"/>
      <c r="V145" s="2785"/>
      <c r="W145" s="2785"/>
      <c r="X145" s="2785"/>
      <c r="Y145" s="2785"/>
      <c r="Z145" s="2786"/>
      <c r="AB145" s="593"/>
      <c r="AC145" s="594"/>
      <c r="AD145" s="595"/>
    </row>
    <row r="146" spans="1:30" ht="5.25" customHeight="1">
      <c r="A146" s="322"/>
      <c r="B146" s="323"/>
      <c r="C146" s="655"/>
      <c r="D146" s="185"/>
      <c r="E146" s="182"/>
      <c r="F146" s="187"/>
      <c r="G146" s="187"/>
      <c r="H146" s="187"/>
      <c r="I146" s="187"/>
      <c r="J146" s="187"/>
      <c r="K146" s="187"/>
      <c r="L146" s="187"/>
      <c r="M146" s="187"/>
      <c r="N146" s="187"/>
      <c r="O146" s="187"/>
      <c r="P146" s="187"/>
      <c r="Q146" s="187"/>
      <c r="R146" s="187"/>
      <c r="S146" s="187"/>
      <c r="T146" s="187"/>
      <c r="U146" s="187"/>
      <c r="V146" s="187"/>
      <c r="W146" s="187"/>
      <c r="X146" s="187"/>
      <c r="Y146" s="187"/>
      <c r="Z146" s="187"/>
      <c r="AA146" s="188"/>
      <c r="AB146" s="189"/>
      <c r="AC146" s="190"/>
      <c r="AD146" s="191"/>
    </row>
    <row r="147" spans="1:30" ht="13.5" customHeight="1">
      <c r="A147" s="1135" t="s">
        <v>1257</v>
      </c>
      <c r="B147" s="849">
        <v>8</v>
      </c>
      <c r="C147" s="1133" t="s">
        <v>1255</v>
      </c>
      <c r="D147" s="1134" t="s">
        <v>377</v>
      </c>
      <c r="E147" s="1135" t="s">
        <v>1256</v>
      </c>
      <c r="F147" s="839"/>
      <c r="G147" s="1136" t="s">
        <v>117</v>
      </c>
      <c r="H147" s="1136"/>
      <c r="I147" s="1136"/>
      <c r="J147" s="1136"/>
      <c r="K147" s="1136"/>
      <c r="L147" s="1136"/>
      <c r="M147" s="1136"/>
      <c r="N147" s="1222" t="s">
        <v>116</v>
      </c>
      <c r="O147" s="1222"/>
      <c r="P147" s="1222"/>
      <c r="Q147" s="1222"/>
      <c r="R147" s="1222"/>
      <c r="S147" s="1222"/>
      <c r="T147" s="1222"/>
      <c r="U147" s="1222"/>
      <c r="V147" s="1222"/>
      <c r="W147" s="839"/>
      <c r="X147" s="839"/>
      <c r="Y147" s="839"/>
      <c r="Z147" s="839"/>
      <c r="AA147" s="102"/>
      <c r="AB147" s="1121" t="s">
        <v>230</v>
      </c>
      <c r="AC147" s="1969"/>
      <c r="AD147" s="1591"/>
    </row>
    <row r="148" spans="1:30" ht="13.5" customHeight="1">
      <c r="A148" s="1135"/>
      <c r="B148" s="849"/>
      <c r="C148" s="1133"/>
      <c r="D148" s="1134"/>
      <c r="E148" s="1135"/>
      <c r="F148" s="839"/>
      <c r="G148" s="1136"/>
      <c r="H148" s="1136"/>
      <c r="I148" s="1136"/>
      <c r="J148" s="1136"/>
      <c r="K148" s="1136"/>
      <c r="L148" s="1136"/>
      <c r="M148" s="1136"/>
      <c r="N148" s="1222"/>
      <c r="O148" s="1222"/>
      <c r="P148" s="1222"/>
      <c r="Q148" s="1222"/>
      <c r="R148" s="1222"/>
      <c r="S148" s="1222"/>
      <c r="T148" s="1222"/>
      <c r="U148" s="1222"/>
      <c r="V148" s="1222"/>
      <c r="W148" s="839"/>
      <c r="X148" s="839"/>
      <c r="Y148" s="839"/>
      <c r="Z148" s="839"/>
      <c r="AA148" s="102"/>
      <c r="AB148" s="1592"/>
      <c r="AC148" s="1969"/>
      <c r="AD148" s="1591"/>
    </row>
    <row r="149" spans="1:30" ht="5.0999999999999996" customHeight="1">
      <c r="A149" s="1135"/>
      <c r="B149" s="849"/>
      <c r="C149" s="1133"/>
      <c r="D149" s="1134"/>
      <c r="E149" s="1135"/>
      <c r="F149" s="297"/>
      <c r="G149" s="297"/>
      <c r="H149" s="297"/>
      <c r="I149" s="297"/>
      <c r="J149" s="297"/>
      <c r="K149" s="297"/>
      <c r="L149" s="297"/>
      <c r="M149" s="297"/>
      <c r="N149" s="297"/>
      <c r="O149" s="297"/>
      <c r="P149" s="297"/>
      <c r="Q149" s="297"/>
      <c r="R149" s="297"/>
      <c r="S149" s="297"/>
      <c r="T149" s="297"/>
      <c r="U149" s="297"/>
      <c r="V149" s="297"/>
      <c r="W149" s="297"/>
      <c r="X149" s="297"/>
      <c r="Y149" s="297"/>
      <c r="Z149" s="297"/>
      <c r="AA149" s="304"/>
      <c r="AB149" s="1592"/>
      <c r="AC149" s="1969"/>
      <c r="AD149" s="1591"/>
    </row>
    <row r="150" spans="1:30" ht="13.5" customHeight="1">
      <c r="A150" s="1135"/>
      <c r="B150" s="849"/>
      <c r="C150" s="1133"/>
      <c r="D150" s="1134"/>
      <c r="E150" s="1135"/>
      <c r="F150" s="839"/>
      <c r="G150" s="1211" t="s">
        <v>999</v>
      </c>
      <c r="H150" s="1211"/>
      <c r="I150" s="1211"/>
      <c r="J150" s="1211"/>
      <c r="K150" s="1211"/>
      <c r="L150" s="1211"/>
      <c r="M150" s="1211"/>
      <c r="N150" s="1211"/>
      <c r="O150" s="1211"/>
      <c r="P150" s="1211"/>
      <c r="Q150" s="1211"/>
      <c r="R150" s="1211"/>
      <c r="S150" s="1211"/>
      <c r="T150" s="1211"/>
      <c r="U150" s="1211"/>
      <c r="V150" s="1211"/>
      <c r="W150" s="1211"/>
      <c r="X150" s="1211"/>
      <c r="Y150" s="1211"/>
      <c r="Z150" s="1211"/>
      <c r="AA150" s="839"/>
      <c r="AB150" s="1592"/>
      <c r="AC150" s="1969"/>
      <c r="AD150" s="1591"/>
    </row>
    <row r="151" spans="1:30" ht="16.5" customHeight="1">
      <c r="A151" s="1135"/>
      <c r="B151" s="849"/>
      <c r="C151" s="809"/>
      <c r="D151" s="810"/>
      <c r="E151" s="1135"/>
      <c r="F151" s="839"/>
      <c r="G151" s="1742"/>
      <c r="H151" s="1743"/>
      <c r="I151" s="1743"/>
      <c r="J151" s="1743"/>
      <c r="K151" s="1743"/>
      <c r="L151" s="1743"/>
      <c r="M151" s="1743"/>
      <c r="N151" s="1743"/>
      <c r="O151" s="1743"/>
      <c r="P151" s="1743"/>
      <c r="Q151" s="1743"/>
      <c r="R151" s="1743"/>
      <c r="S151" s="1743"/>
      <c r="T151" s="1743"/>
      <c r="U151" s="1743"/>
      <c r="V151" s="1743"/>
      <c r="W151" s="1743"/>
      <c r="X151" s="1743"/>
      <c r="Y151" s="1743"/>
      <c r="Z151" s="1744"/>
      <c r="AA151" s="839"/>
      <c r="AB151" s="1592"/>
      <c r="AC151" s="1969"/>
      <c r="AD151" s="1591"/>
    </row>
    <row r="152" spans="1:30" ht="13.5" customHeight="1">
      <c r="A152" s="808"/>
      <c r="B152" s="849"/>
      <c r="C152" s="809"/>
      <c r="D152" s="810"/>
      <c r="E152" s="1135"/>
      <c r="F152" s="839"/>
      <c r="G152" s="1211" t="s">
        <v>251</v>
      </c>
      <c r="H152" s="1211"/>
      <c r="I152" s="1211"/>
      <c r="J152" s="1211"/>
      <c r="K152" s="1211"/>
      <c r="L152" s="1211"/>
      <c r="M152" s="1211"/>
      <c r="N152" s="1211"/>
      <c r="O152" s="1211"/>
      <c r="P152" s="1211"/>
      <c r="Q152" s="1211"/>
      <c r="R152" s="1211"/>
      <c r="S152" s="1211"/>
      <c r="T152" s="1211"/>
      <c r="U152" s="1211"/>
      <c r="V152" s="1211"/>
      <c r="W152" s="1211"/>
      <c r="X152" s="1211"/>
      <c r="Y152" s="1211"/>
      <c r="Z152" s="1211"/>
      <c r="AA152" s="839"/>
      <c r="AB152" s="812"/>
      <c r="AC152" s="813"/>
      <c r="AD152" s="814"/>
    </row>
    <row r="153" spans="1:30" ht="13.5" customHeight="1">
      <c r="A153" s="808"/>
      <c r="B153" s="849"/>
      <c r="C153" s="809"/>
      <c r="D153" s="810"/>
      <c r="E153" s="1135"/>
      <c r="F153" s="839"/>
      <c r="G153" s="1745"/>
      <c r="H153" s="1746"/>
      <c r="I153" s="1746"/>
      <c r="J153" s="1746"/>
      <c r="K153" s="1746"/>
      <c r="L153" s="1746"/>
      <c r="M153" s="1746"/>
      <c r="N153" s="1746"/>
      <c r="O153" s="1746"/>
      <c r="P153" s="1746"/>
      <c r="Q153" s="1746"/>
      <c r="R153" s="1746"/>
      <c r="S153" s="1746"/>
      <c r="T153" s="1746"/>
      <c r="U153" s="1746"/>
      <c r="V153" s="1746"/>
      <c r="W153" s="1746"/>
      <c r="X153" s="1746"/>
      <c r="Y153" s="1746"/>
      <c r="Z153" s="1747"/>
      <c r="AA153" s="839"/>
      <c r="AB153" s="812"/>
      <c r="AC153" s="813"/>
      <c r="AD153" s="814"/>
    </row>
    <row r="154" spans="1:30" ht="13.5" customHeight="1">
      <c r="A154" s="808"/>
      <c r="B154" s="849"/>
      <c r="C154" s="809"/>
      <c r="D154" s="810"/>
      <c r="E154" s="1135"/>
      <c r="F154" s="839"/>
      <c r="G154" s="1748"/>
      <c r="H154" s="1749"/>
      <c r="I154" s="1749"/>
      <c r="J154" s="1749"/>
      <c r="K154" s="1749"/>
      <c r="L154" s="1749"/>
      <c r="M154" s="1749"/>
      <c r="N154" s="1749"/>
      <c r="O154" s="1749"/>
      <c r="P154" s="1749"/>
      <c r="Q154" s="1749"/>
      <c r="R154" s="1749"/>
      <c r="S154" s="1749"/>
      <c r="T154" s="1749"/>
      <c r="U154" s="1749"/>
      <c r="V154" s="1749"/>
      <c r="W154" s="1749"/>
      <c r="X154" s="1749"/>
      <c r="Y154" s="1749"/>
      <c r="Z154" s="1750"/>
      <c r="AA154" s="839"/>
      <c r="AB154" s="812"/>
      <c r="AC154" s="813"/>
      <c r="AD154" s="814"/>
    </row>
    <row r="155" spans="1:30" ht="13.5" customHeight="1">
      <c r="A155" s="808"/>
      <c r="B155" s="849"/>
      <c r="C155" s="809"/>
      <c r="D155" s="810"/>
      <c r="E155" s="808"/>
      <c r="F155" s="839"/>
      <c r="G155" s="1751"/>
      <c r="H155" s="1752"/>
      <c r="I155" s="1752"/>
      <c r="J155" s="1752"/>
      <c r="K155" s="1752"/>
      <c r="L155" s="1752"/>
      <c r="M155" s="1752"/>
      <c r="N155" s="1752"/>
      <c r="O155" s="1752"/>
      <c r="P155" s="1752"/>
      <c r="Q155" s="1752"/>
      <c r="R155" s="1752"/>
      <c r="S155" s="1752"/>
      <c r="T155" s="1752"/>
      <c r="U155" s="1752"/>
      <c r="V155" s="1752"/>
      <c r="W155" s="1752"/>
      <c r="X155" s="1752"/>
      <c r="Y155" s="1752"/>
      <c r="Z155" s="1753"/>
      <c r="AA155" s="839"/>
      <c r="AB155" s="812"/>
      <c r="AC155" s="813"/>
      <c r="AD155" s="814"/>
    </row>
    <row r="156" spans="1:30" ht="96" customHeight="1">
      <c r="A156" s="840"/>
      <c r="B156" s="859"/>
      <c r="C156" s="846"/>
      <c r="D156" s="847"/>
      <c r="E156" s="840"/>
      <c r="F156" s="834"/>
      <c r="G156" s="822"/>
      <c r="H156" s="822"/>
      <c r="I156" s="822"/>
      <c r="J156" s="822"/>
      <c r="K156" s="822"/>
      <c r="L156" s="822"/>
      <c r="M156" s="822"/>
      <c r="N156" s="822"/>
      <c r="O156" s="822"/>
      <c r="P156" s="822"/>
      <c r="Q156" s="822"/>
      <c r="R156" s="822"/>
      <c r="S156" s="822"/>
      <c r="T156" s="822"/>
      <c r="U156" s="822"/>
      <c r="V156" s="822"/>
      <c r="W156" s="822"/>
      <c r="X156" s="822"/>
      <c r="Y156" s="822"/>
      <c r="Z156" s="822"/>
      <c r="AA156" s="834"/>
      <c r="AB156" s="843"/>
      <c r="AC156" s="844"/>
      <c r="AD156" s="845"/>
    </row>
    <row r="157" spans="1:30" ht="4.5" customHeight="1">
      <c r="A157" s="589"/>
      <c r="B157" s="626"/>
      <c r="C157" s="590"/>
      <c r="D157" s="591"/>
      <c r="E157" s="589"/>
      <c r="F157" s="616"/>
      <c r="G157" s="324"/>
      <c r="H157" s="324"/>
      <c r="I157" s="324"/>
      <c r="J157" s="324"/>
      <c r="K157" s="324"/>
      <c r="L157" s="324"/>
      <c r="M157" s="324"/>
      <c r="N157" s="324"/>
      <c r="O157" s="324"/>
      <c r="P157" s="324"/>
      <c r="Q157" s="324"/>
      <c r="R157" s="324"/>
      <c r="S157" s="324"/>
      <c r="T157" s="324"/>
      <c r="U157" s="324"/>
      <c r="V157" s="324"/>
      <c r="W157" s="324"/>
      <c r="X157" s="324"/>
      <c r="Y157" s="324"/>
      <c r="Z157" s="324"/>
      <c r="AA157" s="102"/>
      <c r="AB157" s="699"/>
      <c r="AC157" s="700"/>
      <c r="AD157" s="701"/>
    </row>
    <row r="158" spans="1:30" ht="13.5" customHeight="1">
      <c r="A158" s="598"/>
      <c r="B158" s="626">
        <v>9</v>
      </c>
      <c r="C158" s="1133" t="s">
        <v>1438</v>
      </c>
      <c r="D158" s="1134" t="s">
        <v>1112</v>
      </c>
      <c r="E158" s="1119" t="s">
        <v>1359</v>
      </c>
      <c r="F158" s="616"/>
      <c r="G158" s="1136" t="s">
        <v>1415</v>
      </c>
      <c r="H158" s="1136"/>
      <c r="I158" s="1136"/>
      <c r="J158" s="1136"/>
      <c r="K158" s="1136"/>
      <c r="L158" s="1136"/>
      <c r="M158" s="1136"/>
      <c r="N158" s="1406" t="s">
        <v>1358</v>
      </c>
      <c r="O158" s="1407"/>
      <c r="P158" s="1407"/>
      <c r="Q158" s="1407"/>
      <c r="R158" s="1407"/>
      <c r="S158" s="1407"/>
      <c r="T158" s="1407"/>
      <c r="U158" s="1407"/>
      <c r="V158" s="1407"/>
      <c r="W158" s="1407"/>
      <c r="X158" s="1407"/>
      <c r="Y158" s="1407"/>
      <c r="Z158" s="1408"/>
      <c r="AA158" s="616"/>
      <c r="AB158" s="1121" t="s">
        <v>230</v>
      </c>
      <c r="AC158" s="1122"/>
      <c r="AD158" s="1123"/>
    </row>
    <row r="159" spans="1:30" ht="13.5" customHeight="1">
      <c r="A159" s="598"/>
      <c r="B159" s="626"/>
      <c r="C159" s="1133"/>
      <c r="D159" s="1134"/>
      <c r="E159" s="1120"/>
      <c r="F159" s="616"/>
      <c r="G159" s="1136"/>
      <c r="H159" s="1136"/>
      <c r="I159" s="1136"/>
      <c r="J159" s="1136"/>
      <c r="K159" s="1136"/>
      <c r="L159" s="1136"/>
      <c r="M159" s="1136"/>
      <c r="N159" s="1409"/>
      <c r="O159" s="1410"/>
      <c r="P159" s="1410"/>
      <c r="Q159" s="1410"/>
      <c r="R159" s="1410"/>
      <c r="S159" s="1410"/>
      <c r="T159" s="1410"/>
      <c r="U159" s="1410"/>
      <c r="V159" s="1410"/>
      <c r="W159" s="1410"/>
      <c r="X159" s="1410"/>
      <c r="Y159" s="1410"/>
      <c r="Z159" s="1411"/>
      <c r="AA159" s="616"/>
      <c r="AB159" s="1121"/>
      <c r="AC159" s="1122"/>
      <c r="AD159" s="1123"/>
    </row>
    <row r="160" spans="1:30" ht="13.5" customHeight="1">
      <c r="A160" s="598"/>
      <c r="B160" s="626"/>
      <c r="C160" s="1133"/>
      <c r="D160" s="1134"/>
      <c r="E160" s="1120"/>
      <c r="AB160" s="1121"/>
      <c r="AC160" s="1122"/>
      <c r="AD160" s="1123"/>
    </row>
    <row r="161" spans="1:30" ht="13.5" customHeight="1">
      <c r="A161" s="598"/>
      <c r="B161" s="626"/>
      <c r="C161" s="1133"/>
      <c r="D161" s="1134"/>
      <c r="E161" s="1120"/>
      <c r="F161" s="616"/>
      <c r="G161" s="616"/>
      <c r="H161" s="616"/>
      <c r="I161" s="616"/>
      <c r="J161" s="616"/>
      <c r="K161" s="616"/>
      <c r="L161" s="616"/>
      <c r="M161" s="616"/>
      <c r="N161" s="616"/>
      <c r="O161" s="616"/>
      <c r="P161" s="616"/>
      <c r="Q161" s="616"/>
      <c r="R161" s="616"/>
      <c r="S161" s="616"/>
      <c r="T161" s="616"/>
      <c r="U161" s="616"/>
      <c r="V161" s="616"/>
      <c r="W161" s="616"/>
      <c r="X161" s="616"/>
      <c r="Y161" s="616"/>
      <c r="Z161" s="616"/>
      <c r="AA161" s="616"/>
      <c r="AB161" s="1121"/>
      <c r="AC161" s="1122"/>
      <c r="AD161" s="1123"/>
    </row>
    <row r="162" spans="1:30" ht="13.5" customHeight="1">
      <c r="A162" s="598"/>
      <c r="B162" s="626"/>
      <c r="C162" s="1133"/>
      <c r="D162" s="1134"/>
      <c r="E162" s="1120"/>
      <c r="F162" s="616"/>
      <c r="G162" s="616"/>
      <c r="H162" s="616"/>
      <c r="I162" s="616"/>
      <c r="J162" s="616"/>
      <c r="K162" s="616"/>
      <c r="L162" s="616"/>
      <c r="M162" s="616"/>
      <c r="N162" s="616"/>
      <c r="O162" s="616"/>
      <c r="P162" s="616"/>
      <c r="Q162" s="616"/>
      <c r="R162" s="616"/>
      <c r="S162" s="616"/>
      <c r="T162" s="616"/>
      <c r="U162" s="616"/>
      <c r="V162" s="616"/>
      <c r="W162" s="616"/>
      <c r="X162" s="616"/>
      <c r="Y162" s="616"/>
      <c r="Z162" s="616"/>
      <c r="AA162" s="616"/>
      <c r="AB162" s="105"/>
      <c r="AC162" s="106"/>
      <c r="AD162" s="107"/>
    </row>
    <row r="163" spans="1:30" ht="13.5" customHeight="1">
      <c r="A163" s="598"/>
      <c r="B163" s="626"/>
      <c r="C163" s="1133"/>
      <c r="D163" s="1134"/>
      <c r="E163" s="1120"/>
      <c r="F163" s="616"/>
      <c r="G163" s="616"/>
      <c r="H163" s="616"/>
      <c r="I163" s="616"/>
      <c r="J163" s="616"/>
      <c r="K163" s="616"/>
      <c r="L163" s="616"/>
      <c r="M163" s="616"/>
      <c r="N163" s="616"/>
      <c r="O163" s="616"/>
      <c r="P163" s="616"/>
      <c r="Q163" s="616"/>
      <c r="R163" s="616"/>
      <c r="S163" s="616"/>
      <c r="T163" s="616"/>
      <c r="U163" s="616"/>
      <c r="V163" s="616"/>
      <c r="W163" s="616"/>
      <c r="X163" s="616"/>
      <c r="Y163" s="616"/>
      <c r="Z163" s="616"/>
      <c r="AA163" s="616"/>
      <c r="AB163" s="105"/>
      <c r="AC163" s="106"/>
      <c r="AD163" s="107"/>
    </row>
    <row r="164" spans="1:30" ht="13.5" customHeight="1">
      <c r="A164" s="598"/>
      <c r="B164" s="626"/>
      <c r="C164" s="1133"/>
      <c r="D164" s="1134"/>
      <c r="E164" s="1120"/>
      <c r="F164" s="616"/>
      <c r="G164" s="1136" t="s">
        <v>1416</v>
      </c>
      <c r="H164" s="1136"/>
      <c r="I164" s="1136"/>
      <c r="J164" s="1136"/>
      <c r="K164" s="1136"/>
      <c r="L164" s="1136"/>
      <c r="M164" s="1136"/>
      <c r="N164" s="1406" t="s">
        <v>1358</v>
      </c>
      <c r="O164" s="1407"/>
      <c r="P164" s="1407"/>
      <c r="Q164" s="1407"/>
      <c r="R164" s="1407"/>
      <c r="S164" s="1407"/>
      <c r="T164" s="1407"/>
      <c r="U164" s="1407"/>
      <c r="V164" s="1407"/>
      <c r="W164" s="1407"/>
      <c r="X164" s="1407"/>
      <c r="Y164" s="1407"/>
      <c r="Z164" s="1408"/>
      <c r="AA164" s="616"/>
      <c r="AB164" s="105"/>
      <c r="AC164" s="106"/>
      <c r="AD164" s="107"/>
    </row>
    <row r="165" spans="1:30" ht="13.5" customHeight="1">
      <c r="A165" s="598"/>
      <c r="B165" s="626"/>
      <c r="C165" s="1133"/>
      <c r="D165" s="1134"/>
      <c r="E165" s="1120"/>
      <c r="F165" s="616"/>
      <c r="G165" s="1136"/>
      <c r="H165" s="1136"/>
      <c r="I165" s="1136"/>
      <c r="J165" s="1136"/>
      <c r="K165" s="1136"/>
      <c r="L165" s="1136"/>
      <c r="M165" s="1136"/>
      <c r="N165" s="1409"/>
      <c r="O165" s="1410"/>
      <c r="P165" s="1410"/>
      <c r="Q165" s="1410"/>
      <c r="R165" s="1410"/>
      <c r="S165" s="1410"/>
      <c r="T165" s="1410"/>
      <c r="U165" s="1410"/>
      <c r="V165" s="1410"/>
      <c r="W165" s="1410"/>
      <c r="X165" s="1410"/>
      <c r="Y165" s="1410"/>
      <c r="Z165" s="1411"/>
      <c r="AA165" s="616"/>
      <c r="AB165" s="105"/>
      <c r="AC165" s="106"/>
      <c r="AD165" s="107"/>
    </row>
    <row r="166" spans="1:30" ht="13.5" customHeight="1">
      <c r="A166" s="598"/>
      <c r="B166" s="626"/>
      <c r="C166" s="1133"/>
      <c r="D166" s="1134"/>
      <c r="E166" s="1120"/>
      <c r="F166" s="616"/>
      <c r="G166" s="616"/>
      <c r="H166" s="616"/>
      <c r="I166" s="616"/>
      <c r="J166" s="616"/>
      <c r="K166" s="616"/>
      <c r="L166" s="616"/>
      <c r="M166" s="616"/>
      <c r="N166" s="616"/>
      <c r="O166" s="616"/>
      <c r="P166" s="616"/>
      <c r="Q166" s="616"/>
      <c r="R166" s="616"/>
      <c r="S166" s="616"/>
      <c r="T166" s="616"/>
      <c r="U166" s="616"/>
      <c r="V166" s="616"/>
      <c r="W166" s="616"/>
      <c r="X166" s="616"/>
      <c r="Y166" s="616"/>
      <c r="Z166" s="616"/>
      <c r="AA166" s="616"/>
      <c r="AB166" s="105"/>
      <c r="AC166" s="106"/>
      <c r="AD166" s="107"/>
    </row>
    <row r="167" spans="1:30" ht="13.5" customHeight="1">
      <c r="A167" s="598"/>
      <c r="B167" s="626"/>
      <c r="C167" s="1133"/>
      <c r="D167" s="1134"/>
      <c r="E167" s="1120"/>
      <c r="F167" s="616"/>
      <c r="G167" s="1136" t="s">
        <v>1417</v>
      </c>
      <c r="H167" s="1136"/>
      <c r="I167" s="1136"/>
      <c r="J167" s="1136"/>
      <c r="K167" s="1136"/>
      <c r="L167" s="1136"/>
      <c r="M167" s="1136"/>
      <c r="N167" s="1406" t="s">
        <v>1358</v>
      </c>
      <c r="O167" s="1407"/>
      <c r="P167" s="1407"/>
      <c r="Q167" s="1407"/>
      <c r="R167" s="1407"/>
      <c r="S167" s="1407"/>
      <c r="T167" s="1407"/>
      <c r="U167" s="1407"/>
      <c r="V167" s="1407"/>
      <c r="W167" s="1407"/>
      <c r="X167" s="1407"/>
      <c r="Y167" s="1407"/>
      <c r="Z167" s="1408"/>
      <c r="AA167" s="616"/>
      <c r="AB167" s="105"/>
      <c r="AC167" s="106"/>
      <c r="AD167" s="107"/>
    </row>
    <row r="168" spans="1:30" ht="13.5" customHeight="1">
      <c r="A168" s="598"/>
      <c r="B168" s="626"/>
      <c r="C168" s="602"/>
      <c r="D168" s="591"/>
      <c r="E168" s="1120"/>
      <c r="F168" s="616"/>
      <c r="G168" s="1136"/>
      <c r="H168" s="1136"/>
      <c r="I168" s="1136"/>
      <c r="J168" s="1136"/>
      <c r="K168" s="1136"/>
      <c r="L168" s="1136"/>
      <c r="M168" s="1136"/>
      <c r="N168" s="1409"/>
      <c r="O168" s="1410"/>
      <c r="P168" s="1410"/>
      <c r="Q168" s="1410"/>
      <c r="R168" s="1410"/>
      <c r="S168" s="1410"/>
      <c r="T168" s="1410"/>
      <c r="U168" s="1410"/>
      <c r="V168" s="1410"/>
      <c r="W168" s="1410"/>
      <c r="X168" s="1410"/>
      <c r="Y168" s="1410"/>
      <c r="Z168" s="1411"/>
      <c r="AA168" s="616"/>
      <c r="AB168" s="105"/>
      <c r="AC168" s="106"/>
      <c r="AD168" s="107"/>
    </row>
    <row r="169" spans="1:30" ht="13.5" customHeight="1">
      <c r="A169" s="598"/>
      <c r="B169" s="626"/>
      <c r="C169" s="1133"/>
      <c r="D169" s="1134"/>
      <c r="E169" s="1120"/>
      <c r="F169" s="616"/>
      <c r="G169" s="927"/>
      <c r="H169" s="927"/>
      <c r="I169" s="927"/>
      <c r="J169" s="927"/>
      <c r="K169" s="927"/>
      <c r="L169" s="927"/>
      <c r="M169" s="927"/>
      <c r="N169" s="927"/>
      <c r="O169" s="927"/>
      <c r="P169" s="927"/>
      <c r="Q169" s="927"/>
      <c r="R169" s="927"/>
      <c r="S169" s="927"/>
      <c r="T169" s="927"/>
      <c r="U169" s="927"/>
      <c r="V169" s="927"/>
      <c r="W169" s="927"/>
      <c r="X169" s="927"/>
      <c r="Y169" s="927"/>
      <c r="Z169" s="927"/>
      <c r="AA169" s="616"/>
      <c r="AB169" s="1121" t="s">
        <v>230</v>
      </c>
      <c r="AC169" s="1122"/>
      <c r="AD169" s="1123"/>
    </row>
    <row r="170" spans="1:30" ht="13.5" customHeight="1">
      <c r="A170" s="598"/>
      <c r="B170" s="626"/>
      <c r="C170" s="1133"/>
      <c r="D170" s="1134"/>
      <c r="E170" s="1120"/>
      <c r="F170" s="616"/>
      <c r="G170" s="1204" t="s">
        <v>202</v>
      </c>
      <c r="H170" s="1204"/>
      <c r="I170" s="1204"/>
      <c r="J170" s="1204"/>
      <c r="K170" s="1204"/>
      <c r="L170" s="1204"/>
      <c r="M170" s="1204"/>
      <c r="N170" s="1204"/>
      <c r="O170" s="1754"/>
      <c r="P170" s="1755"/>
      <c r="Q170" s="1755"/>
      <c r="R170" s="937" t="s">
        <v>201</v>
      </c>
      <c r="S170" s="927"/>
      <c r="T170" s="927"/>
      <c r="U170" s="927"/>
      <c r="V170" s="927"/>
      <c r="W170" s="927"/>
      <c r="X170" s="927"/>
      <c r="Y170" s="927"/>
      <c r="Z170" s="927"/>
      <c r="AA170" s="616"/>
      <c r="AB170" s="1121"/>
      <c r="AC170" s="1122"/>
      <c r="AD170" s="1123"/>
    </row>
    <row r="171" spans="1:30" ht="13.5" customHeight="1">
      <c r="A171" s="598"/>
      <c r="B171" s="626"/>
      <c r="C171" s="1133"/>
      <c r="D171" s="1134"/>
      <c r="E171" s="1120"/>
      <c r="AB171" s="1121"/>
      <c r="AC171" s="1122"/>
      <c r="AD171" s="1123"/>
    </row>
    <row r="172" spans="1:30" ht="13.5" customHeight="1">
      <c r="A172" s="598"/>
      <c r="B172" s="626"/>
      <c r="C172" s="1133"/>
      <c r="D172" s="1134"/>
      <c r="E172" s="1120"/>
      <c r="F172" s="616"/>
      <c r="G172" s="1136" t="s">
        <v>1418</v>
      </c>
      <c r="H172" s="1136"/>
      <c r="I172" s="1136"/>
      <c r="J172" s="1136"/>
      <c r="K172" s="1136"/>
      <c r="L172" s="1136"/>
      <c r="M172" s="1136"/>
      <c r="N172" s="1406" t="s">
        <v>1358</v>
      </c>
      <c r="O172" s="1407"/>
      <c r="P172" s="1407"/>
      <c r="Q172" s="1407"/>
      <c r="R172" s="1407"/>
      <c r="S172" s="1407"/>
      <c r="T172" s="1407"/>
      <c r="U172" s="1407"/>
      <c r="V172" s="1407"/>
      <c r="W172" s="1407"/>
      <c r="X172" s="1407"/>
      <c r="Y172" s="1407"/>
      <c r="Z172" s="1408"/>
      <c r="AA172" s="616"/>
      <c r="AB172" s="1121"/>
      <c r="AC172" s="1122"/>
      <c r="AD172" s="1123"/>
    </row>
    <row r="173" spans="1:30" ht="13.5" customHeight="1">
      <c r="A173" s="598"/>
      <c r="B173" s="628"/>
      <c r="C173" s="590"/>
      <c r="D173" s="591"/>
      <c r="E173" s="1120"/>
      <c r="F173" s="616"/>
      <c r="G173" s="1136"/>
      <c r="H173" s="1136"/>
      <c r="I173" s="1136"/>
      <c r="J173" s="1136"/>
      <c r="K173" s="1136"/>
      <c r="L173" s="1136"/>
      <c r="M173" s="1136"/>
      <c r="N173" s="1409"/>
      <c r="O173" s="1410"/>
      <c r="P173" s="1410"/>
      <c r="Q173" s="1410"/>
      <c r="R173" s="1410"/>
      <c r="S173" s="1410"/>
      <c r="T173" s="1410"/>
      <c r="U173" s="1410"/>
      <c r="V173" s="1410"/>
      <c r="W173" s="1410"/>
      <c r="X173" s="1410"/>
      <c r="Y173" s="1410"/>
      <c r="Z173" s="1411"/>
      <c r="AA173" s="616"/>
      <c r="AB173" s="593"/>
      <c r="AC173" s="594"/>
      <c r="AD173" s="595"/>
    </row>
    <row r="174" spans="1:30" s="826" customFormat="1" ht="13.5" customHeight="1">
      <c r="A174" s="818"/>
      <c r="B174" s="851"/>
      <c r="C174" s="809"/>
      <c r="D174" s="810"/>
      <c r="E174" s="1120"/>
      <c r="F174" s="839"/>
      <c r="G174" s="325"/>
      <c r="H174" s="325"/>
      <c r="I174" s="325"/>
      <c r="J174" s="325"/>
      <c r="K174" s="325"/>
      <c r="L174" s="325"/>
      <c r="M174" s="325"/>
      <c r="N174" s="325"/>
      <c r="O174" s="164"/>
      <c r="P174" s="164"/>
      <c r="Q174" s="164"/>
      <c r="R174" s="839"/>
      <c r="U174" s="839"/>
      <c r="V174" s="839"/>
      <c r="W174" s="839"/>
      <c r="X174" s="839"/>
      <c r="Y174" s="839"/>
      <c r="Z174" s="839"/>
      <c r="AA174" s="839"/>
      <c r="AB174" s="812"/>
      <c r="AC174" s="813"/>
      <c r="AD174" s="814"/>
    </row>
    <row r="175" spans="1:30" s="826" customFormat="1" ht="13.5" customHeight="1">
      <c r="A175" s="818"/>
      <c r="B175" s="851"/>
      <c r="C175" s="809"/>
      <c r="D175" s="810"/>
      <c r="E175" s="1120"/>
      <c r="F175" s="839"/>
      <c r="G175" s="1136" t="s">
        <v>1419</v>
      </c>
      <c r="H175" s="1136"/>
      <c r="I175" s="1136"/>
      <c r="J175" s="1136"/>
      <c r="K175" s="1136"/>
      <c r="L175" s="1136"/>
      <c r="M175" s="1136"/>
      <c r="N175" s="1406" t="s">
        <v>1358</v>
      </c>
      <c r="O175" s="1407"/>
      <c r="P175" s="1407"/>
      <c r="Q175" s="1407"/>
      <c r="R175" s="1407"/>
      <c r="S175" s="1407"/>
      <c r="T175" s="1407"/>
      <c r="U175" s="1407"/>
      <c r="V175" s="1407"/>
      <c r="W175" s="1407"/>
      <c r="X175" s="1407"/>
      <c r="Y175" s="1407"/>
      <c r="Z175" s="1408"/>
      <c r="AA175" s="839"/>
      <c r="AB175" s="812"/>
      <c r="AC175" s="813"/>
      <c r="AD175" s="814"/>
    </row>
    <row r="176" spans="1:30" s="826" customFormat="1" ht="13.5" customHeight="1">
      <c r="A176" s="818"/>
      <c r="B176" s="851"/>
      <c r="C176" s="809"/>
      <c r="D176" s="810"/>
      <c r="E176" s="1120"/>
      <c r="F176" s="839"/>
      <c r="G176" s="1136"/>
      <c r="H176" s="1136"/>
      <c r="I176" s="1136"/>
      <c r="J176" s="1136"/>
      <c r="K176" s="1136"/>
      <c r="L176" s="1136"/>
      <c r="M176" s="1136"/>
      <c r="N176" s="1409"/>
      <c r="O176" s="1410"/>
      <c r="P176" s="1410"/>
      <c r="Q176" s="1410"/>
      <c r="R176" s="1410"/>
      <c r="S176" s="1410"/>
      <c r="T176" s="1410"/>
      <c r="U176" s="1410"/>
      <c r="V176" s="1410"/>
      <c r="W176" s="1410"/>
      <c r="X176" s="1410"/>
      <c r="Y176" s="1410"/>
      <c r="Z176" s="1411"/>
      <c r="AA176" s="839"/>
      <c r="AB176" s="812"/>
      <c r="AC176" s="813"/>
      <c r="AD176" s="814"/>
    </row>
    <row r="177" spans="1:30" s="826" customFormat="1" ht="13.5" customHeight="1">
      <c r="A177" s="818"/>
      <c r="B177" s="851"/>
      <c r="C177" s="809"/>
      <c r="D177" s="810"/>
      <c r="E177" s="1120"/>
      <c r="F177" s="839"/>
      <c r="G177" s="325"/>
      <c r="H177" s="325"/>
      <c r="I177" s="325"/>
      <c r="J177" s="325"/>
      <c r="K177" s="325"/>
      <c r="L177" s="325"/>
      <c r="M177" s="325"/>
      <c r="N177" s="325"/>
      <c r="O177" s="164"/>
      <c r="P177" s="164"/>
      <c r="Q177" s="164"/>
      <c r="R177" s="839"/>
      <c r="U177" s="839"/>
      <c r="V177" s="839"/>
      <c r="W177" s="839"/>
      <c r="X177" s="839"/>
      <c r="Y177" s="839"/>
      <c r="Z177" s="839"/>
      <c r="AA177" s="839"/>
      <c r="AB177" s="812"/>
      <c r="AC177" s="813"/>
      <c r="AD177" s="814"/>
    </row>
    <row r="178" spans="1:30" s="826" customFormat="1" ht="13.5" customHeight="1">
      <c r="A178" s="818"/>
      <c r="B178" s="851"/>
      <c r="C178" s="809"/>
      <c r="D178" s="810"/>
      <c r="E178" s="1120"/>
      <c r="F178" s="839"/>
      <c r="G178" s="1136" t="s">
        <v>1420</v>
      </c>
      <c r="H178" s="1136"/>
      <c r="I178" s="1136"/>
      <c r="J178" s="1136"/>
      <c r="K178" s="1136"/>
      <c r="L178" s="1136"/>
      <c r="M178" s="1136"/>
      <c r="N178" s="1406" t="s">
        <v>1358</v>
      </c>
      <c r="O178" s="1407"/>
      <c r="P178" s="1407"/>
      <c r="Q178" s="1407"/>
      <c r="R178" s="1407"/>
      <c r="S178" s="1407"/>
      <c r="T178" s="1407"/>
      <c r="U178" s="1407"/>
      <c r="V178" s="1407"/>
      <c r="W178" s="1407"/>
      <c r="X178" s="1407"/>
      <c r="Y178" s="1407"/>
      <c r="Z178" s="1408"/>
      <c r="AA178" s="839"/>
      <c r="AB178" s="812"/>
      <c r="AC178" s="813"/>
      <c r="AD178" s="814"/>
    </row>
    <row r="179" spans="1:30" s="826" customFormat="1" ht="13.5" customHeight="1">
      <c r="A179" s="818"/>
      <c r="B179" s="851"/>
      <c r="C179" s="809"/>
      <c r="D179" s="810"/>
      <c r="E179" s="1120"/>
      <c r="F179" s="839"/>
      <c r="G179" s="1136"/>
      <c r="H179" s="1136"/>
      <c r="I179" s="1136"/>
      <c r="J179" s="1136"/>
      <c r="K179" s="1136"/>
      <c r="L179" s="1136"/>
      <c r="M179" s="1136"/>
      <c r="N179" s="1409"/>
      <c r="O179" s="1410"/>
      <c r="P179" s="1410"/>
      <c r="Q179" s="1410"/>
      <c r="R179" s="1410"/>
      <c r="S179" s="1410"/>
      <c r="T179" s="1410"/>
      <c r="U179" s="1410"/>
      <c r="V179" s="1410"/>
      <c r="W179" s="1410"/>
      <c r="X179" s="1410"/>
      <c r="Y179" s="1410"/>
      <c r="Z179" s="1411"/>
      <c r="AA179" s="839"/>
      <c r="AB179" s="812"/>
      <c r="AC179" s="813"/>
      <c r="AD179" s="814"/>
    </row>
    <row r="180" spans="1:30" s="826" customFormat="1" ht="13.5" customHeight="1">
      <c r="A180" s="818"/>
      <c r="B180" s="851"/>
      <c r="C180" s="809"/>
      <c r="D180" s="810"/>
      <c r="E180" s="1120"/>
      <c r="F180" s="839"/>
      <c r="G180" s="325"/>
      <c r="H180" s="325"/>
      <c r="I180" s="325"/>
      <c r="J180" s="325"/>
      <c r="K180" s="325"/>
      <c r="L180" s="325"/>
      <c r="M180" s="325"/>
      <c r="N180" s="325"/>
      <c r="O180" s="164"/>
      <c r="P180" s="164"/>
      <c r="Q180" s="164"/>
      <c r="R180" s="839"/>
      <c r="U180" s="839"/>
      <c r="V180" s="839"/>
      <c r="W180" s="839"/>
      <c r="X180" s="839"/>
      <c r="Y180" s="839"/>
      <c r="Z180" s="839"/>
      <c r="AA180" s="839"/>
      <c r="AB180" s="812"/>
      <c r="AC180" s="813"/>
      <c r="AD180" s="814"/>
    </row>
    <row r="181" spans="1:30" s="826" customFormat="1" ht="13.5" customHeight="1">
      <c r="A181" s="818"/>
      <c r="B181" s="851"/>
      <c r="C181" s="809"/>
      <c r="D181" s="810"/>
      <c r="E181" s="1120"/>
      <c r="F181" s="839"/>
      <c r="G181" s="325"/>
      <c r="H181" s="325"/>
      <c r="I181" s="325"/>
      <c r="J181" s="325"/>
      <c r="K181" s="325"/>
      <c r="L181" s="325"/>
      <c r="M181" s="325"/>
      <c r="N181" s="325"/>
      <c r="O181" s="164"/>
      <c r="P181" s="164"/>
      <c r="Q181" s="164"/>
      <c r="R181" s="839"/>
      <c r="U181" s="839"/>
      <c r="V181" s="839"/>
      <c r="W181" s="839"/>
      <c r="X181" s="839"/>
      <c r="Y181" s="839"/>
      <c r="Z181" s="839"/>
      <c r="AA181" s="839"/>
      <c r="AB181" s="812"/>
      <c r="AC181" s="813"/>
      <c r="AD181" s="814"/>
    </row>
    <row r="182" spans="1:30" s="826" customFormat="1" ht="13.5" customHeight="1">
      <c r="A182" s="818"/>
      <c r="B182" s="851"/>
      <c r="C182" s="809"/>
      <c r="D182" s="810"/>
      <c r="E182" s="1120"/>
      <c r="F182" s="839"/>
      <c r="G182" s="325"/>
      <c r="H182" s="325"/>
      <c r="I182" s="325"/>
      <c r="J182" s="325"/>
      <c r="K182" s="325"/>
      <c r="L182" s="325"/>
      <c r="M182" s="325"/>
      <c r="N182" s="325"/>
      <c r="O182" s="164"/>
      <c r="P182" s="164"/>
      <c r="Q182" s="164"/>
      <c r="R182" s="839"/>
      <c r="U182" s="839"/>
      <c r="V182" s="839"/>
      <c r="W182" s="839"/>
      <c r="X182" s="839"/>
      <c r="Y182" s="839"/>
      <c r="Z182" s="839"/>
      <c r="AA182" s="839"/>
      <c r="AB182" s="812"/>
      <c r="AC182" s="813"/>
      <c r="AD182" s="814"/>
    </row>
    <row r="183" spans="1:30" s="826" customFormat="1" ht="13.5" customHeight="1">
      <c r="A183" s="818"/>
      <c r="B183" s="851"/>
      <c r="C183" s="809"/>
      <c r="D183" s="810"/>
      <c r="E183" s="1120"/>
      <c r="F183" s="839"/>
      <c r="G183" s="325"/>
      <c r="H183" s="325"/>
      <c r="I183" s="325"/>
      <c r="J183" s="325"/>
      <c r="K183" s="325"/>
      <c r="L183" s="325"/>
      <c r="M183" s="325"/>
      <c r="N183" s="325"/>
      <c r="O183" s="164"/>
      <c r="P183" s="164"/>
      <c r="Q183" s="164"/>
      <c r="R183" s="839"/>
      <c r="U183" s="839"/>
      <c r="V183" s="839"/>
      <c r="W183" s="839"/>
      <c r="X183" s="839"/>
      <c r="Y183" s="839"/>
      <c r="Z183" s="839"/>
      <c r="AA183" s="839"/>
      <c r="AB183" s="812"/>
      <c r="AC183" s="813"/>
      <c r="AD183" s="814"/>
    </row>
    <row r="184" spans="1:30" ht="13.5" customHeight="1">
      <c r="A184" s="598"/>
      <c r="B184" s="628"/>
      <c r="C184" s="590"/>
      <c r="D184" s="591"/>
      <c r="E184" s="589"/>
      <c r="F184" s="616"/>
      <c r="G184" s="325"/>
      <c r="H184" s="325"/>
      <c r="I184" s="325"/>
      <c r="J184" s="325"/>
      <c r="K184" s="325"/>
      <c r="L184" s="325"/>
      <c r="M184" s="325"/>
      <c r="N184" s="325"/>
      <c r="O184" s="164"/>
      <c r="P184" s="164"/>
      <c r="Q184" s="164"/>
      <c r="R184" s="616"/>
      <c r="U184" s="616"/>
      <c r="V184" s="616"/>
      <c r="W184" s="616"/>
      <c r="X184" s="616"/>
      <c r="Y184" s="616"/>
      <c r="Z184" s="616"/>
      <c r="AA184" s="616"/>
      <c r="AB184" s="593"/>
      <c r="AC184" s="594"/>
      <c r="AD184" s="595"/>
    </row>
    <row r="185" spans="1:30" ht="13.5" customHeight="1">
      <c r="A185" s="1119" t="s">
        <v>1175</v>
      </c>
      <c r="B185" s="626">
        <v>10</v>
      </c>
      <c r="C185" s="1133" t="s">
        <v>452</v>
      </c>
      <c r="D185" s="591" t="s">
        <v>377</v>
      </c>
      <c r="E185" s="1119" t="s">
        <v>453</v>
      </c>
      <c r="F185" s="616"/>
      <c r="G185" s="1136" t="s">
        <v>117</v>
      </c>
      <c r="H185" s="1136"/>
      <c r="I185" s="1136"/>
      <c r="J185" s="1136"/>
      <c r="K185" s="1136"/>
      <c r="L185" s="1136"/>
      <c r="M185" s="1136"/>
      <c r="N185" s="1155" t="s">
        <v>116</v>
      </c>
      <c r="O185" s="1155"/>
      <c r="P185" s="1155"/>
      <c r="Q185" s="1155"/>
      <c r="R185" s="1155"/>
      <c r="S185" s="1155"/>
      <c r="T185" s="1155"/>
      <c r="U185" s="1155"/>
      <c r="V185" s="1155"/>
      <c r="W185" s="616"/>
      <c r="X185" s="616"/>
      <c r="Y185" s="616"/>
      <c r="Z185" s="616"/>
      <c r="AA185" s="616"/>
      <c r="AB185" s="1121" t="s">
        <v>230</v>
      </c>
      <c r="AC185" s="1122"/>
      <c r="AD185" s="1123"/>
    </row>
    <row r="186" spans="1:30" ht="13.5" customHeight="1">
      <c r="A186" s="1119"/>
      <c r="B186" s="626"/>
      <c r="C186" s="1133"/>
      <c r="D186" s="591"/>
      <c r="E186" s="1119"/>
      <c r="F186" s="616"/>
      <c r="G186" s="1136"/>
      <c r="H186" s="1136"/>
      <c r="I186" s="1136"/>
      <c r="J186" s="1136"/>
      <c r="K186" s="1136"/>
      <c r="L186" s="1136"/>
      <c r="M186" s="1136"/>
      <c r="N186" s="1155"/>
      <c r="O186" s="1155"/>
      <c r="P186" s="1155"/>
      <c r="Q186" s="1155"/>
      <c r="R186" s="1155"/>
      <c r="S186" s="1155"/>
      <c r="T186" s="1155"/>
      <c r="U186" s="1155"/>
      <c r="V186" s="1155"/>
      <c r="W186" s="616"/>
      <c r="X186" s="616"/>
      <c r="Y186" s="616"/>
      <c r="Z186" s="616"/>
      <c r="AA186" s="616"/>
      <c r="AB186" s="1121"/>
      <c r="AC186" s="1122"/>
      <c r="AD186" s="1123"/>
    </row>
    <row r="187" spans="1:30" ht="13.5" customHeight="1">
      <c r="A187" s="1119"/>
      <c r="B187" s="626"/>
      <c r="C187" s="1133"/>
      <c r="D187" s="591"/>
      <c r="E187" s="1119"/>
      <c r="F187" s="616"/>
      <c r="G187" s="325"/>
      <c r="H187" s="325"/>
      <c r="I187" s="325"/>
      <c r="J187" s="325"/>
      <c r="K187" s="325"/>
      <c r="L187" s="325"/>
      <c r="M187" s="325"/>
      <c r="N187" s="325"/>
      <c r="O187" s="164"/>
      <c r="P187" s="164"/>
      <c r="Q187" s="164"/>
      <c r="R187" s="616"/>
      <c r="U187" s="616"/>
      <c r="V187" s="616"/>
      <c r="W187" s="616"/>
      <c r="X187" s="616"/>
      <c r="Y187" s="616"/>
      <c r="Z187" s="616"/>
      <c r="AA187" s="616"/>
      <c r="AB187" s="1121"/>
      <c r="AC187" s="1122"/>
      <c r="AD187" s="1123"/>
    </row>
    <row r="188" spans="1:30" ht="13.5" customHeight="1">
      <c r="A188" s="1119"/>
      <c r="B188" s="626"/>
      <c r="C188" s="1133"/>
      <c r="D188" s="591"/>
      <c r="E188" s="1119"/>
      <c r="F188" s="616"/>
      <c r="Z188" s="616"/>
      <c r="AA188" s="616"/>
      <c r="AB188" s="1121"/>
      <c r="AC188" s="1122"/>
      <c r="AD188" s="1123"/>
    </row>
    <row r="189" spans="1:30" ht="13.5" customHeight="1">
      <c r="A189" s="1119"/>
      <c r="B189" s="628"/>
      <c r="C189" s="590"/>
      <c r="D189" s="591"/>
      <c r="E189" s="1119"/>
      <c r="F189" s="616"/>
      <c r="Z189" s="616"/>
      <c r="AA189" s="616"/>
      <c r="AB189" s="1121"/>
      <c r="AC189" s="1122"/>
      <c r="AD189" s="1123"/>
    </row>
    <row r="190" spans="1:30" ht="13.5" customHeight="1">
      <c r="A190" s="1119"/>
      <c r="B190" s="628"/>
      <c r="C190" s="590"/>
      <c r="D190" s="591"/>
      <c r="E190" s="598"/>
      <c r="F190" s="616"/>
      <c r="Z190" s="616"/>
      <c r="AA190" s="616"/>
      <c r="AB190" s="593"/>
      <c r="AC190" s="594"/>
      <c r="AD190" s="595"/>
    </row>
    <row r="191" spans="1:30" ht="13.5" customHeight="1">
      <c r="A191" s="598"/>
      <c r="B191" s="628">
        <v>11</v>
      </c>
      <c r="C191" s="1177" t="s">
        <v>1176</v>
      </c>
      <c r="D191" s="591" t="s">
        <v>1112</v>
      </c>
      <c r="E191" s="1119" t="s">
        <v>454</v>
      </c>
      <c r="F191" s="616"/>
      <c r="G191" s="1136" t="s">
        <v>117</v>
      </c>
      <c r="H191" s="1136"/>
      <c r="I191" s="1136"/>
      <c r="J191" s="1136"/>
      <c r="K191" s="1136"/>
      <c r="L191" s="1136"/>
      <c r="M191" s="1136"/>
      <c r="N191" s="1406" t="s">
        <v>1358</v>
      </c>
      <c r="O191" s="1407"/>
      <c r="P191" s="1407"/>
      <c r="Q191" s="1407"/>
      <c r="R191" s="1407"/>
      <c r="S191" s="1407"/>
      <c r="T191" s="1407"/>
      <c r="U191" s="1407"/>
      <c r="V191" s="1407"/>
      <c r="W191" s="1407"/>
      <c r="X191" s="1407"/>
      <c r="Y191" s="1407"/>
      <c r="Z191" s="1408"/>
      <c r="AA191" s="616"/>
      <c r="AB191" s="1121" t="s">
        <v>230</v>
      </c>
      <c r="AC191" s="1122"/>
      <c r="AD191" s="1123"/>
    </row>
    <row r="192" spans="1:30" ht="13.5" customHeight="1">
      <c r="A192" s="598"/>
      <c r="B192" s="628"/>
      <c r="C192" s="1177"/>
      <c r="D192" s="591"/>
      <c r="E192" s="1119"/>
      <c r="F192" s="616"/>
      <c r="G192" s="1136"/>
      <c r="H192" s="1136"/>
      <c r="I192" s="1136"/>
      <c r="J192" s="1136"/>
      <c r="K192" s="1136"/>
      <c r="L192" s="1136"/>
      <c r="M192" s="1136"/>
      <c r="N192" s="1409"/>
      <c r="O192" s="1410"/>
      <c r="P192" s="1410"/>
      <c r="Q192" s="1410"/>
      <c r="R192" s="1410"/>
      <c r="S192" s="1410"/>
      <c r="T192" s="1410"/>
      <c r="U192" s="1410"/>
      <c r="V192" s="1410"/>
      <c r="W192" s="1410"/>
      <c r="X192" s="1410"/>
      <c r="Y192" s="1410"/>
      <c r="Z192" s="1411"/>
      <c r="AA192" s="616"/>
      <c r="AB192" s="1121"/>
      <c r="AC192" s="1122"/>
      <c r="AD192" s="1123"/>
    </row>
    <row r="193" spans="1:30" ht="13.5" customHeight="1">
      <c r="A193" s="598"/>
      <c r="B193" s="628"/>
      <c r="C193" s="1177"/>
      <c r="D193" s="591"/>
      <c r="E193" s="1119"/>
      <c r="F193" s="616"/>
      <c r="G193" s="164"/>
      <c r="H193" s="164"/>
      <c r="I193" s="616"/>
      <c r="L193" s="616"/>
      <c r="M193" s="616"/>
      <c r="N193" s="616"/>
      <c r="O193" s="616"/>
      <c r="P193" s="164"/>
      <c r="Q193" s="164"/>
      <c r="R193" s="616"/>
      <c r="U193" s="616"/>
      <c r="V193" s="616"/>
      <c r="W193" s="616"/>
      <c r="X193" s="616"/>
      <c r="Y193" s="616"/>
      <c r="Z193" s="616"/>
      <c r="AA193" s="616"/>
      <c r="AB193" s="1121"/>
      <c r="AC193" s="1122"/>
      <c r="AD193" s="1123"/>
    </row>
    <row r="194" spans="1:30" ht="13.5" customHeight="1">
      <c r="A194" s="598"/>
      <c r="B194" s="628"/>
      <c r="C194" s="1177"/>
      <c r="D194" s="591"/>
      <c r="E194" s="1119"/>
      <c r="F194" s="616"/>
      <c r="G194" s="1756" t="s">
        <v>157</v>
      </c>
      <c r="H194" s="1756"/>
      <c r="I194" s="1756"/>
      <c r="J194" s="1756"/>
      <c r="K194" s="1756"/>
      <c r="L194" s="1756"/>
      <c r="M194" s="1756"/>
      <c r="N194" s="1756"/>
      <c r="O194" s="1756"/>
      <c r="P194" s="1756"/>
      <c r="Q194" s="1756"/>
      <c r="R194" s="1756"/>
      <c r="S194" s="1756"/>
      <c r="T194" s="1756"/>
      <c r="U194" s="1756"/>
      <c r="V194" s="1756"/>
      <c r="W194" s="616"/>
      <c r="X194" s="616"/>
      <c r="Y194" s="616"/>
      <c r="Z194" s="616"/>
      <c r="AA194" s="616"/>
      <c r="AB194" s="1121"/>
      <c r="AC194" s="1122"/>
      <c r="AD194" s="1123"/>
    </row>
    <row r="195" spans="1:30" ht="13.5" customHeight="1">
      <c r="A195" s="598"/>
      <c r="B195" s="628"/>
      <c r="C195" s="590"/>
      <c r="D195" s="591"/>
      <c r="E195" s="589"/>
      <c r="F195" s="616"/>
      <c r="G195" s="1372"/>
      <c r="H195" s="1373"/>
      <c r="I195" s="1373"/>
      <c r="J195" s="1373"/>
      <c r="K195" s="1374"/>
      <c r="L195" s="1432" t="s">
        <v>158</v>
      </c>
      <c r="M195" s="1433"/>
      <c r="N195" s="1433"/>
      <c r="O195" s="1434"/>
      <c r="P195" s="1305" t="s">
        <v>159</v>
      </c>
      <c r="Q195" s="1306"/>
      <c r="R195" s="1306"/>
      <c r="S195" s="1306"/>
      <c r="T195" s="1306"/>
      <c r="U195" s="1306"/>
      <c r="V195" s="1306"/>
      <c r="W195" s="1306"/>
      <c r="X195" s="1306"/>
      <c r="Y195" s="1307"/>
      <c r="Z195" s="616"/>
      <c r="AA195" s="616"/>
      <c r="AB195" s="1121"/>
      <c r="AC195" s="1122"/>
      <c r="AD195" s="1123"/>
    </row>
    <row r="196" spans="1:30" ht="13.5" customHeight="1">
      <c r="A196" s="598"/>
      <c r="B196" s="628"/>
      <c r="C196" s="590"/>
      <c r="D196" s="591"/>
      <c r="E196" s="589"/>
      <c r="F196" s="616"/>
      <c r="G196" s="1305" t="s">
        <v>19</v>
      </c>
      <c r="H196" s="1306"/>
      <c r="I196" s="1306"/>
      <c r="J196" s="1306"/>
      <c r="K196" s="1307"/>
      <c r="L196" s="1754"/>
      <c r="M196" s="1755"/>
      <c r="N196" s="1755"/>
      <c r="O196" s="643" t="s">
        <v>160</v>
      </c>
      <c r="P196" s="1757"/>
      <c r="Q196" s="1758"/>
      <c r="R196" s="1758"/>
      <c r="S196" s="1758"/>
      <c r="T196" s="1758"/>
      <c r="U196" s="1758"/>
      <c r="V196" s="1758"/>
      <c r="W196" s="1758"/>
      <c r="X196" s="1758"/>
      <c r="Y196" s="1759"/>
      <c r="Z196" s="616"/>
      <c r="AA196" s="616"/>
      <c r="AB196" s="593"/>
      <c r="AC196" s="594"/>
      <c r="AD196" s="595"/>
    </row>
    <row r="197" spans="1:30" ht="13.5" customHeight="1">
      <c r="A197" s="598"/>
      <c r="B197" s="628"/>
      <c r="C197" s="590"/>
      <c r="D197" s="591"/>
      <c r="E197" s="589"/>
      <c r="F197" s="616"/>
      <c r="G197" s="1305" t="s">
        <v>20</v>
      </c>
      <c r="H197" s="1306"/>
      <c r="I197" s="1306"/>
      <c r="J197" s="1306"/>
      <c r="K197" s="1307"/>
      <c r="L197" s="1754"/>
      <c r="M197" s="1755"/>
      <c r="N197" s="1755"/>
      <c r="O197" s="643" t="s">
        <v>160</v>
      </c>
      <c r="P197" s="1760"/>
      <c r="Q197" s="1761"/>
      <c r="R197" s="1761"/>
      <c r="S197" s="1761"/>
      <c r="T197" s="1761"/>
      <c r="U197" s="1761"/>
      <c r="V197" s="1761"/>
      <c r="W197" s="1761"/>
      <c r="X197" s="1761"/>
      <c r="Y197" s="1762"/>
      <c r="Z197" s="616"/>
      <c r="AA197" s="616"/>
      <c r="AB197" s="593"/>
      <c r="AC197" s="594"/>
      <c r="AD197" s="595"/>
    </row>
    <row r="198" spans="1:30" ht="13.5" customHeight="1">
      <c r="A198" s="818"/>
      <c r="B198" s="851"/>
      <c r="C198" s="809"/>
      <c r="D198" s="810"/>
      <c r="E198" s="808"/>
      <c r="F198" s="839"/>
      <c r="G198" s="867"/>
      <c r="H198" s="867"/>
      <c r="I198" s="867"/>
      <c r="J198" s="867"/>
      <c r="K198" s="867"/>
      <c r="L198" s="691"/>
      <c r="M198" s="691"/>
      <c r="N198" s="691"/>
      <c r="O198" s="839"/>
      <c r="P198" s="836"/>
      <c r="Q198" s="836"/>
      <c r="R198" s="836"/>
      <c r="S198" s="836"/>
      <c r="T198" s="836"/>
      <c r="U198" s="836"/>
      <c r="V198" s="836"/>
      <c r="W198" s="836"/>
      <c r="X198" s="836"/>
      <c r="Y198" s="836"/>
      <c r="Z198" s="839"/>
      <c r="AA198" s="839"/>
      <c r="AB198" s="812"/>
      <c r="AC198" s="813"/>
      <c r="AD198" s="814"/>
    </row>
    <row r="199" spans="1:30" s="826" customFormat="1" ht="20.25" customHeight="1">
      <c r="A199" s="858"/>
      <c r="B199" s="760"/>
      <c r="C199" s="846"/>
      <c r="D199" s="847"/>
      <c r="E199" s="840"/>
      <c r="F199" s="834"/>
      <c r="G199" s="838"/>
      <c r="H199" s="838"/>
      <c r="I199" s="838"/>
      <c r="J199" s="838"/>
      <c r="K199" s="838"/>
      <c r="L199" s="837"/>
      <c r="M199" s="837"/>
      <c r="N199" s="837"/>
      <c r="O199" s="834"/>
      <c r="P199" s="824"/>
      <c r="Q199" s="824"/>
      <c r="R199" s="824"/>
      <c r="S199" s="824"/>
      <c r="T199" s="824"/>
      <c r="U199" s="824"/>
      <c r="V199" s="824"/>
      <c r="W199" s="824"/>
      <c r="X199" s="824"/>
      <c r="Y199" s="824"/>
      <c r="Z199" s="834"/>
      <c r="AA199" s="834"/>
      <c r="AB199" s="843"/>
      <c r="AC199" s="844"/>
      <c r="AD199" s="845"/>
    </row>
    <row r="200" spans="1:30" ht="5.25" customHeight="1">
      <c r="A200" s="598"/>
      <c r="B200" s="628"/>
      <c r="C200" s="590"/>
      <c r="D200" s="591"/>
      <c r="E200" s="589"/>
      <c r="F200" s="616"/>
      <c r="G200" s="164"/>
      <c r="H200" s="164"/>
      <c r="I200" s="616"/>
      <c r="L200" s="616"/>
      <c r="M200" s="616"/>
      <c r="N200" s="616"/>
      <c r="O200" s="616"/>
      <c r="P200" s="164"/>
      <c r="Q200" s="164"/>
      <c r="R200" s="616"/>
      <c r="U200" s="616"/>
      <c r="V200" s="616"/>
      <c r="W200" s="616"/>
      <c r="X200" s="616"/>
      <c r="Y200" s="616"/>
      <c r="Z200" s="616"/>
      <c r="AA200" s="616"/>
      <c r="AB200" s="593"/>
      <c r="AC200" s="594"/>
      <c r="AD200" s="595"/>
    </row>
    <row r="201" spans="1:30" ht="13.5" customHeight="1">
      <c r="A201" s="808"/>
      <c r="B201" s="849">
        <v>12</v>
      </c>
      <c r="C201" s="1133" t="s">
        <v>455</v>
      </c>
      <c r="D201" s="1134" t="s">
        <v>377</v>
      </c>
      <c r="E201" s="1135" t="s">
        <v>1177</v>
      </c>
      <c r="F201" s="839"/>
      <c r="G201" s="1136" t="s">
        <v>117</v>
      </c>
      <c r="H201" s="1136"/>
      <c r="I201" s="1136"/>
      <c r="J201" s="1136"/>
      <c r="K201" s="1136"/>
      <c r="L201" s="1136"/>
      <c r="M201" s="1136"/>
      <c r="N201" s="1222" t="s">
        <v>116</v>
      </c>
      <c r="O201" s="1222"/>
      <c r="P201" s="1222"/>
      <c r="Q201" s="1222"/>
      <c r="R201" s="1222"/>
      <c r="S201" s="1222"/>
      <c r="T201" s="1222"/>
      <c r="U201" s="1222"/>
      <c r="V201" s="1222"/>
      <c r="W201" s="327"/>
      <c r="X201" s="327"/>
      <c r="Y201" s="327"/>
      <c r="Z201" s="839"/>
      <c r="AA201" s="102"/>
      <c r="AB201" s="1121" t="s">
        <v>442</v>
      </c>
      <c r="AC201" s="1122"/>
      <c r="AD201" s="1123"/>
    </row>
    <row r="202" spans="1:30">
      <c r="A202" s="808"/>
      <c r="B202" s="849"/>
      <c r="C202" s="1133"/>
      <c r="D202" s="1134"/>
      <c r="E202" s="1135"/>
      <c r="F202" s="839"/>
      <c r="G202" s="1136"/>
      <c r="H202" s="1136"/>
      <c r="I202" s="1136"/>
      <c r="J202" s="1136"/>
      <c r="K202" s="1136"/>
      <c r="L202" s="1136"/>
      <c r="M202" s="1136"/>
      <c r="N202" s="1222"/>
      <c r="O202" s="1222"/>
      <c r="P202" s="1222"/>
      <c r="Q202" s="1222"/>
      <c r="R202" s="1222"/>
      <c r="S202" s="1222"/>
      <c r="T202" s="1222"/>
      <c r="U202" s="1222"/>
      <c r="V202" s="1222"/>
      <c r="W202" s="327"/>
      <c r="X202" s="327"/>
      <c r="Y202" s="327"/>
      <c r="Z202" s="839"/>
      <c r="AA202" s="102"/>
      <c r="AB202" s="1121"/>
      <c r="AC202" s="1122"/>
      <c r="AD202" s="1123"/>
    </row>
    <row r="203" spans="1:30">
      <c r="A203" s="808"/>
      <c r="B203" s="849"/>
      <c r="C203" s="1133"/>
      <c r="D203" s="1134"/>
      <c r="E203" s="1135"/>
      <c r="F203" s="839"/>
      <c r="G203" s="325"/>
      <c r="H203" s="325"/>
      <c r="I203" s="325"/>
      <c r="J203" s="325"/>
      <c r="K203" s="325"/>
      <c r="L203" s="328"/>
      <c r="M203" s="328"/>
      <c r="N203" s="328"/>
      <c r="O203" s="839"/>
      <c r="P203" s="327"/>
      <c r="Q203" s="327"/>
      <c r="R203" s="327"/>
      <c r="S203" s="327"/>
      <c r="T203" s="327"/>
      <c r="U203" s="327"/>
      <c r="V203" s="327"/>
      <c r="W203" s="327"/>
      <c r="X203" s="327"/>
      <c r="Y203" s="327"/>
      <c r="Z203" s="839"/>
      <c r="AA203" s="102"/>
      <c r="AB203" s="1121"/>
      <c r="AC203" s="1122"/>
      <c r="AD203" s="1123"/>
    </row>
    <row r="204" spans="1:30" ht="13.5" customHeight="1">
      <c r="A204" s="808"/>
      <c r="B204" s="849"/>
      <c r="C204" s="1133"/>
      <c r="D204" s="1134"/>
      <c r="E204" s="1135"/>
      <c r="F204" s="839"/>
      <c r="G204" s="1763" t="s">
        <v>270</v>
      </c>
      <c r="H204" s="1763"/>
      <c r="I204" s="1763"/>
      <c r="J204" s="1763"/>
      <c r="K204" s="1763"/>
      <c r="L204" s="1763"/>
      <c r="M204" s="1763"/>
      <c r="N204" s="1763"/>
      <c r="O204" s="1763"/>
      <c r="P204" s="1763"/>
      <c r="Q204" s="1763"/>
      <c r="R204" s="1763"/>
      <c r="S204" s="1763"/>
      <c r="T204" s="1763"/>
      <c r="U204" s="1763"/>
      <c r="V204" s="1763"/>
      <c r="W204" s="1763"/>
      <c r="X204" s="1763"/>
      <c r="Y204" s="1763"/>
      <c r="Z204" s="1763"/>
      <c r="AA204" s="102"/>
      <c r="AB204" s="1121"/>
      <c r="AC204" s="1122"/>
      <c r="AD204" s="1123"/>
    </row>
    <row r="205" spans="1:30">
      <c r="A205" s="808"/>
      <c r="B205" s="851"/>
      <c r="C205" s="809"/>
      <c r="D205" s="810"/>
      <c r="E205" s="1135"/>
      <c r="F205" s="839"/>
      <c r="G205" s="1764"/>
      <c r="H205" s="1765"/>
      <c r="I205" s="1765"/>
      <c r="J205" s="1765"/>
      <c r="K205" s="1765"/>
      <c r="L205" s="1765"/>
      <c r="M205" s="1765"/>
      <c r="N205" s="1765"/>
      <c r="O205" s="1765"/>
      <c r="P205" s="1765"/>
      <c r="Q205" s="1765"/>
      <c r="R205" s="1765"/>
      <c r="S205" s="1765"/>
      <c r="T205" s="1765"/>
      <c r="U205" s="1765"/>
      <c r="V205" s="1765"/>
      <c r="W205" s="1765"/>
      <c r="X205" s="1765"/>
      <c r="Y205" s="1765"/>
      <c r="Z205" s="1766"/>
      <c r="AA205" s="102"/>
      <c r="AB205" s="1121"/>
      <c r="AC205" s="1122"/>
      <c r="AD205" s="1123"/>
    </row>
    <row r="206" spans="1:30">
      <c r="A206" s="808"/>
      <c r="B206" s="851"/>
      <c r="C206" s="809"/>
      <c r="D206" s="810"/>
      <c r="E206" s="1135"/>
      <c r="F206" s="839"/>
      <c r="G206" s="1767"/>
      <c r="H206" s="1768"/>
      <c r="I206" s="1768"/>
      <c r="J206" s="1768"/>
      <c r="K206" s="1768"/>
      <c r="L206" s="1768"/>
      <c r="M206" s="1768"/>
      <c r="N206" s="1768"/>
      <c r="O206" s="1768"/>
      <c r="P206" s="1768"/>
      <c r="Q206" s="1768"/>
      <c r="R206" s="1768"/>
      <c r="S206" s="1768"/>
      <c r="T206" s="1768"/>
      <c r="U206" s="1768"/>
      <c r="V206" s="1768"/>
      <c r="W206" s="1768"/>
      <c r="X206" s="1768"/>
      <c r="Y206" s="1768"/>
      <c r="Z206" s="1769"/>
      <c r="AA206" s="102"/>
      <c r="AB206" s="812"/>
      <c r="AC206" s="813"/>
      <c r="AD206" s="814"/>
    </row>
    <row r="207" spans="1:30">
      <c r="A207" s="808"/>
      <c r="B207" s="851"/>
      <c r="C207" s="809"/>
      <c r="D207" s="810"/>
      <c r="E207" s="329"/>
      <c r="F207" s="839"/>
      <c r="G207" s="1767"/>
      <c r="H207" s="1768"/>
      <c r="I207" s="1768"/>
      <c r="J207" s="1768"/>
      <c r="K207" s="1768"/>
      <c r="L207" s="1768"/>
      <c r="M207" s="1768"/>
      <c r="N207" s="1768"/>
      <c r="O207" s="1768"/>
      <c r="P207" s="1768"/>
      <c r="Q207" s="1768"/>
      <c r="R207" s="1768"/>
      <c r="S207" s="1768"/>
      <c r="T207" s="1768"/>
      <c r="U207" s="1768"/>
      <c r="V207" s="1768"/>
      <c r="W207" s="1768"/>
      <c r="X207" s="1768"/>
      <c r="Y207" s="1768"/>
      <c r="Z207" s="1769"/>
      <c r="AA207" s="102"/>
      <c r="AB207" s="812"/>
      <c r="AC207" s="813"/>
      <c r="AD207" s="814"/>
    </row>
    <row r="208" spans="1:30">
      <c r="A208" s="808"/>
      <c r="B208" s="851"/>
      <c r="C208" s="809"/>
      <c r="D208" s="810"/>
      <c r="E208" s="329"/>
      <c r="F208" s="839"/>
      <c r="G208" s="1770"/>
      <c r="H208" s="1732"/>
      <c r="I208" s="1732"/>
      <c r="J208" s="1732"/>
      <c r="K208" s="1732"/>
      <c r="L208" s="1732"/>
      <c r="M208" s="1732"/>
      <c r="N208" s="1732"/>
      <c r="O208" s="1732"/>
      <c r="P208" s="1732"/>
      <c r="Q208" s="1732"/>
      <c r="R208" s="1732"/>
      <c r="S208" s="1732"/>
      <c r="T208" s="1732"/>
      <c r="U208" s="1732"/>
      <c r="V208" s="1732"/>
      <c r="W208" s="1732"/>
      <c r="X208" s="1732"/>
      <c r="Y208" s="1732"/>
      <c r="Z208" s="1771"/>
      <c r="AA208" s="102"/>
      <c r="AB208" s="812"/>
      <c r="AC208" s="813"/>
      <c r="AD208" s="814"/>
    </row>
    <row r="209" spans="1:30">
      <c r="A209" s="808"/>
      <c r="B209" s="851"/>
      <c r="C209" s="809"/>
      <c r="D209" s="810"/>
      <c r="E209" s="329"/>
      <c r="F209" s="839"/>
      <c r="G209" s="325"/>
      <c r="H209" s="325"/>
      <c r="I209" s="325"/>
      <c r="J209" s="325"/>
      <c r="K209" s="325"/>
      <c r="L209" s="328"/>
      <c r="M209" s="328"/>
      <c r="N209" s="328"/>
      <c r="O209" s="839"/>
      <c r="P209" s="327"/>
      <c r="Q209" s="327"/>
      <c r="R209" s="327"/>
      <c r="S209" s="327"/>
      <c r="T209" s="327"/>
      <c r="U209" s="327"/>
      <c r="V209" s="327"/>
      <c r="W209" s="327"/>
      <c r="X209" s="327"/>
      <c r="Y209" s="327"/>
      <c r="Z209" s="839"/>
      <c r="AA209" s="102"/>
      <c r="AB209" s="812"/>
      <c r="AC209" s="813"/>
      <c r="AD209" s="814"/>
    </row>
    <row r="210" spans="1:30" ht="3.75" customHeight="1">
      <c r="A210" s="589"/>
      <c r="B210" s="628"/>
      <c r="C210" s="590"/>
      <c r="D210" s="591"/>
      <c r="E210" s="330"/>
      <c r="F210" s="616"/>
      <c r="G210" s="325"/>
      <c r="H210" s="325"/>
      <c r="I210" s="325"/>
      <c r="J210" s="325"/>
      <c r="K210" s="325"/>
      <c r="L210" s="328"/>
      <c r="M210" s="328"/>
      <c r="N210" s="328"/>
      <c r="O210" s="616"/>
      <c r="P210" s="327"/>
      <c r="Q210" s="327"/>
      <c r="R210" s="327"/>
      <c r="S210" s="327"/>
      <c r="T210" s="327"/>
      <c r="U210" s="327"/>
      <c r="V210" s="327"/>
      <c r="W210" s="327"/>
      <c r="X210" s="327"/>
      <c r="Y210" s="327"/>
      <c r="Z210" s="616"/>
      <c r="AA210" s="102"/>
      <c r="AB210" s="593"/>
      <c r="AC210" s="594"/>
      <c r="AD210" s="595"/>
    </row>
    <row r="211" spans="1:30" ht="12.75" customHeight="1">
      <c r="A211" s="1119" t="s">
        <v>456</v>
      </c>
      <c r="B211" s="298">
        <v>13</v>
      </c>
      <c r="C211" s="1133" t="s">
        <v>457</v>
      </c>
      <c r="D211" s="1134" t="s">
        <v>1112</v>
      </c>
      <c r="E211" s="1135" t="s">
        <v>458</v>
      </c>
      <c r="F211" s="616"/>
      <c r="G211" s="1136" t="s">
        <v>117</v>
      </c>
      <c r="H211" s="1136"/>
      <c r="I211" s="1136"/>
      <c r="J211" s="1136"/>
      <c r="K211" s="1136"/>
      <c r="L211" s="1136"/>
      <c r="M211" s="1704"/>
      <c r="N211" s="1446" t="s">
        <v>116</v>
      </c>
      <c r="O211" s="1446"/>
      <c r="P211" s="1446"/>
      <c r="Q211" s="1446"/>
      <c r="R211" s="1446"/>
      <c r="S211" s="1446"/>
      <c r="T211" s="1446"/>
      <c r="U211" s="1446"/>
      <c r="V211" s="1446"/>
      <c r="W211" s="616"/>
      <c r="X211" s="616"/>
      <c r="Y211" s="616"/>
      <c r="Z211" s="616"/>
      <c r="AA211" s="102"/>
      <c r="AB211" s="1121" t="s">
        <v>230</v>
      </c>
      <c r="AC211" s="1122"/>
      <c r="AD211" s="1123"/>
    </row>
    <row r="212" spans="1:30" ht="13.5" customHeight="1">
      <c r="A212" s="1119"/>
      <c r="B212" s="298"/>
      <c r="C212" s="1133"/>
      <c r="D212" s="1134"/>
      <c r="E212" s="1135"/>
      <c r="F212" s="616"/>
      <c r="G212" s="1136"/>
      <c r="H212" s="1136"/>
      <c r="I212" s="1136"/>
      <c r="J212" s="1136"/>
      <c r="K212" s="1136"/>
      <c r="L212" s="1136"/>
      <c r="M212" s="1704"/>
      <c r="N212" s="1446"/>
      <c r="O212" s="1446"/>
      <c r="P212" s="1446"/>
      <c r="Q212" s="1446"/>
      <c r="R212" s="1446"/>
      <c r="S212" s="1446"/>
      <c r="T212" s="1446"/>
      <c r="U212" s="1446"/>
      <c r="V212" s="1446"/>
      <c r="W212" s="616"/>
      <c r="X212" s="616"/>
      <c r="Y212" s="616"/>
      <c r="Z212" s="616"/>
      <c r="AA212" s="102"/>
      <c r="AB212" s="1121"/>
      <c r="AC212" s="1122"/>
      <c r="AD212" s="1123"/>
    </row>
    <row r="213" spans="1:30" ht="11.25" customHeight="1">
      <c r="A213" s="1119"/>
      <c r="B213" s="298"/>
      <c r="C213" s="1133"/>
      <c r="D213" s="1134"/>
      <c r="E213" s="1135"/>
      <c r="G213" s="331"/>
      <c r="H213" s="331"/>
      <c r="I213" s="331"/>
      <c r="J213" s="331"/>
      <c r="K213" s="331"/>
      <c r="L213" s="331"/>
      <c r="M213" s="331"/>
      <c r="N213" s="331"/>
      <c r="O213" s="331"/>
      <c r="P213" s="331"/>
      <c r="Q213" s="331"/>
      <c r="R213" s="331"/>
      <c r="S213" s="331"/>
      <c r="T213" s="331"/>
      <c r="U213" s="331"/>
      <c r="V213" s="331"/>
      <c r="W213" s="331"/>
      <c r="X213" s="331"/>
      <c r="Y213" s="331"/>
      <c r="Z213" s="331"/>
      <c r="AA213" s="332"/>
      <c r="AB213" s="1121"/>
      <c r="AC213" s="1122"/>
      <c r="AD213" s="1123"/>
    </row>
    <row r="214" spans="1:30" ht="14.25" customHeight="1">
      <c r="A214" s="1119"/>
      <c r="B214" s="298"/>
      <c r="C214" s="1133"/>
      <c r="D214" s="1134"/>
      <c r="E214" s="1135"/>
      <c r="G214" s="331"/>
      <c r="H214" s="331"/>
      <c r="I214" s="331"/>
      <c r="J214" s="331"/>
      <c r="K214" s="331"/>
      <c r="L214" s="331"/>
      <c r="M214" s="331"/>
      <c r="N214" s="331"/>
      <c r="O214" s="331"/>
      <c r="P214" s="331"/>
      <c r="Q214" s="331"/>
      <c r="R214" s="331"/>
      <c r="S214" s="331"/>
      <c r="T214" s="331"/>
      <c r="U214" s="331"/>
      <c r="V214" s="331"/>
      <c r="W214" s="331"/>
      <c r="X214" s="331"/>
      <c r="Y214" s="331"/>
      <c r="Z214" s="331"/>
      <c r="AA214" s="332"/>
      <c r="AB214" s="1121"/>
      <c r="AC214" s="1122"/>
      <c r="AD214" s="1123"/>
    </row>
    <row r="215" spans="1:30" ht="14.25" customHeight="1">
      <c r="A215" s="1119"/>
      <c r="B215" s="298"/>
      <c r="C215" s="590"/>
      <c r="D215" s="591"/>
      <c r="E215" s="589"/>
      <c r="G215" s="331"/>
      <c r="H215" s="331"/>
      <c r="I215" s="331"/>
      <c r="J215" s="331"/>
      <c r="K215" s="331"/>
      <c r="L215" s="331"/>
      <c r="M215" s="331"/>
      <c r="N215" s="331"/>
      <c r="O215" s="331"/>
      <c r="P215" s="331"/>
      <c r="Q215" s="331"/>
      <c r="R215" s="331"/>
      <c r="S215" s="331"/>
      <c r="T215" s="331"/>
      <c r="U215" s="331"/>
      <c r="V215" s="331"/>
      <c r="W215" s="331"/>
      <c r="X215" s="331"/>
      <c r="Y215" s="331"/>
      <c r="Z215" s="331"/>
      <c r="AA215" s="332"/>
      <c r="AB215" s="1121"/>
      <c r="AC215" s="1122"/>
      <c r="AD215" s="1123"/>
    </row>
    <row r="216" spans="1:30" ht="13.5" customHeight="1">
      <c r="A216" s="1119"/>
      <c r="B216" s="323">
        <v>14</v>
      </c>
      <c r="C216" s="1133" t="s">
        <v>459</v>
      </c>
      <c r="D216" s="1134" t="s">
        <v>376</v>
      </c>
      <c r="E216" s="1135" t="s">
        <v>460</v>
      </c>
      <c r="F216" s="616"/>
      <c r="G216" s="1136" t="s">
        <v>117</v>
      </c>
      <c r="H216" s="1136"/>
      <c r="I216" s="1136"/>
      <c r="J216" s="1136"/>
      <c r="K216" s="1136"/>
      <c r="L216" s="1136"/>
      <c r="M216" s="1704"/>
      <c r="N216" s="1446" t="s">
        <v>116</v>
      </c>
      <c r="O216" s="1446"/>
      <c r="P216" s="1446"/>
      <c r="Q216" s="1446"/>
      <c r="R216" s="1446"/>
      <c r="S216" s="1446"/>
      <c r="T216" s="1446"/>
      <c r="U216" s="1446"/>
      <c r="V216" s="1446"/>
      <c r="W216" s="616"/>
      <c r="X216" s="616"/>
      <c r="Y216" s="616"/>
      <c r="Z216" s="616"/>
      <c r="AA216" s="102"/>
      <c r="AB216" s="1121" t="s">
        <v>230</v>
      </c>
      <c r="AC216" s="1122"/>
      <c r="AD216" s="1123"/>
    </row>
    <row r="217" spans="1:30">
      <c r="A217" s="1119"/>
      <c r="B217" s="323"/>
      <c r="C217" s="1133"/>
      <c r="D217" s="1134"/>
      <c r="E217" s="1135"/>
      <c r="F217" s="616"/>
      <c r="G217" s="1136"/>
      <c r="H217" s="1136"/>
      <c r="I217" s="1136"/>
      <c r="J217" s="1136"/>
      <c r="K217" s="1136"/>
      <c r="L217" s="1136"/>
      <c r="M217" s="1704"/>
      <c r="N217" s="1446"/>
      <c r="O217" s="1446"/>
      <c r="P217" s="1446"/>
      <c r="Q217" s="1446"/>
      <c r="R217" s="1446"/>
      <c r="S217" s="1446"/>
      <c r="T217" s="1446"/>
      <c r="U217" s="1446"/>
      <c r="V217" s="1446"/>
      <c r="W217" s="616"/>
      <c r="X217" s="616"/>
      <c r="Y217" s="616"/>
      <c r="Z217" s="616"/>
      <c r="AA217" s="102"/>
      <c r="AB217" s="1121"/>
      <c r="AC217" s="1122"/>
      <c r="AD217" s="1123"/>
    </row>
    <row r="218" spans="1:30" ht="13.5" customHeight="1">
      <c r="A218" s="598"/>
      <c r="B218" s="323"/>
      <c r="C218" s="1133"/>
      <c r="D218" s="1134"/>
      <c r="E218" s="1135"/>
      <c r="F218" s="616"/>
      <c r="G218" s="616"/>
      <c r="H218" s="616"/>
      <c r="I218" s="616"/>
      <c r="J218" s="616"/>
      <c r="K218" s="616"/>
      <c r="L218" s="616"/>
      <c r="M218" s="616"/>
      <c r="N218" s="616"/>
      <c r="O218" s="616"/>
      <c r="P218" s="616"/>
      <c r="Q218" s="616"/>
      <c r="R218" s="616"/>
      <c r="S218" s="616"/>
      <c r="T218" s="616"/>
      <c r="U218" s="616"/>
      <c r="V218" s="616"/>
      <c r="W218" s="616"/>
      <c r="X218" s="616"/>
      <c r="Y218" s="616"/>
      <c r="Z218" s="616"/>
      <c r="AA218" s="102"/>
      <c r="AB218" s="1121"/>
      <c r="AC218" s="1122"/>
      <c r="AD218" s="1123"/>
    </row>
    <row r="219" spans="1:30" ht="13.5" customHeight="1">
      <c r="A219" s="598"/>
      <c r="B219" s="323"/>
      <c r="C219" s="1133"/>
      <c r="D219" s="1134"/>
      <c r="E219" s="1135"/>
      <c r="F219" s="616"/>
      <c r="G219" s="1292" t="s">
        <v>1000</v>
      </c>
      <c r="H219" s="1292"/>
      <c r="I219" s="1292"/>
      <c r="J219" s="1292"/>
      <c r="K219" s="1292"/>
      <c r="L219" s="1292"/>
      <c r="M219" s="1292"/>
      <c r="N219" s="1292"/>
      <c r="O219" s="1292"/>
      <c r="P219" s="1292"/>
      <c r="Q219" s="1292"/>
      <c r="R219" s="1292"/>
      <c r="S219" s="1292"/>
      <c r="T219" s="1292"/>
      <c r="U219" s="1292"/>
      <c r="V219" s="1292"/>
      <c r="W219" s="1292"/>
      <c r="X219" s="1292"/>
      <c r="Y219" s="1292"/>
      <c r="Z219" s="1292"/>
      <c r="AA219" s="102"/>
      <c r="AB219" s="1121"/>
      <c r="AC219" s="1122"/>
      <c r="AD219" s="1123"/>
    </row>
    <row r="220" spans="1:30" ht="13.5" customHeight="1">
      <c r="A220" s="598"/>
      <c r="B220" s="323"/>
      <c r="C220" s="1133"/>
      <c r="D220" s="1134"/>
      <c r="E220" s="1135"/>
      <c r="F220" s="616"/>
      <c r="G220" s="1372"/>
      <c r="H220" s="1373"/>
      <c r="I220" s="1373"/>
      <c r="J220" s="1373"/>
      <c r="K220" s="1374"/>
      <c r="L220" s="1372"/>
      <c r="M220" s="1373"/>
      <c r="N220" s="1373"/>
      <c r="O220" s="1373"/>
      <c r="P220" s="1374"/>
      <c r="Q220" s="1772" t="s">
        <v>1001</v>
      </c>
      <c r="R220" s="1772"/>
      <c r="S220" s="1772"/>
      <c r="T220" s="1772"/>
      <c r="U220" s="1772" t="s">
        <v>1002</v>
      </c>
      <c r="V220" s="1772"/>
      <c r="W220" s="1772"/>
      <c r="X220" s="1772"/>
      <c r="Y220" s="616"/>
      <c r="Z220" s="616"/>
      <c r="AA220" s="102"/>
      <c r="AB220" s="1121"/>
      <c r="AC220" s="1122"/>
      <c r="AD220" s="1123"/>
    </row>
    <row r="221" spans="1:30" ht="13.5" customHeight="1">
      <c r="A221" s="598"/>
      <c r="B221" s="323"/>
      <c r="C221" s="1133"/>
      <c r="D221" s="1134"/>
      <c r="E221" s="1135"/>
      <c r="F221" s="616"/>
      <c r="G221" s="1773" t="s">
        <v>1003</v>
      </c>
      <c r="H221" s="1774"/>
      <c r="I221" s="1774"/>
      <c r="J221" s="1774"/>
      <c r="K221" s="1775"/>
      <c r="L221" s="1776" t="s">
        <v>1004</v>
      </c>
      <c r="M221" s="1776"/>
      <c r="N221" s="1776"/>
      <c r="O221" s="1776"/>
      <c r="P221" s="1776"/>
      <c r="Q221" s="1777"/>
      <c r="R221" s="1777"/>
      <c r="S221" s="1778"/>
      <c r="T221" s="333" t="s">
        <v>286</v>
      </c>
      <c r="U221" s="1777"/>
      <c r="V221" s="1777"/>
      <c r="W221" s="1778"/>
      <c r="X221" s="334" t="s">
        <v>286</v>
      </c>
      <c r="Y221" s="616"/>
      <c r="Z221" s="616"/>
      <c r="AA221" s="102"/>
      <c r="AB221" s="1121"/>
      <c r="AC221" s="1122"/>
      <c r="AD221" s="1123"/>
    </row>
    <row r="222" spans="1:30" ht="13.5" customHeight="1">
      <c r="A222" s="598"/>
      <c r="B222" s="323"/>
      <c r="C222" s="1133"/>
      <c r="D222" s="1134"/>
      <c r="E222" s="1135"/>
      <c r="F222" s="616"/>
      <c r="G222" s="1454"/>
      <c r="H222" s="1178"/>
      <c r="I222" s="1178"/>
      <c r="J222" s="1178"/>
      <c r="K222" s="1457"/>
      <c r="L222" s="1776" t="s">
        <v>1005</v>
      </c>
      <c r="M222" s="1776"/>
      <c r="N222" s="1776"/>
      <c r="O222" s="1776"/>
      <c r="P222" s="1776"/>
      <c r="Q222" s="1777"/>
      <c r="R222" s="1777"/>
      <c r="S222" s="1778"/>
      <c r="T222" s="333" t="s">
        <v>286</v>
      </c>
      <c r="U222" s="1777"/>
      <c r="V222" s="1777"/>
      <c r="W222" s="1778"/>
      <c r="X222" s="334" t="s">
        <v>286</v>
      </c>
      <c r="Y222" s="616"/>
      <c r="Z222" s="616"/>
      <c r="AA222" s="102"/>
      <c r="AB222" s="105"/>
      <c r="AC222" s="106"/>
      <c r="AD222" s="107"/>
    </row>
    <row r="223" spans="1:30" ht="13.5" customHeight="1">
      <c r="A223" s="598"/>
      <c r="B223" s="323"/>
      <c r="C223" s="1133"/>
      <c r="D223" s="1134"/>
      <c r="E223" s="1135"/>
      <c r="F223" s="616"/>
      <c r="G223" s="1773" t="s">
        <v>1006</v>
      </c>
      <c r="H223" s="1774"/>
      <c r="I223" s="1774"/>
      <c r="J223" s="1774"/>
      <c r="K223" s="1775"/>
      <c r="L223" s="1776" t="s">
        <v>1004</v>
      </c>
      <c r="M223" s="1776"/>
      <c r="N223" s="1776"/>
      <c r="O223" s="1776"/>
      <c r="P223" s="1776"/>
      <c r="Q223" s="1777"/>
      <c r="R223" s="1777"/>
      <c r="S223" s="1778"/>
      <c r="T223" s="333" t="s">
        <v>286</v>
      </c>
      <c r="U223" s="1777"/>
      <c r="V223" s="1777"/>
      <c r="W223" s="1778"/>
      <c r="X223" s="334" t="s">
        <v>286</v>
      </c>
      <c r="Y223" s="616"/>
      <c r="Z223" s="616"/>
      <c r="AA223" s="102"/>
      <c r="AB223" s="105"/>
      <c r="AC223" s="106"/>
      <c r="AD223" s="107"/>
    </row>
    <row r="224" spans="1:30" ht="13.5" customHeight="1">
      <c r="A224" s="598"/>
      <c r="B224" s="323"/>
      <c r="C224" s="1133"/>
      <c r="D224" s="1134"/>
      <c r="E224" s="1135"/>
      <c r="F224" s="616"/>
      <c r="G224" s="1454"/>
      <c r="H224" s="1178"/>
      <c r="I224" s="1178"/>
      <c r="J224" s="1178"/>
      <c r="K224" s="1457"/>
      <c r="L224" s="1776" t="s">
        <v>1005</v>
      </c>
      <c r="M224" s="1776"/>
      <c r="N224" s="1776"/>
      <c r="O224" s="1776"/>
      <c r="P224" s="1776"/>
      <c r="Q224" s="1777"/>
      <c r="R224" s="1777"/>
      <c r="S224" s="1778"/>
      <c r="T224" s="333" t="s">
        <v>286</v>
      </c>
      <c r="U224" s="1777"/>
      <c r="V224" s="1777"/>
      <c r="W224" s="1778"/>
      <c r="X224" s="334" t="s">
        <v>286</v>
      </c>
      <c r="Y224" s="616"/>
      <c r="Z224" s="616"/>
      <c r="AA224" s="102"/>
      <c r="AB224" s="105"/>
      <c r="AC224" s="106"/>
      <c r="AD224" s="107"/>
    </row>
    <row r="225" spans="1:30" ht="13.5" customHeight="1">
      <c r="A225" s="598"/>
      <c r="B225" s="323"/>
      <c r="C225" s="1133"/>
      <c r="D225" s="1134"/>
      <c r="E225" s="1135"/>
      <c r="F225" s="616"/>
      <c r="G225" s="592"/>
      <c r="H225" s="592"/>
      <c r="I225" s="592"/>
      <c r="J225" s="592"/>
      <c r="K225" s="592"/>
      <c r="L225" s="592"/>
      <c r="M225" s="592"/>
      <c r="N225" s="335"/>
      <c r="O225" s="335"/>
      <c r="P225" s="335"/>
      <c r="Q225" s="335"/>
      <c r="R225" s="335"/>
      <c r="S225" s="335"/>
      <c r="T225" s="335"/>
      <c r="U225" s="335"/>
      <c r="V225" s="335"/>
      <c r="W225" s="616"/>
      <c r="X225" s="616"/>
      <c r="Y225" s="616"/>
      <c r="Z225" s="616"/>
      <c r="AA225" s="102"/>
      <c r="AB225" s="105"/>
      <c r="AC225" s="106"/>
      <c r="AD225" s="107"/>
    </row>
    <row r="226" spans="1:30" ht="13.5" customHeight="1">
      <c r="A226" s="598"/>
      <c r="B226" s="323"/>
      <c r="C226" s="1133"/>
      <c r="D226" s="1134"/>
      <c r="E226" s="1135"/>
      <c r="F226" s="616"/>
      <c r="G226" s="1292" t="s">
        <v>1007</v>
      </c>
      <c r="H226" s="1292"/>
      <c r="I226" s="1292"/>
      <c r="J226" s="1292"/>
      <c r="K226" s="1292"/>
      <c r="L226" s="1292"/>
      <c r="M226" s="1292"/>
      <c r="N226" s="1292"/>
      <c r="O226" s="1292"/>
      <c r="P226" s="1292"/>
      <c r="Q226" s="1292"/>
      <c r="R226" s="1292"/>
      <c r="S226" s="1292"/>
      <c r="T226" s="1292"/>
      <c r="U226" s="1292"/>
      <c r="V226" s="1292"/>
      <c r="W226" s="1292"/>
      <c r="X226" s="1292"/>
      <c r="Y226" s="1292"/>
      <c r="Z226" s="1292"/>
      <c r="AA226" s="102"/>
      <c r="AB226" s="105"/>
      <c r="AC226" s="106"/>
      <c r="AD226" s="107"/>
    </row>
    <row r="227" spans="1:30" ht="13.5" customHeight="1">
      <c r="A227" s="598"/>
      <c r="B227" s="323"/>
      <c r="C227" s="1133"/>
      <c r="D227" s="1134"/>
      <c r="E227" s="1135"/>
      <c r="F227" s="616"/>
      <c r="G227" s="1372"/>
      <c r="H227" s="1373"/>
      <c r="I227" s="1373"/>
      <c r="J227" s="1373"/>
      <c r="K227" s="1374"/>
      <c r="L227" s="1372"/>
      <c r="M227" s="1373"/>
      <c r="N227" s="1373"/>
      <c r="O227" s="1373"/>
      <c r="P227" s="1374"/>
      <c r="Q227" s="1772" t="s">
        <v>1001</v>
      </c>
      <c r="R227" s="1772"/>
      <c r="S227" s="1772"/>
      <c r="T227" s="1772"/>
      <c r="U227" s="1772" t="s">
        <v>1002</v>
      </c>
      <c r="V227" s="1772"/>
      <c r="W227" s="1772"/>
      <c r="X227" s="1772"/>
      <c r="Y227" s="616"/>
      <c r="Z227" s="616"/>
      <c r="AA227" s="102"/>
      <c r="AB227" s="105"/>
      <c r="AC227" s="106"/>
      <c r="AD227" s="107"/>
    </row>
    <row r="228" spans="1:30" ht="13.5" customHeight="1">
      <c r="A228" s="598"/>
      <c r="B228" s="323"/>
      <c r="C228" s="1133"/>
      <c r="D228" s="1134"/>
      <c r="E228" s="1135"/>
      <c r="F228" s="616"/>
      <c r="G228" s="1773" t="s">
        <v>1003</v>
      </c>
      <c r="H228" s="1774"/>
      <c r="I228" s="1774"/>
      <c r="J228" s="1774"/>
      <c r="K228" s="1775"/>
      <c r="L228" s="1776" t="s">
        <v>1004</v>
      </c>
      <c r="M228" s="1776"/>
      <c r="N228" s="1776"/>
      <c r="O228" s="1776"/>
      <c r="P228" s="1776"/>
      <c r="Q228" s="1777"/>
      <c r="R228" s="1777"/>
      <c r="S228" s="1778"/>
      <c r="T228" s="333" t="s">
        <v>286</v>
      </c>
      <c r="U228" s="1777"/>
      <c r="V228" s="1777"/>
      <c r="W228" s="1778"/>
      <c r="X228" s="334" t="s">
        <v>286</v>
      </c>
      <c r="Y228" s="616"/>
      <c r="Z228" s="616"/>
      <c r="AA228" s="102"/>
      <c r="AB228" s="105"/>
      <c r="AC228" s="106"/>
      <c r="AD228" s="107"/>
    </row>
    <row r="229" spans="1:30" ht="13.5" customHeight="1">
      <c r="A229" s="598"/>
      <c r="B229" s="323"/>
      <c r="C229" s="1133"/>
      <c r="D229" s="1134"/>
      <c r="E229" s="1135"/>
      <c r="F229" s="616"/>
      <c r="G229" s="1454"/>
      <c r="H229" s="1178"/>
      <c r="I229" s="1178"/>
      <c r="J229" s="1178"/>
      <c r="K229" s="1457"/>
      <c r="L229" s="1776" t="s">
        <v>1005</v>
      </c>
      <c r="M229" s="1776"/>
      <c r="N229" s="1776"/>
      <c r="O229" s="1776"/>
      <c r="P229" s="1776"/>
      <c r="Q229" s="1777"/>
      <c r="R229" s="1777"/>
      <c r="S229" s="1778"/>
      <c r="T229" s="333" t="s">
        <v>286</v>
      </c>
      <c r="U229" s="1777"/>
      <c r="V229" s="1777"/>
      <c r="W229" s="1778"/>
      <c r="X229" s="334" t="s">
        <v>286</v>
      </c>
      <c r="Y229" s="616"/>
      <c r="Z229" s="616"/>
      <c r="AA229" s="102"/>
      <c r="AB229" s="105"/>
      <c r="AC229" s="106"/>
      <c r="AD229" s="107"/>
    </row>
    <row r="230" spans="1:30" ht="13.5" customHeight="1">
      <c r="A230" s="598"/>
      <c r="B230" s="323"/>
      <c r="C230" s="1133"/>
      <c r="D230" s="1134"/>
      <c r="E230" s="1135"/>
      <c r="F230" s="616"/>
      <c r="G230" s="1773" t="s">
        <v>1006</v>
      </c>
      <c r="H230" s="1774"/>
      <c r="I230" s="1774"/>
      <c r="J230" s="1774"/>
      <c r="K230" s="1775"/>
      <c r="L230" s="1776" t="s">
        <v>1004</v>
      </c>
      <c r="M230" s="1776"/>
      <c r="N230" s="1776"/>
      <c r="O230" s="1776"/>
      <c r="P230" s="1776"/>
      <c r="Q230" s="1777"/>
      <c r="R230" s="1777"/>
      <c r="S230" s="1778"/>
      <c r="T230" s="333" t="s">
        <v>286</v>
      </c>
      <c r="U230" s="1777"/>
      <c r="V230" s="1777"/>
      <c r="W230" s="1778"/>
      <c r="X230" s="334" t="s">
        <v>286</v>
      </c>
      <c r="Y230" s="616"/>
      <c r="Z230" s="616"/>
      <c r="AA230" s="102"/>
      <c r="AB230" s="105"/>
      <c r="AC230" s="106"/>
      <c r="AD230" s="107"/>
    </row>
    <row r="231" spans="1:30" ht="13.5" customHeight="1">
      <c r="A231" s="598"/>
      <c r="B231" s="323"/>
      <c r="C231" s="1133"/>
      <c r="D231" s="1134"/>
      <c r="E231" s="1135"/>
      <c r="F231" s="616"/>
      <c r="G231" s="1454"/>
      <c r="H231" s="1178"/>
      <c r="I231" s="1178"/>
      <c r="J231" s="1178"/>
      <c r="K231" s="1457"/>
      <c r="L231" s="1776" t="s">
        <v>1005</v>
      </c>
      <c r="M231" s="1776"/>
      <c r="N231" s="1776"/>
      <c r="O231" s="1776"/>
      <c r="P231" s="1776"/>
      <c r="Q231" s="1777"/>
      <c r="R231" s="1777"/>
      <c r="S231" s="1778"/>
      <c r="T231" s="333" t="s">
        <v>286</v>
      </c>
      <c r="U231" s="1777"/>
      <c r="V231" s="1777"/>
      <c r="W231" s="1778"/>
      <c r="X231" s="334" t="s">
        <v>286</v>
      </c>
      <c r="Y231" s="616"/>
      <c r="Z231" s="616"/>
      <c r="AA231" s="102"/>
      <c r="AB231" s="105"/>
      <c r="AC231" s="106"/>
      <c r="AD231" s="107"/>
    </row>
    <row r="232" spans="1:30" ht="13.5" customHeight="1">
      <c r="A232" s="598"/>
      <c r="B232" s="323"/>
      <c r="C232" s="1133"/>
      <c r="D232" s="1134"/>
      <c r="E232" s="1135"/>
      <c r="F232" s="616"/>
      <c r="G232" s="616"/>
      <c r="H232" s="616"/>
      <c r="I232" s="616"/>
      <c r="J232" s="616"/>
      <c r="K232" s="616"/>
      <c r="L232" s="616"/>
      <c r="M232" s="616"/>
      <c r="N232" s="616"/>
      <c r="O232" s="616"/>
      <c r="P232" s="616"/>
      <c r="Q232" s="616"/>
      <c r="R232" s="616"/>
      <c r="S232" s="616"/>
      <c r="T232" s="616"/>
      <c r="U232" s="616"/>
      <c r="V232" s="616"/>
      <c r="W232" s="616"/>
      <c r="X232" s="616"/>
      <c r="Y232" s="616"/>
      <c r="Z232" s="616"/>
      <c r="AA232" s="102"/>
      <c r="AB232" s="105"/>
      <c r="AC232" s="106"/>
      <c r="AD232" s="107"/>
    </row>
    <row r="233" spans="1:30" ht="13.5" customHeight="1">
      <c r="A233" s="598"/>
      <c r="B233" s="323"/>
      <c r="C233" s="1133"/>
      <c r="D233" s="1134"/>
      <c r="E233" s="598"/>
      <c r="F233" s="616"/>
      <c r="G233" s="1779" t="s">
        <v>246</v>
      </c>
      <c r="H233" s="1780"/>
      <c r="I233" s="1780"/>
      <c r="J233" s="1780"/>
      <c r="K233" s="1780"/>
      <c r="L233" s="1780"/>
      <c r="M233" s="1780"/>
      <c r="N233" s="1781"/>
      <c r="O233" s="1782"/>
      <c r="P233" s="1783"/>
      <c r="Q233" s="1783"/>
      <c r="R233" s="643" t="s">
        <v>201</v>
      </c>
      <c r="S233" s="491"/>
      <c r="T233" s="491"/>
      <c r="U233" s="491"/>
      <c r="V233" s="491"/>
      <c r="W233" s="491"/>
      <c r="X233" s="491"/>
      <c r="Y233" s="491"/>
      <c r="Z233" s="491"/>
      <c r="AA233" s="102"/>
      <c r="AB233" s="105"/>
      <c r="AC233" s="106"/>
      <c r="AD233" s="107"/>
    </row>
    <row r="234" spans="1:30" ht="13.5" customHeight="1">
      <c r="A234" s="598"/>
      <c r="B234" s="323"/>
      <c r="C234" s="1133"/>
      <c r="D234" s="1134"/>
      <c r="E234" s="598"/>
      <c r="F234" s="297"/>
      <c r="G234" s="1784" t="s">
        <v>256</v>
      </c>
      <c r="H234" s="1784"/>
      <c r="I234" s="1784"/>
      <c r="J234" s="1784"/>
      <c r="K234" s="1784"/>
      <c r="L234" s="1784"/>
      <c r="M234" s="1784"/>
      <c r="N234" s="1784"/>
      <c r="O234" s="1784"/>
      <c r="P234" s="1784"/>
      <c r="Q234" s="1784"/>
      <c r="R234" s="1784"/>
      <c r="S234" s="1784"/>
      <c r="T234" s="1784"/>
      <c r="U234" s="1784"/>
      <c r="V234" s="1784"/>
      <c r="W234" s="1784"/>
      <c r="X234" s="1784"/>
      <c r="Y234" s="1784"/>
      <c r="Z234" s="1784"/>
      <c r="AA234" s="1785"/>
      <c r="AB234" s="105"/>
      <c r="AC234" s="106"/>
      <c r="AD234" s="107"/>
    </row>
    <row r="235" spans="1:30" ht="27.75" customHeight="1">
      <c r="A235" s="598"/>
      <c r="B235" s="323"/>
      <c r="C235" s="1133"/>
      <c r="D235" s="1134"/>
      <c r="E235" s="598"/>
      <c r="F235" s="297"/>
      <c r="G235" s="1784"/>
      <c r="H235" s="1784"/>
      <c r="I235" s="1784"/>
      <c r="J235" s="1784"/>
      <c r="K235" s="1784"/>
      <c r="L235" s="1784"/>
      <c r="M235" s="1784"/>
      <c r="N235" s="1784"/>
      <c r="O235" s="1784"/>
      <c r="P235" s="1784"/>
      <c r="Q235" s="1784"/>
      <c r="R235" s="1784"/>
      <c r="S235" s="1784"/>
      <c r="T235" s="1784"/>
      <c r="U235" s="1784"/>
      <c r="V235" s="1784"/>
      <c r="W235" s="1784"/>
      <c r="X235" s="1784"/>
      <c r="Y235" s="1784"/>
      <c r="Z235" s="1784"/>
      <c r="AA235" s="1785"/>
      <c r="AB235" s="105"/>
      <c r="AC235" s="106"/>
      <c r="AD235" s="107"/>
    </row>
    <row r="236" spans="1:30" ht="13.5" customHeight="1">
      <c r="A236" s="598"/>
      <c r="B236" s="323"/>
      <c r="C236" s="1133"/>
      <c r="D236" s="1134"/>
      <c r="E236" s="598"/>
      <c r="F236" s="297"/>
      <c r="G236" s="1786"/>
      <c r="H236" s="1787"/>
      <c r="I236" s="1787"/>
      <c r="J236" s="1787"/>
      <c r="K236" s="1787"/>
      <c r="L236" s="1787"/>
      <c r="M236" s="1787"/>
      <c r="N236" s="1787"/>
      <c r="O236" s="1787"/>
      <c r="P236" s="1787"/>
      <c r="Q236" s="1787"/>
      <c r="R236" s="1787"/>
      <c r="S236" s="1787"/>
      <c r="T236" s="1787"/>
      <c r="U236" s="1787"/>
      <c r="V236" s="1787"/>
      <c r="W236" s="1787"/>
      <c r="X236" s="1787"/>
      <c r="Y236" s="1787"/>
      <c r="Z236" s="1788"/>
      <c r="AA236" s="304"/>
      <c r="AB236" s="105"/>
      <c r="AC236" s="106"/>
      <c r="AD236" s="107"/>
    </row>
    <row r="237" spans="1:30" ht="13.5" customHeight="1">
      <c r="A237" s="598"/>
      <c r="B237" s="323"/>
      <c r="C237" s="1133"/>
      <c r="D237" s="1134"/>
      <c r="E237" s="598"/>
      <c r="F237" s="297"/>
      <c r="G237" s="1520"/>
      <c r="H237" s="1521"/>
      <c r="I237" s="1521"/>
      <c r="J237" s="1521"/>
      <c r="K237" s="1521"/>
      <c r="L237" s="1521"/>
      <c r="M237" s="1521"/>
      <c r="N237" s="1521"/>
      <c r="O237" s="1521"/>
      <c r="P237" s="1521"/>
      <c r="Q237" s="1521"/>
      <c r="R237" s="1521"/>
      <c r="S237" s="1521"/>
      <c r="T237" s="1521"/>
      <c r="U237" s="1521"/>
      <c r="V237" s="1521"/>
      <c r="W237" s="1521"/>
      <c r="X237" s="1521"/>
      <c r="Y237" s="1521"/>
      <c r="Z237" s="1522"/>
      <c r="AA237" s="304"/>
      <c r="AB237" s="105"/>
      <c r="AC237" s="106"/>
      <c r="AD237" s="107"/>
    </row>
    <row r="238" spans="1:30" ht="6" customHeight="1">
      <c r="A238" s="598"/>
      <c r="B238" s="323"/>
      <c r="C238" s="590"/>
      <c r="D238" s="591"/>
      <c r="E238" s="598"/>
      <c r="F238" s="297"/>
      <c r="G238" s="324"/>
      <c r="H238" s="324"/>
      <c r="I238" s="324"/>
      <c r="J238" s="324"/>
      <c r="K238" s="324"/>
      <c r="L238" s="324"/>
      <c r="M238" s="324"/>
      <c r="N238" s="324"/>
      <c r="O238" s="324"/>
      <c r="P238" s="324"/>
      <c r="Q238" s="324"/>
      <c r="R238" s="324"/>
      <c r="S238" s="324"/>
      <c r="T238" s="324"/>
      <c r="U238" s="324"/>
      <c r="V238" s="324"/>
      <c r="W238" s="324"/>
      <c r="X238" s="324"/>
      <c r="Y238" s="324"/>
      <c r="Z238" s="324"/>
      <c r="AA238" s="304"/>
      <c r="AB238" s="105"/>
      <c r="AC238" s="106"/>
      <c r="AD238" s="107"/>
    </row>
    <row r="239" spans="1:30" ht="6" customHeight="1">
      <c r="A239" s="598"/>
      <c r="B239" s="323"/>
      <c r="C239" s="590"/>
      <c r="D239" s="591"/>
      <c r="E239" s="598"/>
      <c r="F239" s="297"/>
      <c r="G239" s="324"/>
      <c r="H239" s="324"/>
      <c r="I239" s="324"/>
      <c r="J239" s="324"/>
      <c r="K239" s="324"/>
      <c r="L239" s="324"/>
      <c r="M239" s="324"/>
      <c r="N239" s="324"/>
      <c r="O239" s="324"/>
      <c r="P239" s="324"/>
      <c r="Q239" s="324"/>
      <c r="R239" s="324"/>
      <c r="S239" s="324"/>
      <c r="T239" s="324"/>
      <c r="U239" s="324"/>
      <c r="V239" s="324"/>
      <c r="W239" s="324"/>
      <c r="X239" s="324"/>
      <c r="Y239" s="324"/>
      <c r="Z239" s="324"/>
      <c r="AA239" s="304"/>
      <c r="AB239" s="105"/>
      <c r="AC239" s="106"/>
      <c r="AD239" s="107"/>
    </row>
    <row r="240" spans="1:30" ht="13.5" customHeight="1">
      <c r="A240" s="598"/>
      <c r="B240" s="323"/>
      <c r="C240" s="590"/>
      <c r="D240" s="591"/>
      <c r="E240" s="598"/>
      <c r="F240" s="297"/>
      <c r="G240" s="1789" t="s">
        <v>234</v>
      </c>
      <c r="H240" s="1790"/>
      <c r="I240" s="1790"/>
      <c r="J240" s="1790"/>
      <c r="K240" s="1790"/>
      <c r="L240" s="1790"/>
      <c r="M240" s="1790"/>
      <c r="N240" s="1791"/>
      <c r="O240" s="1782"/>
      <c r="P240" s="1783"/>
      <c r="Q240" s="1783"/>
      <c r="R240" s="643" t="s">
        <v>201</v>
      </c>
      <c r="S240" s="324"/>
      <c r="T240" s="324"/>
      <c r="U240" s="324"/>
      <c r="V240" s="324"/>
      <c r="W240" s="324"/>
      <c r="X240" s="324"/>
      <c r="Y240" s="324"/>
      <c r="Z240" s="324"/>
      <c r="AA240" s="304"/>
      <c r="AB240" s="105"/>
      <c r="AC240" s="106"/>
      <c r="AD240" s="107"/>
    </row>
    <row r="241" spans="1:30" s="826" customFormat="1" ht="32.25" customHeight="1">
      <c r="A241" s="858"/>
      <c r="B241" s="336"/>
      <c r="C241" s="846"/>
      <c r="D241" s="847"/>
      <c r="E241" s="858"/>
      <c r="F241" s="834"/>
      <c r="G241" s="838"/>
      <c r="H241" s="838"/>
      <c r="I241" s="838"/>
      <c r="J241" s="838"/>
      <c r="K241" s="838"/>
      <c r="L241" s="838"/>
      <c r="M241" s="838"/>
      <c r="N241" s="838"/>
      <c r="O241" s="837"/>
      <c r="P241" s="837"/>
      <c r="Q241" s="837"/>
      <c r="R241" s="834"/>
      <c r="S241" s="825"/>
      <c r="T241" s="825"/>
      <c r="U241" s="825"/>
      <c r="V241" s="825"/>
      <c r="W241" s="825"/>
      <c r="X241" s="825"/>
      <c r="Y241" s="825"/>
      <c r="Z241" s="825"/>
      <c r="AA241" s="337"/>
      <c r="AB241" s="130"/>
      <c r="AC241" s="131"/>
      <c r="AD241" s="132"/>
    </row>
    <row r="242" spans="1:30" ht="15" customHeight="1">
      <c r="A242" s="598"/>
      <c r="B242" s="323"/>
      <c r="C242" s="590"/>
      <c r="D242" s="591"/>
      <c r="E242" s="598"/>
      <c r="F242" s="297"/>
      <c r="G242" s="1211" t="s">
        <v>257</v>
      </c>
      <c r="H242" s="1211"/>
      <c r="I242" s="1211"/>
      <c r="J242" s="1211"/>
      <c r="K242" s="1211"/>
      <c r="L242" s="1211"/>
      <c r="M242" s="1211"/>
      <c r="N242" s="1211"/>
      <c r="O242" s="1211"/>
      <c r="P242" s="1211"/>
      <c r="Q242" s="1211"/>
      <c r="R242" s="1211"/>
      <c r="S242" s="1211"/>
      <c r="T242" s="1211"/>
      <c r="U242" s="1211"/>
      <c r="V242" s="1211"/>
      <c r="W242" s="1211"/>
      <c r="X242" s="1211"/>
      <c r="Y242" s="1211"/>
      <c r="Z242" s="1211"/>
      <c r="AA242" s="1973"/>
      <c r="AB242" s="105"/>
      <c r="AC242" s="106"/>
      <c r="AD242" s="107"/>
    </row>
    <row r="243" spans="1:30" ht="13.5" customHeight="1">
      <c r="A243" s="598"/>
      <c r="B243" s="323"/>
      <c r="C243" s="590"/>
      <c r="D243" s="591"/>
      <c r="E243" s="598"/>
      <c r="F243" s="297"/>
      <c r="G243" s="1211"/>
      <c r="H243" s="1211"/>
      <c r="I243" s="1211"/>
      <c r="J243" s="1211"/>
      <c r="K243" s="1211"/>
      <c r="L243" s="1211"/>
      <c r="M243" s="1211"/>
      <c r="N243" s="1211"/>
      <c r="O243" s="1211"/>
      <c r="P243" s="1211"/>
      <c r="Q243" s="1211"/>
      <c r="R243" s="1211"/>
      <c r="S243" s="1211"/>
      <c r="T243" s="1211"/>
      <c r="U243" s="1211"/>
      <c r="V243" s="1211"/>
      <c r="W243" s="1211"/>
      <c r="X243" s="1211"/>
      <c r="Y243" s="1211"/>
      <c r="Z243" s="1211"/>
      <c r="AA243" s="1973"/>
      <c r="AB243" s="105"/>
      <c r="AC243" s="106"/>
      <c r="AD243" s="107"/>
    </row>
    <row r="244" spans="1:30" ht="12.75" customHeight="1">
      <c r="A244" s="598"/>
      <c r="B244" s="323"/>
      <c r="C244" s="590"/>
      <c r="D244" s="591"/>
      <c r="E244" s="598"/>
      <c r="F244" s="297"/>
      <c r="G244" s="1786"/>
      <c r="H244" s="1787"/>
      <c r="I244" s="1787"/>
      <c r="J244" s="1787"/>
      <c r="K244" s="1787"/>
      <c r="L244" s="1787"/>
      <c r="M244" s="1787"/>
      <c r="N244" s="1787"/>
      <c r="O244" s="1787"/>
      <c r="P244" s="1787"/>
      <c r="Q244" s="1787"/>
      <c r="R244" s="1787"/>
      <c r="S244" s="1787"/>
      <c r="T244" s="1787"/>
      <c r="U244" s="1787"/>
      <c r="V244" s="1787"/>
      <c r="W244" s="1787"/>
      <c r="X244" s="1787"/>
      <c r="Y244" s="1787"/>
      <c r="Z244" s="1788"/>
      <c r="AA244" s="304"/>
      <c r="AB244" s="105"/>
      <c r="AC244" s="106"/>
      <c r="AD244" s="107"/>
    </row>
    <row r="245" spans="1:30" ht="13.5" customHeight="1">
      <c r="A245" s="598"/>
      <c r="B245" s="323"/>
      <c r="C245" s="590"/>
      <c r="D245" s="591"/>
      <c r="E245" s="598"/>
      <c r="F245" s="297"/>
      <c r="G245" s="1538"/>
      <c r="H245" s="1539"/>
      <c r="I245" s="1539"/>
      <c r="J245" s="1539"/>
      <c r="K245" s="1539"/>
      <c r="L245" s="1539"/>
      <c r="M245" s="1539"/>
      <c r="N245" s="1539"/>
      <c r="O245" s="1539"/>
      <c r="P245" s="1539"/>
      <c r="Q245" s="1539"/>
      <c r="R245" s="1539"/>
      <c r="S245" s="1539"/>
      <c r="T245" s="1539"/>
      <c r="U245" s="1539"/>
      <c r="V245" s="1539"/>
      <c r="W245" s="1539"/>
      <c r="X245" s="1539"/>
      <c r="Y245" s="1539"/>
      <c r="Z245" s="1540"/>
      <c r="AA245" s="304"/>
      <c r="AB245" s="105"/>
      <c r="AC245" s="106"/>
      <c r="AD245" s="107"/>
    </row>
    <row r="246" spans="1:30" ht="13.5" customHeight="1">
      <c r="A246" s="598"/>
      <c r="B246" s="323"/>
      <c r="C246" s="590"/>
      <c r="D246" s="591"/>
      <c r="E246" s="589"/>
      <c r="F246" s="297"/>
      <c r="G246" s="1520"/>
      <c r="H246" s="1521"/>
      <c r="I246" s="1521"/>
      <c r="J246" s="1521"/>
      <c r="K246" s="1521"/>
      <c r="L246" s="1521"/>
      <c r="M246" s="1521"/>
      <c r="N246" s="1521"/>
      <c r="O246" s="1521"/>
      <c r="P246" s="1521"/>
      <c r="Q246" s="1521"/>
      <c r="R246" s="1521"/>
      <c r="S246" s="1521"/>
      <c r="T246" s="1521"/>
      <c r="U246" s="1521"/>
      <c r="V246" s="1521"/>
      <c r="W246" s="1521"/>
      <c r="X246" s="1521"/>
      <c r="Y246" s="1521"/>
      <c r="Z246" s="1522"/>
      <c r="AA246" s="304"/>
      <c r="AB246" s="105"/>
      <c r="AC246" s="106"/>
      <c r="AD246" s="107"/>
    </row>
    <row r="247" spans="1:30" ht="13.5" customHeight="1">
      <c r="A247" s="598"/>
      <c r="B247" s="323"/>
      <c r="C247" s="590"/>
      <c r="D247" s="591"/>
      <c r="E247" s="589"/>
      <c r="F247" s="297"/>
      <c r="G247" s="1974" t="s">
        <v>258</v>
      </c>
      <c r="H247" s="1974"/>
      <c r="I247" s="1974"/>
      <c r="J247" s="1974"/>
      <c r="K247" s="1974"/>
      <c r="L247" s="1974"/>
      <c r="M247" s="1974"/>
      <c r="N247" s="1974"/>
      <c r="O247" s="1974"/>
      <c r="P247" s="1974"/>
      <c r="Q247" s="1974"/>
      <c r="R247" s="1974"/>
      <c r="S247" s="1974"/>
      <c r="T247" s="1974"/>
      <c r="U247" s="1974"/>
      <c r="V247" s="1974"/>
      <c r="W247" s="1974"/>
      <c r="X247" s="1974"/>
      <c r="Y247" s="1974"/>
      <c r="Z247" s="1974"/>
      <c r="AA247" s="304"/>
      <c r="AB247" s="593"/>
      <c r="AC247" s="594"/>
      <c r="AD247" s="595"/>
    </row>
    <row r="248" spans="1:30" ht="13.5" customHeight="1">
      <c r="A248" s="598"/>
      <c r="B248" s="323"/>
      <c r="C248" s="590"/>
      <c r="D248" s="591"/>
      <c r="E248" s="589"/>
      <c r="F248" s="297"/>
      <c r="G248" s="1975"/>
      <c r="H248" s="1975"/>
      <c r="I248" s="1975"/>
      <c r="J248" s="1975"/>
      <c r="K248" s="1975"/>
      <c r="L248" s="1975"/>
      <c r="M248" s="1975"/>
      <c r="N248" s="1975"/>
      <c r="O248" s="1975"/>
      <c r="P248" s="1975"/>
      <c r="Q248" s="1975"/>
      <c r="R248" s="1975"/>
      <c r="S248" s="1975"/>
      <c r="T248" s="1975"/>
      <c r="U248" s="1975"/>
      <c r="V248" s="1975"/>
      <c r="W248" s="1975"/>
      <c r="X248" s="1975"/>
      <c r="Y248" s="1975"/>
      <c r="Z248" s="1975"/>
      <c r="AA248" s="304"/>
      <c r="AB248" s="593"/>
      <c r="AC248" s="594"/>
      <c r="AD248" s="595"/>
    </row>
    <row r="249" spans="1:30" ht="13.5" customHeight="1">
      <c r="A249" s="818"/>
      <c r="B249" s="323"/>
      <c r="C249" s="809"/>
      <c r="D249" s="810"/>
      <c r="E249" s="808"/>
      <c r="F249" s="297"/>
      <c r="G249" s="1976"/>
      <c r="H249" s="1977"/>
      <c r="I249" s="1977"/>
      <c r="J249" s="1977"/>
      <c r="K249" s="1977"/>
      <c r="L249" s="1977"/>
      <c r="M249" s="1977"/>
      <c r="N249" s="1977"/>
      <c r="O249" s="1977"/>
      <c r="P249" s="1977"/>
      <c r="Q249" s="1977"/>
      <c r="R249" s="1977"/>
      <c r="S249" s="1977"/>
      <c r="T249" s="1977"/>
      <c r="U249" s="1977"/>
      <c r="V249" s="1977"/>
      <c r="W249" s="1977"/>
      <c r="X249" s="1977"/>
      <c r="Y249" s="1977"/>
      <c r="Z249" s="1978"/>
      <c r="AA249" s="304"/>
      <c r="AB249" s="812"/>
      <c r="AC249" s="813"/>
      <c r="AD249" s="814"/>
    </row>
    <row r="250" spans="1:30" ht="13.5" customHeight="1">
      <c r="A250" s="818"/>
      <c r="B250" s="323"/>
      <c r="C250" s="809"/>
      <c r="D250" s="810"/>
      <c r="E250" s="808"/>
      <c r="F250" s="297"/>
      <c r="G250" s="1538"/>
      <c r="H250" s="1539"/>
      <c r="I250" s="1539"/>
      <c r="J250" s="1539"/>
      <c r="K250" s="1539"/>
      <c r="L250" s="1539"/>
      <c r="M250" s="1539"/>
      <c r="N250" s="1539"/>
      <c r="O250" s="1539"/>
      <c r="P250" s="1539"/>
      <c r="Q250" s="1539"/>
      <c r="R250" s="1539"/>
      <c r="S250" s="1539"/>
      <c r="T250" s="1539"/>
      <c r="U250" s="1539"/>
      <c r="V250" s="1539"/>
      <c r="W250" s="1539"/>
      <c r="X250" s="1539"/>
      <c r="Y250" s="1539"/>
      <c r="Z250" s="1540"/>
      <c r="AA250" s="304"/>
      <c r="AB250" s="812"/>
      <c r="AC250" s="813"/>
      <c r="AD250" s="814"/>
    </row>
    <row r="251" spans="1:30">
      <c r="A251" s="818"/>
      <c r="B251" s="323"/>
      <c r="C251" s="809"/>
      <c r="D251" s="810"/>
      <c r="E251" s="808"/>
      <c r="F251" s="297"/>
      <c r="G251" s="1520"/>
      <c r="H251" s="1521"/>
      <c r="I251" s="1521"/>
      <c r="J251" s="1521"/>
      <c r="K251" s="1521"/>
      <c r="L251" s="1521"/>
      <c r="M251" s="1521"/>
      <c r="N251" s="1521"/>
      <c r="O251" s="1521"/>
      <c r="P251" s="1521"/>
      <c r="Q251" s="1521"/>
      <c r="R251" s="1521"/>
      <c r="S251" s="1521"/>
      <c r="T251" s="1521"/>
      <c r="U251" s="1521"/>
      <c r="V251" s="1521"/>
      <c r="W251" s="1521"/>
      <c r="X251" s="1521"/>
      <c r="Y251" s="1521"/>
      <c r="Z251" s="1522"/>
      <c r="AA251" s="304"/>
      <c r="AB251" s="812"/>
      <c r="AC251" s="813"/>
      <c r="AD251" s="814"/>
    </row>
    <row r="252" spans="1:30">
      <c r="A252" s="818"/>
      <c r="B252" s="323"/>
      <c r="C252" s="809"/>
      <c r="D252" s="810"/>
      <c r="E252" s="808"/>
      <c r="F252" s="297"/>
      <c r="G252" s="338"/>
      <c r="H252" s="338"/>
      <c r="I252" s="338"/>
      <c r="J252" s="338"/>
      <c r="K252" s="338"/>
      <c r="L252" s="338"/>
      <c r="M252" s="338"/>
      <c r="N252" s="338"/>
      <c r="O252" s="338"/>
      <c r="P252" s="338"/>
      <c r="Q252" s="338"/>
      <c r="R252" s="338"/>
      <c r="S252" s="338"/>
      <c r="T252" s="338"/>
      <c r="U252" s="338"/>
      <c r="V252" s="338"/>
      <c r="W252" s="338"/>
      <c r="X252" s="338"/>
      <c r="Y252" s="338"/>
      <c r="Z252" s="338"/>
      <c r="AA252" s="304"/>
      <c r="AB252" s="812"/>
      <c r="AC252" s="813"/>
      <c r="AD252" s="814"/>
    </row>
    <row r="253" spans="1:30" ht="6.75" customHeight="1">
      <c r="A253" s="598"/>
      <c r="B253" s="626"/>
      <c r="C253" s="590"/>
      <c r="D253" s="591"/>
      <c r="E253" s="598"/>
      <c r="F253" s="616"/>
      <c r="G253" s="616"/>
      <c r="H253" s="616"/>
      <c r="I253" s="616"/>
      <c r="J253" s="616"/>
      <c r="K253" s="616"/>
      <c r="L253" s="616"/>
      <c r="M253" s="616"/>
      <c r="N253" s="616"/>
      <c r="O253" s="616"/>
      <c r="P253" s="616"/>
      <c r="Q253" s="616"/>
      <c r="R253" s="616"/>
      <c r="S253" s="616"/>
      <c r="T253" s="616"/>
      <c r="U253" s="616"/>
      <c r="V253" s="616"/>
      <c r="W253" s="616"/>
      <c r="X253" s="616"/>
      <c r="Y253" s="616"/>
      <c r="Z253" s="616"/>
      <c r="AA253" s="102"/>
      <c r="AB253" s="1121"/>
      <c r="AC253" s="1122"/>
      <c r="AD253" s="1123"/>
    </row>
    <row r="254" spans="1:30" ht="13.5" customHeight="1">
      <c r="A254" s="1119" t="s">
        <v>1178</v>
      </c>
      <c r="B254" s="626">
        <v>15</v>
      </c>
      <c r="C254" s="1400" t="s">
        <v>415</v>
      </c>
      <c r="D254" s="591" t="s">
        <v>378</v>
      </c>
      <c r="E254" s="1119" t="s">
        <v>462</v>
      </c>
      <c r="F254" s="616"/>
      <c r="W254" s="616"/>
      <c r="X254" s="616"/>
      <c r="Y254" s="616"/>
      <c r="Z254" s="616"/>
      <c r="AA254" s="102"/>
      <c r="AB254" s="1121"/>
      <c r="AC254" s="1122"/>
      <c r="AD254" s="1123"/>
    </row>
    <row r="255" spans="1:30" ht="14.25" customHeight="1">
      <c r="A255" s="1119"/>
      <c r="B255" s="626"/>
      <c r="C255" s="1400"/>
      <c r="D255" s="591"/>
      <c r="E255" s="1119"/>
      <c r="F255" s="616"/>
      <c r="W255" s="616"/>
      <c r="X255" s="616"/>
      <c r="Y255" s="616"/>
      <c r="Z255" s="616"/>
      <c r="AA255" s="102"/>
      <c r="AB255" s="1121"/>
      <c r="AC255" s="1122"/>
      <c r="AD255" s="1123"/>
    </row>
    <row r="256" spans="1:30" ht="5.25" customHeight="1">
      <c r="A256" s="1119"/>
      <c r="B256" s="626"/>
      <c r="C256" s="1400"/>
      <c r="D256" s="591"/>
      <c r="E256" s="1119"/>
      <c r="F256" s="616"/>
      <c r="G256" s="592"/>
      <c r="W256" s="616"/>
      <c r="X256" s="616"/>
      <c r="Y256" s="616"/>
      <c r="Z256" s="616"/>
      <c r="AA256" s="102"/>
      <c r="AB256" s="1121"/>
      <c r="AC256" s="1122"/>
      <c r="AD256" s="1123"/>
    </row>
    <row r="257" spans="1:30" ht="14.25" customHeight="1">
      <c r="A257" s="1119"/>
      <c r="B257" s="626"/>
      <c r="C257" s="1400"/>
      <c r="D257" s="591"/>
      <c r="E257" s="1119" t="s">
        <v>463</v>
      </c>
      <c r="F257" s="616"/>
      <c r="G257" s="1136" t="s">
        <v>117</v>
      </c>
      <c r="H257" s="1136"/>
      <c r="I257" s="1136"/>
      <c r="J257" s="1136"/>
      <c r="K257" s="1136"/>
      <c r="L257" s="1136"/>
      <c r="M257" s="1136"/>
      <c r="N257" s="1446" t="s">
        <v>116</v>
      </c>
      <c r="O257" s="1446"/>
      <c r="P257" s="1446"/>
      <c r="Q257" s="1446"/>
      <c r="R257" s="1446"/>
      <c r="S257" s="1446"/>
      <c r="T257" s="1446"/>
      <c r="U257" s="1446"/>
      <c r="V257" s="1446"/>
      <c r="W257" s="616"/>
      <c r="X257" s="616"/>
      <c r="Y257" s="616"/>
      <c r="Z257" s="616"/>
      <c r="AA257" s="102"/>
      <c r="AB257" s="1121" t="s">
        <v>230</v>
      </c>
      <c r="AC257" s="1122"/>
      <c r="AD257" s="1123"/>
    </row>
    <row r="258" spans="1:30" ht="13.5" customHeight="1">
      <c r="A258" s="1119"/>
      <c r="B258" s="626"/>
      <c r="C258" s="1400"/>
      <c r="D258" s="591"/>
      <c r="E258" s="1119"/>
      <c r="F258" s="616"/>
      <c r="G258" s="1136"/>
      <c r="H258" s="1136"/>
      <c r="I258" s="1136"/>
      <c r="J258" s="1136"/>
      <c r="K258" s="1136"/>
      <c r="L258" s="1136"/>
      <c r="M258" s="1136"/>
      <c r="N258" s="1446"/>
      <c r="O258" s="1446"/>
      <c r="P258" s="1446"/>
      <c r="Q258" s="1446"/>
      <c r="R258" s="1446"/>
      <c r="S258" s="1446"/>
      <c r="T258" s="1446"/>
      <c r="U258" s="1446"/>
      <c r="V258" s="1446"/>
      <c r="W258" s="616"/>
      <c r="X258" s="616"/>
      <c r="Y258" s="616"/>
      <c r="Z258" s="616"/>
      <c r="AA258" s="102"/>
      <c r="AB258" s="1121"/>
      <c r="AC258" s="1122"/>
      <c r="AD258" s="1123"/>
    </row>
    <row r="259" spans="1:30" ht="12" customHeight="1">
      <c r="A259" s="1119"/>
      <c r="B259" s="626"/>
      <c r="C259" s="1400"/>
      <c r="D259" s="591"/>
      <c r="E259" s="1119"/>
      <c r="F259" s="616"/>
      <c r="Z259" s="616"/>
      <c r="AA259" s="102"/>
      <c r="AB259" s="1121"/>
      <c r="AC259" s="1122"/>
      <c r="AD259" s="1123"/>
    </row>
    <row r="260" spans="1:30" ht="12" customHeight="1">
      <c r="A260" s="1119"/>
      <c r="B260" s="626"/>
      <c r="C260" s="1400"/>
      <c r="D260" s="591"/>
      <c r="E260" s="598"/>
      <c r="F260" s="616"/>
      <c r="G260" s="1792" t="s">
        <v>1009</v>
      </c>
      <c r="H260" s="1792"/>
      <c r="I260" s="1792"/>
      <c r="J260" s="1792"/>
      <c r="K260" s="1792"/>
      <c r="L260" s="1792"/>
      <c r="M260" s="1792"/>
      <c r="N260" s="1792"/>
      <c r="O260" s="1792"/>
      <c r="P260" s="1792"/>
      <c r="Q260" s="1792"/>
      <c r="R260" s="1792"/>
      <c r="S260" s="1792"/>
      <c r="T260" s="1792"/>
      <c r="U260" s="1792"/>
      <c r="V260" s="1792"/>
      <c r="Z260" s="616"/>
      <c r="AA260" s="102"/>
      <c r="AB260" s="593"/>
      <c r="AC260" s="594"/>
      <c r="AD260" s="595"/>
    </row>
    <row r="261" spans="1:30" ht="12" customHeight="1">
      <c r="A261" s="1119"/>
      <c r="B261" s="626"/>
      <c r="C261" s="1400"/>
      <c r="D261" s="591"/>
      <c r="E261" s="598"/>
      <c r="F261" s="616"/>
      <c r="G261" s="1793"/>
      <c r="H261" s="1794"/>
      <c r="I261" s="1794"/>
      <c r="J261" s="1794"/>
      <c r="K261" s="1794"/>
      <c r="L261" s="1794"/>
      <c r="M261" s="1794"/>
      <c r="N261" s="1794"/>
      <c r="O261" s="1794"/>
      <c r="P261" s="1794"/>
      <c r="Q261" s="1794"/>
      <c r="R261" s="1794"/>
      <c r="S261" s="1794"/>
      <c r="T261" s="1794"/>
      <c r="U261" s="1794"/>
      <c r="V261" s="1794"/>
      <c r="W261" s="1794"/>
      <c r="X261" s="1795"/>
      <c r="Z261" s="616"/>
      <c r="AA261" s="102"/>
      <c r="AB261" s="593"/>
      <c r="AC261" s="594"/>
      <c r="AD261" s="595"/>
    </row>
    <row r="262" spans="1:30" ht="12" customHeight="1">
      <c r="A262" s="232"/>
      <c r="B262" s="626"/>
      <c r="C262" s="602"/>
      <c r="D262" s="591"/>
      <c r="E262" s="598"/>
      <c r="F262" s="616"/>
      <c r="G262" s="1796"/>
      <c r="H262" s="1797"/>
      <c r="I262" s="1797"/>
      <c r="J262" s="1797"/>
      <c r="K262" s="1797"/>
      <c r="L262" s="1797"/>
      <c r="M262" s="1797"/>
      <c r="N262" s="1797"/>
      <c r="O262" s="1797"/>
      <c r="P262" s="1797"/>
      <c r="Q262" s="1797"/>
      <c r="R262" s="1797"/>
      <c r="S262" s="1797"/>
      <c r="T262" s="1797"/>
      <c r="U262" s="1797"/>
      <c r="V262" s="1797"/>
      <c r="W262" s="1797"/>
      <c r="X262" s="1798"/>
      <c r="Z262" s="616"/>
      <c r="AA262" s="102"/>
      <c r="AB262" s="593"/>
      <c r="AC262" s="594"/>
      <c r="AD262" s="595"/>
    </row>
    <row r="263" spans="1:30" ht="11.25" customHeight="1">
      <c r="A263" s="232"/>
      <c r="B263" s="626"/>
      <c r="C263" s="602"/>
      <c r="D263" s="591"/>
      <c r="E263" s="598"/>
      <c r="F263" s="616"/>
      <c r="Z263" s="616"/>
      <c r="AA263" s="102"/>
      <c r="AB263" s="593"/>
      <c r="AC263" s="594"/>
      <c r="AD263" s="595"/>
    </row>
    <row r="264" spans="1:30" ht="13.5" customHeight="1">
      <c r="A264" s="232"/>
      <c r="B264" s="626"/>
      <c r="C264" s="602"/>
      <c r="D264" s="591" t="s">
        <v>377</v>
      </c>
      <c r="E264" s="1119" t="s">
        <v>464</v>
      </c>
      <c r="F264" s="616"/>
      <c r="G264" s="1136" t="s">
        <v>117</v>
      </c>
      <c r="H264" s="1136"/>
      <c r="I264" s="1136"/>
      <c r="J264" s="1136"/>
      <c r="K264" s="1136"/>
      <c r="L264" s="1136"/>
      <c r="M264" s="1136"/>
      <c r="N264" s="1446" t="s">
        <v>116</v>
      </c>
      <c r="O264" s="1446"/>
      <c r="P264" s="1446"/>
      <c r="Q264" s="1446"/>
      <c r="R264" s="1446"/>
      <c r="S264" s="1446"/>
      <c r="T264" s="1446"/>
      <c r="U264" s="1446"/>
      <c r="V264" s="1446"/>
      <c r="W264" s="616"/>
      <c r="X264" s="616"/>
      <c r="Y264" s="616"/>
      <c r="Z264" s="616"/>
      <c r="AA264" s="102"/>
      <c r="AB264" s="1121" t="s">
        <v>230</v>
      </c>
      <c r="AC264" s="1122"/>
      <c r="AD264" s="1123"/>
    </row>
    <row r="265" spans="1:30" ht="13.5" customHeight="1">
      <c r="A265" s="232"/>
      <c r="B265" s="626"/>
      <c r="C265" s="590"/>
      <c r="D265" s="591"/>
      <c r="E265" s="1119"/>
      <c r="F265" s="616"/>
      <c r="G265" s="1136"/>
      <c r="H265" s="1136"/>
      <c r="I265" s="1136"/>
      <c r="J265" s="1136"/>
      <c r="K265" s="1136"/>
      <c r="L265" s="1136"/>
      <c r="M265" s="1136"/>
      <c r="N265" s="1446"/>
      <c r="O265" s="1446"/>
      <c r="P265" s="1446"/>
      <c r="Q265" s="1446"/>
      <c r="R265" s="1446"/>
      <c r="S265" s="1446"/>
      <c r="T265" s="1446"/>
      <c r="U265" s="1446"/>
      <c r="V265" s="1446"/>
      <c r="W265" s="616"/>
      <c r="X265" s="616"/>
      <c r="Y265" s="616"/>
      <c r="Z265" s="616"/>
      <c r="AA265" s="102"/>
      <c r="AB265" s="1121"/>
      <c r="AC265" s="1122"/>
      <c r="AD265" s="1123"/>
    </row>
    <row r="266" spans="1:30">
      <c r="A266" s="232"/>
      <c r="B266" s="626"/>
      <c r="C266" s="590"/>
      <c r="D266" s="591"/>
      <c r="E266" s="1119"/>
      <c r="F266" s="616"/>
      <c r="W266" s="616"/>
      <c r="X266" s="616"/>
      <c r="Y266" s="616"/>
      <c r="Z266" s="616"/>
      <c r="AA266" s="102"/>
      <c r="AB266" s="1121"/>
      <c r="AC266" s="1122"/>
      <c r="AD266" s="1123"/>
    </row>
    <row r="267" spans="1:30" ht="17.25" customHeight="1">
      <c r="A267" s="598"/>
      <c r="B267" s="626"/>
      <c r="C267" s="590"/>
      <c r="D267" s="591"/>
      <c r="E267" s="1119"/>
      <c r="F267" s="616"/>
      <c r="G267" s="1792" t="s">
        <v>1010</v>
      </c>
      <c r="H267" s="1792"/>
      <c r="I267" s="1792"/>
      <c r="J267" s="1792"/>
      <c r="K267" s="1792"/>
      <c r="L267" s="1792"/>
      <c r="M267" s="1792"/>
      <c r="N267" s="1792"/>
      <c r="O267" s="1792"/>
      <c r="P267" s="1792"/>
      <c r="Q267" s="1792"/>
      <c r="R267" s="1792"/>
      <c r="S267" s="1792"/>
      <c r="T267" s="1792"/>
      <c r="U267" s="1792"/>
      <c r="V267" s="1792"/>
      <c r="Y267" s="616"/>
      <c r="Z267" s="616"/>
      <c r="AA267" s="102"/>
      <c r="AB267" s="593"/>
      <c r="AC267" s="594"/>
      <c r="AD267" s="595"/>
    </row>
    <row r="268" spans="1:30" ht="13.5" customHeight="1">
      <c r="A268" s="598"/>
      <c r="B268" s="626"/>
      <c r="C268" s="590"/>
      <c r="D268" s="591"/>
      <c r="E268" s="598"/>
      <c r="F268" s="616"/>
      <c r="G268" s="1793"/>
      <c r="H268" s="1794"/>
      <c r="I268" s="1794"/>
      <c r="J268" s="1794"/>
      <c r="K268" s="1794"/>
      <c r="L268" s="1794"/>
      <c r="M268" s="1794"/>
      <c r="N268" s="1794"/>
      <c r="O268" s="1794"/>
      <c r="P268" s="1794"/>
      <c r="Q268" s="1794"/>
      <c r="R268" s="1794"/>
      <c r="S268" s="1794"/>
      <c r="T268" s="1794"/>
      <c r="U268" s="1794"/>
      <c r="V268" s="1794"/>
      <c r="W268" s="1794"/>
      <c r="X268" s="1795"/>
      <c r="Y268" s="616"/>
      <c r="Z268" s="616"/>
      <c r="AA268" s="102"/>
      <c r="AB268" s="593"/>
      <c r="AC268" s="594"/>
      <c r="AD268" s="595"/>
    </row>
    <row r="269" spans="1:30" ht="13.5" customHeight="1">
      <c r="A269" s="598"/>
      <c r="B269" s="626"/>
      <c r="C269" s="590"/>
      <c r="D269" s="591"/>
      <c r="E269" s="598"/>
      <c r="F269" s="616"/>
      <c r="G269" s="1943"/>
      <c r="H269" s="1944"/>
      <c r="I269" s="1944"/>
      <c r="J269" s="1944"/>
      <c r="K269" s="1944"/>
      <c r="L269" s="1944"/>
      <c r="M269" s="1944"/>
      <c r="N269" s="1944"/>
      <c r="O269" s="1944"/>
      <c r="P269" s="1944"/>
      <c r="Q269" s="1944"/>
      <c r="R269" s="1944"/>
      <c r="S269" s="1944"/>
      <c r="T269" s="1944"/>
      <c r="U269" s="1944"/>
      <c r="V269" s="1944"/>
      <c r="W269" s="1944"/>
      <c r="X269" s="1945"/>
      <c r="Y269" s="616"/>
      <c r="Z269" s="616"/>
      <c r="AA269" s="102"/>
      <c r="AB269" s="593"/>
      <c r="AC269" s="594"/>
      <c r="AD269" s="595"/>
    </row>
    <row r="270" spans="1:30" ht="13.5" customHeight="1">
      <c r="A270" s="598"/>
      <c r="B270" s="626"/>
      <c r="C270" s="590"/>
      <c r="D270" s="591"/>
      <c r="E270" s="598"/>
      <c r="F270" s="616"/>
      <c r="G270" s="1796"/>
      <c r="H270" s="1797"/>
      <c r="I270" s="1797"/>
      <c r="J270" s="1797"/>
      <c r="K270" s="1797"/>
      <c r="L270" s="1797"/>
      <c r="M270" s="1797"/>
      <c r="N270" s="1797"/>
      <c r="O270" s="1797"/>
      <c r="P270" s="1797"/>
      <c r="Q270" s="1797"/>
      <c r="R270" s="1797"/>
      <c r="S270" s="1797"/>
      <c r="T270" s="1797"/>
      <c r="U270" s="1797"/>
      <c r="V270" s="1797"/>
      <c r="W270" s="1797"/>
      <c r="X270" s="1798"/>
      <c r="Y270" s="616"/>
      <c r="Z270" s="616"/>
      <c r="AA270" s="102"/>
      <c r="AB270" s="593"/>
      <c r="AC270" s="594"/>
      <c r="AD270" s="595"/>
    </row>
    <row r="271" spans="1:30" ht="9.75" customHeight="1">
      <c r="A271" s="598"/>
      <c r="B271" s="626"/>
      <c r="C271" s="590"/>
      <c r="D271" s="591"/>
      <c r="E271" s="598"/>
      <c r="F271" s="616"/>
      <c r="G271" s="340"/>
      <c r="H271" s="340"/>
      <c r="I271" s="340"/>
      <c r="J271" s="340"/>
      <c r="K271" s="340"/>
      <c r="L271" s="340"/>
      <c r="M271" s="340"/>
      <c r="N271" s="340"/>
      <c r="O271" s="340"/>
      <c r="P271" s="340"/>
      <c r="Q271" s="340"/>
      <c r="R271" s="340"/>
      <c r="S271" s="340"/>
      <c r="T271" s="340"/>
      <c r="U271" s="340"/>
      <c r="V271" s="340"/>
      <c r="W271" s="340"/>
      <c r="X271" s="340"/>
      <c r="Y271" s="616"/>
      <c r="Z271" s="616"/>
      <c r="AA271" s="102"/>
      <c r="AB271" s="593"/>
      <c r="AC271" s="594"/>
      <c r="AD271" s="595"/>
    </row>
    <row r="272" spans="1:30" ht="13.5" customHeight="1">
      <c r="A272" s="598"/>
      <c r="B272" s="626"/>
      <c r="C272" s="590"/>
      <c r="D272" s="591"/>
      <c r="E272" s="598"/>
      <c r="F272" s="616"/>
      <c r="G272" s="1792" t="s">
        <v>1353</v>
      </c>
      <c r="H272" s="1792"/>
      <c r="I272" s="1792"/>
      <c r="J272" s="1792"/>
      <c r="K272" s="1792"/>
      <c r="L272" s="1792"/>
      <c r="M272" s="1792"/>
      <c r="N272" s="1792"/>
      <c r="O272" s="1792"/>
      <c r="P272" s="1792"/>
      <c r="Q272" s="1792"/>
      <c r="R272" s="1792"/>
      <c r="S272" s="1792"/>
      <c r="T272" s="1792"/>
      <c r="U272" s="1792"/>
      <c r="V272" s="1792"/>
      <c r="X272" s="340"/>
      <c r="Y272" s="616"/>
      <c r="Z272" s="616"/>
      <c r="AA272" s="102"/>
      <c r="AB272" s="593"/>
      <c r="AC272" s="594"/>
      <c r="AD272" s="595"/>
    </row>
    <row r="273" spans="1:30" ht="13.5" customHeight="1">
      <c r="A273" s="598"/>
      <c r="B273" s="626"/>
      <c r="C273" s="590"/>
      <c r="D273" s="591"/>
      <c r="E273" s="598"/>
      <c r="F273" s="616"/>
      <c r="G273" s="1799" t="s">
        <v>1354</v>
      </c>
      <c r="H273" s="1799"/>
      <c r="I273" s="1799"/>
      <c r="J273" s="1799"/>
      <c r="K273" s="1799"/>
      <c r="L273" s="1799"/>
      <c r="M273" s="1799"/>
      <c r="N273" s="1799"/>
      <c r="O273" s="1799"/>
      <c r="P273" s="1799"/>
      <c r="Q273" s="1799"/>
      <c r="R273" s="1799"/>
      <c r="S273" s="1800" t="s">
        <v>219</v>
      </c>
      <c r="T273" s="1800"/>
      <c r="U273" s="1800"/>
      <c r="V273" s="1800"/>
      <c r="W273" s="1800"/>
      <c r="Y273" s="616"/>
      <c r="Z273" s="616"/>
      <c r="AA273" s="102"/>
      <c r="AB273" s="593"/>
      <c r="AC273" s="594"/>
      <c r="AD273" s="595"/>
    </row>
    <row r="274" spans="1:30" ht="13.5" customHeight="1">
      <c r="A274" s="598"/>
      <c r="B274" s="626"/>
      <c r="C274" s="590"/>
      <c r="D274" s="591"/>
      <c r="E274" s="598"/>
      <c r="F274" s="616"/>
      <c r="G274" s="1799" t="s">
        <v>1355</v>
      </c>
      <c r="H274" s="1799"/>
      <c r="I274" s="1799"/>
      <c r="J274" s="1799"/>
      <c r="K274" s="1799"/>
      <c r="L274" s="1799"/>
      <c r="M274" s="1799"/>
      <c r="N274" s="1799"/>
      <c r="O274" s="1799"/>
      <c r="P274" s="1799"/>
      <c r="Q274" s="1799"/>
      <c r="R274" s="1799"/>
      <c r="S274" s="1800" t="s">
        <v>219</v>
      </c>
      <c r="T274" s="1800"/>
      <c r="U274" s="1800"/>
      <c r="V274" s="1800"/>
      <c r="W274" s="1800"/>
      <c r="Y274" s="616"/>
      <c r="Z274" s="616"/>
      <c r="AA274" s="102"/>
      <c r="AB274" s="593"/>
      <c r="AC274" s="594"/>
      <c r="AD274" s="595"/>
    </row>
    <row r="275" spans="1:30" ht="13.5" customHeight="1">
      <c r="A275" s="598"/>
      <c r="B275" s="626"/>
      <c r="C275" s="590"/>
      <c r="D275" s="591"/>
      <c r="E275" s="598"/>
      <c r="F275" s="616"/>
      <c r="G275" s="1799" t="s">
        <v>1356</v>
      </c>
      <c r="H275" s="1799"/>
      <c r="I275" s="1799"/>
      <c r="J275" s="1799"/>
      <c r="K275" s="1799"/>
      <c r="L275" s="1799"/>
      <c r="M275" s="1799"/>
      <c r="N275" s="1799"/>
      <c r="O275" s="1799"/>
      <c r="P275" s="1799"/>
      <c r="Q275" s="1799"/>
      <c r="R275" s="1799"/>
      <c r="S275" s="1800" t="s">
        <v>219</v>
      </c>
      <c r="T275" s="1800"/>
      <c r="U275" s="1800"/>
      <c r="V275" s="1800"/>
      <c r="W275" s="1800"/>
      <c r="Y275" s="616"/>
      <c r="Z275" s="616"/>
      <c r="AA275" s="102"/>
      <c r="AB275" s="593"/>
      <c r="AC275" s="594"/>
      <c r="AD275" s="595"/>
    </row>
    <row r="276" spans="1:30" ht="13.5" customHeight="1">
      <c r="A276" s="598"/>
      <c r="B276" s="626"/>
      <c r="C276" s="590"/>
      <c r="D276" s="591"/>
      <c r="E276" s="598"/>
      <c r="F276" s="616"/>
      <c r="W276" s="604"/>
      <c r="X276" s="616"/>
      <c r="Y276" s="616"/>
      <c r="Z276" s="616"/>
      <c r="AA276" s="102"/>
      <c r="AB276" s="593"/>
      <c r="AC276" s="594"/>
      <c r="AD276" s="595"/>
    </row>
    <row r="277" spans="1:30" ht="13.5" customHeight="1">
      <c r="A277" s="598"/>
      <c r="B277" s="626"/>
      <c r="C277" s="590"/>
      <c r="D277" s="591" t="s">
        <v>377</v>
      </c>
      <c r="E277" s="1119" t="s">
        <v>465</v>
      </c>
      <c r="F277" s="616"/>
      <c r="G277" s="1136" t="s">
        <v>117</v>
      </c>
      <c r="H277" s="1136"/>
      <c r="I277" s="1136"/>
      <c r="J277" s="1136"/>
      <c r="K277" s="1136"/>
      <c r="L277" s="1136"/>
      <c r="M277" s="1136"/>
      <c r="N277" s="1446" t="s">
        <v>116</v>
      </c>
      <c r="O277" s="1446"/>
      <c r="P277" s="1446"/>
      <c r="Q277" s="1446"/>
      <c r="R277" s="1446"/>
      <c r="S277" s="1446"/>
      <c r="T277" s="1446"/>
      <c r="U277" s="1446"/>
      <c r="V277" s="1446"/>
      <c r="W277" s="616"/>
      <c r="X277" s="616"/>
      <c r="Y277" s="616"/>
      <c r="Z277" s="616"/>
      <c r="AA277" s="102"/>
      <c r="AB277" s="1121" t="s">
        <v>230</v>
      </c>
      <c r="AC277" s="1122"/>
      <c r="AD277" s="1123"/>
    </row>
    <row r="278" spans="1:30" ht="13.5" customHeight="1">
      <c r="A278" s="598"/>
      <c r="B278" s="626"/>
      <c r="C278" s="590"/>
      <c r="D278" s="591"/>
      <c r="E278" s="1119"/>
      <c r="F278" s="616"/>
      <c r="G278" s="1136"/>
      <c r="H278" s="1136"/>
      <c r="I278" s="1136"/>
      <c r="J278" s="1136"/>
      <c r="K278" s="1136"/>
      <c r="L278" s="1136"/>
      <c r="M278" s="1136"/>
      <c r="N278" s="1446"/>
      <c r="O278" s="1446"/>
      <c r="P278" s="1446"/>
      <c r="Q278" s="1446"/>
      <c r="R278" s="1446"/>
      <c r="S278" s="1446"/>
      <c r="T278" s="1446"/>
      <c r="U278" s="1446"/>
      <c r="V278" s="1446"/>
      <c r="W278" s="592"/>
      <c r="X278" s="592"/>
      <c r="Y278" s="616"/>
      <c r="Z278" s="616"/>
      <c r="AA278" s="102"/>
      <c r="AB278" s="1121"/>
      <c r="AC278" s="1122"/>
      <c r="AD278" s="1123"/>
    </row>
    <row r="279" spans="1:30" ht="13.5" customHeight="1">
      <c r="A279" s="598"/>
      <c r="B279" s="626"/>
      <c r="C279" s="590"/>
      <c r="D279" s="591"/>
      <c r="E279" s="1119"/>
      <c r="F279" s="616"/>
      <c r="W279" s="592"/>
      <c r="X279" s="592"/>
      <c r="Y279" s="616"/>
      <c r="Z279" s="320"/>
      <c r="AA279" s="102"/>
      <c r="AB279" s="1121"/>
      <c r="AC279" s="1122"/>
      <c r="AD279" s="1123"/>
    </row>
    <row r="280" spans="1:30" ht="13.5" customHeight="1">
      <c r="A280" s="598"/>
      <c r="B280" s="626"/>
      <c r="C280" s="590"/>
      <c r="D280" s="591"/>
      <c r="E280" s="598"/>
      <c r="F280" s="616"/>
      <c r="H280" s="606" t="s">
        <v>1180</v>
      </c>
      <c r="W280" s="592"/>
      <c r="X280" s="592"/>
      <c r="Y280" s="616"/>
      <c r="Z280" s="320"/>
      <c r="AA280" s="102"/>
      <c r="AB280" s="593"/>
      <c r="AC280" s="594"/>
      <c r="AD280" s="595"/>
    </row>
    <row r="281" spans="1:30" ht="39" customHeight="1">
      <c r="A281" s="598"/>
      <c r="B281" s="626"/>
      <c r="C281" s="590"/>
      <c r="D281" s="591"/>
      <c r="E281" s="598"/>
      <c r="F281" s="616"/>
      <c r="G281" s="2787"/>
      <c r="H281" s="2788"/>
      <c r="I281" s="2788"/>
      <c r="J281" s="2788"/>
      <c r="K281" s="2788"/>
      <c r="L281" s="2788"/>
      <c r="M281" s="2788"/>
      <c r="N281" s="2788"/>
      <c r="O281" s="2788"/>
      <c r="P281" s="2788"/>
      <c r="Q281" s="2788"/>
      <c r="R281" s="2788"/>
      <c r="S281" s="2788"/>
      <c r="T281" s="2788"/>
      <c r="U281" s="2788"/>
      <c r="V281" s="2788"/>
      <c r="W281" s="2788"/>
      <c r="X281" s="2788"/>
      <c r="Y281" s="2788"/>
      <c r="Z281" s="2789"/>
      <c r="AA281" s="102"/>
      <c r="AB281" s="593"/>
      <c r="AC281" s="594"/>
      <c r="AD281" s="595"/>
    </row>
    <row r="282" spans="1:30" ht="13.5" customHeight="1">
      <c r="A282" s="818"/>
      <c r="B282" s="849"/>
      <c r="C282" s="809"/>
      <c r="D282" s="810"/>
      <c r="E282" s="818"/>
      <c r="F282" s="839"/>
      <c r="G282" s="826"/>
      <c r="H282" s="826"/>
      <c r="I282" s="826"/>
      <c r="J282" s="826"/>
      <c r="K282" s="826"/>
      <c r="L282" s="826"/>
      <c r="M282" s="826"/>
      <c r="N282" s="826"/>
      <c r="O282" s="826"/>
      <c r="P282" s="826"/>
      <c r="Q282" s="826"/>
      <c r="R282" s="826"/>
      <c r="S282" s="826"/>
      <c r="T282" s="826"/>
      <c r="U282" s="826"/>
      <c r="V282" s="826"/>
      <c r="W282" s="811"/>
      <c r="X282" s="811"/>
      <c r="Y282" s="839"/>
      <c r="Z282" s="320"/>
      <c r="AA282" s="102"/>
      <c r="AB282" s="812"/>
      <c r="AC282" s="813"/>
      <c r="AD282" s="814"/>
    </row>
    <row r="283" spans="1:30" ht="8.25" customHeight="1">
      <c r="A283" s="840"/>
      <c r="B283" s="859"/>
      <c r="C283" s="846"/>
      <c r="D283" s="847"/>
      <c r="E283" s="848"/>
      <c r="F283" s="834"/>
      <c r="G283" s="860"/>
      <c r="H283" s="860"/>
      <c r="I283" s="860"/>
      <c r="J283" s="860"/>
      <c r="K283" s="860"/>
      <c r="L283" s="860"/>
      <c r="M283" s="860"/>
      <c r="N283" s="877"/>
      <c r="O283" s="877"/>
      <c r="P283" s="877"/>
      <c r="Q283" s="877"/>
      <c r="R283" s="877"/>
      <c r="S283" s="877"/>
      <c r="T283" s="877"/>
      <c r="U283" s="877"/>
      <c r="V283" s="877"/>
      <c r="W283" s="834"/>
      <c r="X283" s="834"/>
      <c r="Y283" s="825"/>
      <c r="Z283" s="825"/>
      <c r="AA283" s="149"/>
      <c r="AB283" s="843"/>
      <c r="AC283" s="844"/>
      <c r="AD283" s="845"/>
    </row>
    <row r="284" spans="1:30" ht="13.5" customHeight="1">
      <c r="A284" s="589"/>
      <c r="B284" s="1710"/>
      <c r="C284" s="1400"/>
      <c r="D284" s="654" t="s">
        <v>378</v>
      </c>
      <c r="E284" s="1135" t="s">
        <v>1352</v>
      </c>
      <c r="F284" s="616"/>
      <c r="G284" s="1792" t="s">
        <v>1011</v>
      </c>
      <c r="H284" s="1792"/>
      <c r="I284" s="1792"/>
      <c r="J284" s="1792"/>
      <c r="K284" s="1792"/>
      <c r="L284" s="1792"/>
      <c r="M284" s="1792"/>
      <c r="N284" s="1792"/>
      <c r="O284" s="1792"/>
      <c r="P284" s="1792"/>
      <c r="Q284" s="1792"/>
      <c r="R284" s="1792"/>
      <c r="S284" s="1792"/>
      <c r="T284" s="1792"/>
      <c r="U284" s="1792"/>
      <c r="V284" s="1792"/>
      <c r="W284" s="340"/>
      <c r="Y284" s="324"/>
      <c r="Z284" s="324"/>
      <c r="AA284" s="102"/>
      <c r="AB284" s="1121" t="s">
        <v>230</v>
      </c>
      <c r="AC284" s="1122"/>
      <c r="AD284" s="1123"/>
    </row>
    <row r="285" spans="1:30" ht="15.75" customHeight="1">
      <c r="A285" s="589"/>
      <c r="B285" s="1710"/>
      <c r="C285" s="1400"/>
      <c r="D285" s="654"/>
      <c r="E285" s="1399"/>
      <c r="F285" s="616"/>
      <c r="G285" s="1799" t="s">
        <v>1012</v>
      </c>
      <c r="H285" s="1799"/>
      <c r="I285" s="1799"/>
      <c r="J285" s="1799"/>
      <c r="K285" s="1799"/>
      <c r="L285" s="1799"/>
      <c r="M285" s="1799"/>
      <c r="N285" s="1799"/>
      <c r="O285" s="1799"/>
      <c r="P285" s="1799"/>
      <c r="Q285" s="1799"/>
      <c r="R285" s="1799"/>
      <c r="S285" s="1799" t="s">
        <v>209</v>
      </c>
      <c r="T285" s="1799"/>
      <c r="U285" s="1799"/>
      <c r="V285" s="1799"/>
      <c r="W285" s="1799"/>
      <c r="Y285" s="324"/>
      <c r="Z285" s="324"/>
      <c r="AA285" s="102"/>
      <c r="AB285" s="1121"/>
      <c r="AC285" s="1122"/>
      <c r="AD285" s="1123"/>
    </row>
    <row r="286" spans="1:30" ht="15.75" customHeight="1">
      <c r="A286" s="589"/>
      <c r="B286" s="1710"/>
      <c r="C286" s="1400"/>
      <c r="D286" s="654"/>
      <c r="E286" s="1399"/>
      <c r="F286" s="616"/>
      <c r="G286" s="1799" t="s">
        <v>1013</v>
      </c>
      <c r="H286" s="1799"/>
      <c r="I286" s="1799"/>
      <c r="J286" s="1799"/>
      <c r="K286" s="1799"/>
      <c r="L286" s="1799"/>
      <c r="M286" s="1799"/>
      <c r="N286" s="1799"/>
      <c r="O286" s="1799"/>
      <c r="P286" s="1799"/>
      <c r="Q286" s="1799"/>
      <c r="R286" s="1799"/>
      <c r="S286" s="1800" t="s">
        <v>219</v>
      </c>
      <c r="T286" s="1800"/>
      <c r="U286" s="1800"/>
      <c r="V286" s="1800"/>
      <c r="W286" s="1800"/>
      <c r="Y286" s="324"/>
      <c r="Z286" s="324"/>
      <c r="AA286" s="102"/>
      <c r="AB286" s="1121"/>
      <c r="AC286" s="1122"/>
      <c r="AD286" s="1123"/>
    </row>
    <row r="287" spans="1:30" ht="15.75" customHeight="1">
      <c r="A287" s="589"/>
      <c r="B287" s="1710"/>
      <c r="C287" s="1400"/>
      <c r="D287" s="654"/>
      <c r="E287" s="1399"/>
      <c r="F287" s="616"/>
      <c r="G287" s="1799" t="s">
        <v>1014</v>
      </c>
      <c r="H287" s="1799"/>
      <c r="I287" s="1799"/>
      <c r="J287" s="1799"/>
      <c r="K287" s="1799"/>
      <c r="L287" s="1799"/>
      <c r="M287" s="1799"/>
      <c r="N287" s="1799"/>
      <c r="O287" s="1799"/>
      <c r="P287" s="1799"/>
      <c r="Q287" s="1799"/>
      <c r="R287" s="1799"/>
      <c r="S287" s="1800" t="s">
        <v>219</v>
      </c>
      <c r="T287" s="1800"/>
      <c r="U287" s="1800"/>
      <c r="V287" s="1800"/>
      <c r="W287" s="1800"/>
      <c r="Y287" s="324"/>
      <c r="Z287" s="324"/>
      <c r="AA287" s="102"/>
      <c r="AB287" s="593"/>
      <c r="AC287" s="594"/>
      <c r="AD287" s="595"/>
    </row>
    <row r="288" spans="1:30" ht="15.75" customHeight="1">
      <c r="A288" s="589"/>
      <c r="B288" s="1710"/>
      <c r="C288" s="1400"/>
      <c r="D288" s="654"/>
      <c r="E288" s="1399"/>
      <c r="F288" s="616"/>
      <c r="G288" s="1799" t="s">
        <v>1015</v>
      </c>
      <c r="H288" s="1799"/>
      <c r="I288" s="1799"/>
      <c r="J288" s="1799"/>
      <c r="K288" s="1799"/>
      <c r="L288" s="1799"/>
      <c r="M288" s="1799"/>
      <c r="N288" s="1799"/>
      <c r="O288" s="1799"/>
      <c r="P288" s="1799"/>
      <c r="Q288" s="1799"/>
      <c r="R288" s="1799"/>
      <c r="S288" s="1800" t="s">
        <v>219</v>
      </c>
      <c r="T288" s="1800"/>
      <c r="U288" s="1800"/>
      <c r="V288" s="1800"/>
      <c r="W288" s="1800"/>
      <c r="Y288" s="324"/>
      <c r="Z288" s="324"/>
      <c r="AA288" s="102"/>
      <c r="AB288" s="593"/>
      <c r="AC288" s="594"/>
      <c r="AD288" s="595"/>
    </row>
    <row r="289" spans="1:30" ht="15.75" customHeight="1">
      <c r="A289" s="589"/>
      <c r="B289" s="599"/>
      <c r="C289" s="590"/>
      <c r="D289" s="591"/>
      <c r="E289" s="856"/>
      <c r="F289" s="616"/>
      <c r="Y289" s="324"/>
      <c r="Z289" s="324"/>
      <c r="AA289" s="102"/>
      <c r="AB289" s="593"/>
      <c r="AC289" s="594"/>
      <c r="AD289" s="595"/>
    </row>
    <row r="290" spans="1:30" s="826" customFormat="1" ht="15.75" customHeight="1">
      <c r="A290" s="808"/>
      <c r="B290" s="819"/>
      <c r="C290" s="809"/>
      <c r="D290" s="810"/>
      <c r="E290" s="1135" t="s">
        <v>1367</v>
      </c>
      <c r="F290" s="839"/>
      <c r="G290" s="839" t="s">
        <v>1182</v>
      </c>
      <c r="H290" s="839"/>
      <c r="I290" s="839"/>
      <c r="J290" s="839"/>
      <c r="K290" s="839"/>
      <c r="L290" s="839"/>
      <c r="M290" s="839"/>
      <c r="N290" s="839"/>
      <c r="O290" s="839"/>
      <c r="P290" s="839"/>
      <c r="Q290" s="839"/>
      <c r="R290" s="839"/>
      <c r="S290" s="839"/>
      <c r="T290" s="839"/>
      <c r="U290" s="839"/>
      <c r="V290" s="839"/>
      <c r="W290" s="839"/>
      <c r="X290" s="839"/>
      <c r="Y290" s="324"/>
      <c r="Z290" s="324"/>
      <c r="AA290" s="102"/>
      <c r="AB290" s="1121" t="s">
        <v>230</v>
      </c>
      <c r="AC290" s="1122"/>
      <c r="AD290" s="1123"/>
    </row>
    <row r="291" spans="1:30" s="826" customFormat="1" ht="15.75" customHeight="1">
      <c r="A291" s="808"/>
      <c r="B291" s="819"/>
      <c r="C291" s="809"/>
      <c r="D291" s="810"/>
      <c r="E291" s="1399"/>
      <c r="F291" s="839"/>
      <c r="G291" s="839"/>
      <c r="H291" s="1814" t="s">
        <v>728</v>
      </c>
      <c r="I291" s="1814"/>
      <c r="J291" s="1814"/>
      <c r="K291" s="1814"/>
      <c r="L291" s="1814"/>
      <c r="M291" s="1814"/>
      <c r="N291" s="1814"/>
      <c r="O291" s="1814"/>
      <c r="P291" s="1814"/>
      <c r="Q291" s="1814"/>
      <c r="R291" s="1814"/>
      <c r="S291" s="1814"/>
      <c r="T291" s="1814"/>
      <c r="U291" s="1226" t="s">
        <v>219</v>
      </c>
      <c r="V291" s="1831"/>
      <c r="W291" s="1831"/>
      <c r="X291" s="1228"/>
      <c r="Y291" s="324"/>
      <c r="Z291" s="324"/>
      <c r="AA291" s="102"/>
      <c r="AB291" s="1121"/>
      <c r="AC291" s="1122"/>
      <c r="AD291" s="1123"/>
    </row>
    <row r="292" spans="1:30" s="826" customFormat="1" ht="15.75" customHeight="1">
      <c r="A292" s="808"/>
      <c r="B292" s="819"/>
      <c r="C292" s="809"/>
      <c r="D292" s="810"/>
      <c r="E292" s="1399"/>
      <c r="F292" s="839"/>
      <c r="G292" s="839"/>
      <c r="H292" s="1814" t="s">
        <v>729</v>
      </c>
      <c r="I292" s="1814"/>
      <c r="J292" s="1814"/>
      <c r="K292" s="1814"/>
      <c r="L292" s="1814"/>
      <c r="M292" s="1814"/>
      <c r="N292" s="1814"/>
      <c r="O292" s="1814"/>
      <c r="P292" s="1814"/>
      <c r="Q292" s="1814"/>
      <c r="R292" s="1814"/>
      <c r="S292" s="1814"/>
      <c r="T292" s="1814"/>
      <c r="U292" s="1226" t="s">
        <v>219</v>
      </c>
      <c r="V292" s="1831"/>
      <c r="W292" s="1831"/>
      <c r="X292" s="1228"/>
      <c r="Y292" s="324"/>
      <c r="Z292" s="324"/>
      <c r="AA292" s="102"/>
      <c r="AB292" s="1121"/>
      <c r="AC292" s="1122"/>
      <c r="AD292" s="1123"/>
    </row>
    <row r="293" spans="1:30" s="826" customFormat="1" ht="15.75" customHeight="1">
      <c r="A293" s="808"/>
      <c r="B293" s="819"/>
      <c r="C293" s="809"/>
      <c r="D293" s="810"/>
      <c r="E293" s="1399"/>
      <c r="F293" s="839"/>
      <c r="G293" s="839"/>
      <c r="H293" s="1814" t="s">
        <v>730</v>
      </c>
      <c r="I293" s="1814"/>
      <c r="J293" s="1814"/>
      <c r="K293" s="1814"/>
      <c r="L293" s="1814"/>
      <c r="M293" s="1814"/>
      <c r="N293" s="1814"/>
      <c r="O293" s="1814"/>
      <c r="P293" s="1814"/>
      <c r="Q293" s="1814"/>
      <c r="R293" s="1814"/>
      <c r="S293" s="1814"/>
      <c r="T293" s="1814"/>
      <c r="U293" s="1226" t="s">
        <v>219</v>
      </c>
      <c r="V293" s="1831"/>
      <c r="W293" s="1831"/>
      <c r="X293" s="1228"/>
      <c r="Y293" s="324"/>
      <c r="Z293" s="324"/>
      <c r="AA293" s="102"/>
      <c r="AB293" s="812"/>
      <c r="AC293" s="813"/>
      <c r="AD293" s="814"/>
    </row>
    <row r="294" spans="1:30" s="826" customFormat="1" ht="15.75" customHeight="1">
      <c r="A294" s="808"/>
      <c r="B294" s="819"/>
      <c r="C294" s="809"/>
      <c r="D294" s="810"/>
      <c r="E294" s="1399"/>
      <c r="F294" s="839"/>
      <c r="G294" s="839"/>
      <c r="H294" s="1814" t="s">
        <v>731</v>
      </c>
      <c r="I294" s="1814"/>
      <c r="J294" s="1814"/>
      <c r="K294" s="1814"/>
      <c r="L294" s="1814"/>
      <c r="M294" s="1814"/>
      <c r="N294" s="1814"/>
      <c r="O294" s="1814"/>
      <c r="P294" s="1814"/>
      <c r="Q294" s="1814"/>
      <c r="R294" s="1814"/>
      <c r="S294" s="1814"/>
      <c r="T294" s="1814"/>
      <c r="U294" s="1226" t="s">
        <v>219</v>
      </c>
      <c r="V294" s="1831"/>
      <c r="W294" s="1831"/>
      <c r="X294" s="1228"/>
      <c r="Y294" s="324"/>
      <c r="Z294" s="324"/>
      <c r="AA294" s="102"/>
      <c r="AB294" s="812"/>
      <c r="AC294" s="813"/>
      <c r="AD294" s="814"/>
    </row>
    <row r="295" spans="1:30" s="826" customFormat="1" ht="15.75" customHeight="1">
      <c r="A295" s="808"/>
      <c r="B295" s="819"/>
      <c r="C295" s="809"/>
      <c r="D295" s="810"/>
      <c r="E295" s="808"/>
      <c r="F295" s="839"/>
      <c r="G295" s="839"/>
      <c r="H295" s="1970" t="s">
        <v>1181</v>
      </c>
      <c r="I295" s="1971"/>
      <c r="J295" s="1971"/>
      <c r="K295" s="1971"/>
      <c r="L295" s="1971"/>
      <c r="M295" s="1971"/>
      <c r="N295" s="1971"/>
      <c r="O295" s="1971"/>
      <c r="P295" s="1971"/>
      <c r="Q295" s="1971"/>
      <c r="R295" s="1971"/>
      <c r="S295" s="1971"/>
      <c r="T295" s="1972"/>
      <c r="U295" s="1226" t="s">
        <v>219</v>
      </c>
      <c r="V295" s="1831"/>
      <c r="W295" s="1831"/>
      <c r="X295" s="1228"/>
      <c r="Y295" s="324"/>
      <c r="Z295" s="324"/>
      <c r="AA295" s="102"/>
      <c r="AB295" s="812"/>
      <c r="AC295" s="813"/>
      <c r="AD295" s="814"/>
    </row>
    <row r="296" spans="1:30" ht="30" customHeight="1">
      <c r="A296" s="808"/>
      <c r="B296" s="849"/>
      <c r="C296" s="809"/>
      <c r="D296" s="810"/>
      <c r="E296" s="856"/>
      <c r="F296" s="839"/>
      <c r="G296" s="324"/>
      <c r="H296" s="324"/>
      <c r="I296" s="324"/>
      <c r="J296" s="324"/>
      <c r="K296" s="324"/>
      <c r="L296" s="324"/>
      <c r="M296" s="324"/>
      <c r="N296" s="324"/>
      <c r="O296" s="324"/>
      <c r="P296" s="324"/>
      <c r="Q296" s="324"/>
      <c r="R296" s="324"/>
      <c r="S296" s="324"/>
      <c r="T296" s="324"/>
      <c r="U296" s="324"/>
      <c r="V296" s="324"/>
      <c r="W296" s="324"/>
      <c r="X296" s="324"/>
      <c r="Y296" s="324"/>
      <c r="Z296" s="324"/>
      <c r="AA296" s="102"/>
      <c r="AB296" s="812"/>
      <c r="AC296" s="813"/>
      <c r="AD296" s="814"/>
    </row>
    <row r="297" spans="1:30" ht="4.5" customHeight="1">
      <c r="A297" s="589"/>
      <c r="B297" s="626"/>
      <c r="C297" s="590"/>
      <c r="D297" s="591"/>
      <c r="E297" s="589"/>
      <c r="F297" s="616"/>
      <c r="G297" s="324"/>
      <c r="H297" s="324"/>
      <c r="I297" s="324"/>
      <c r="J297" s="324"/>
      <c r="K297" s="324"/>
      <c r="L297" s="324"/>
      <c r="M297" s="324"/>
      <c r="N297" s="324"/>
      <c r="O297" s="324"/>
      <c r="P297" s="324"/>
      <c r="Q297" s="324"/>
      <c r="R297" s="324"/>
      <c r="S297" s="324"/>
      <c r="T297" s="324"/>
      <c r="U297" s="324"/>
      <c r="V297" s="324"/>
      <c r="W297" s="324"/>
      <c r="X297" s="324"/>
      <c r="Y297" s="324"/>
      <c r="Z297" s="324"/>
      <c r="AA297" s="102"/>
      <c r="AB297" s="593"/>
      <c r="AC297" s="594"/>
      <c r="AD297" s="595"/>
    </row>
    <row r="298" spans="1:30" ht="14.25" customHeight="1">
      <c r="A298" s="589"/>
      <c r="B298" s="626">
        <v>16</v>
      </c>
      <c r="C298" s="590" t="s">
        <v>1183</v>
      </c>
      <c r="D298" s="591" t="s">
        <v>377</v>
      </c>
      <c r="E298" s="1135" t="s">
        <v>1179</v>
      </c>
      <c r="F298" s="616"/>
      <c r="G298" s="1136" t="s">
        <v>117</v>
      </c>
      <c r="H298" s="1136"/>
      <c r="I298" s="1136"/>
      <c r="J298" s="1136"/>
      <c r="K298" s="1136"/>
      <c r="L298" s="1136"/>
      <c r="M298" s="1136"/>
      <c r="N298" s="1802" t="s">
        <v>233</v>
      </c>
      <c r="O298" s="1803"/>
      <c r="P298" s="1803"/>
      <c r="Q298" s="1803"/>
      <c r="R298" s="1803"/>
      <c r="S298" s="1803"/>
      <c r="T298" s="1803"/>
      <c r="U298" s="1803"/>
      <c r="V298" s="1804"/>
      <c r="W298" s="324"/>
      <c r="X298" s="324"/>
      <c r="Y298" s="324"/>
      <c r="Z298" s="324"/>
      <c r="AA298" s="102"/>
      <c r="AB298" s="1121" t="s">
        <v>230</v>
      </c>
      <c r="AC298" s="1122"/>
      <c r="AD298" s="1123"/>
    </row>
    <row r="299" spans="1:30" ht="14.25" customHeight="1">
      <c r="A299" s="589"/>
      <c r="B299" s="626"/>
      <c r="C299" s="590"/>
      <c r="D299" s="591"/>
      <c r="E299" s="1399"/>
      <c r="F299" s="616"/>
      <c r="G299" s="1136"/>
      <c r="H299" s="1136"/>
      <c r="I299" s="1136"/>
      <c r="J299" s="1136"/>
      <c r="K299" s="1136"/>
      <c r="L299" s="1136"/>
      <c r="M299" s="1136"/>
      <c r="N299" s="1805"/>
      <c r="O299" s="1806"/>
      <c r="P299" s="1806"/>
      <c r="Q299" s="1806"/>
      <c r="R299" s="1806"/>
      <c r="S299" s="1806"/>
      <c r="T299" s="1806"/>
      <c r="U299" s="1806"/>
      <c r="V299" s="1807"/>
      <c r="W299" s="324"/>
      <c r="X299" s="324"/>
      <c r="Y299" s="324"/>
      <c r="Z299" s="324"/>
      <c r="AA299" s="102"/>
      <c r="AB299" s="1121"/>
      <c r="AC299" s="1122"/>
      <c r="AD299" s="1123"/>
    </row>
    <row r="300" spans="1:30" ht="24" customHeight="1">
      <c r="A300" s="589"/>
      <c r="B300" s="626"/>
      <c r="C300" s="590"/>
      <c r="D300" s="591"/>
      <c r="E300" s="1399"/>
      <c r="F300" s="616"/>
      <c r="G300" s="324"/>
      <c r="H300" s="324"/>
      <c r="I300" s="324"/>
      <c r="J300" s="324"/>
      <c r="K300" s="324"/>
      <c r="L300" s="324"/>
      <c r="M300" s="324"/>
      <c r="N300" s="324"/>
      <c r="O300" s="324"/>
      <c r="P300" s="324"/>
      <c r="Q300" s="324"/>
      <c r="R300" s="324"/>
      <c r="S300" s="324"/>
      <c r="T300" s="324"/>
      <c r="U300" s="324"/>
      <c r="V300" s="324"/>
      <c r="W300" s="324"/>
      <c r="X300" s="324"/>
      <c r="Y300" s="324"/>
      <c r="Z300" s="324"/>
      <c r="AA300" s="102"/>
      <c r="AB300" s="1121"/>
      <c r="AC300" s="1122"/>
      <c r="AD300" s="1123"/>
    </row>
    <row r="301" spans="1:30" ht="4.5" customHeight="1">
      <c r="A301" s="589"/>
      <c r="B301" s="626"/>
      <c r="C301" s="590"/>
      <c r="D301" s="591"/>
      <c r="E301" s="589"/>
      <c r="F301" s="616"/>
      <c r="G301" s="324"/>
      <c r="H301" s="324"/>
      <c r="I301" s="324"/>
      <c r="J301" s="324"/>
      <c r="K301" s="324"/>
      <c r="L301" s="324"/>
      <c r="M301" s="324"/>
      <c r="N301" s="324"/>
      <c r="O301" s="324"/>
      <c r="P301" s="324"/>
      <c r="Q301" s="324"/>
      <c r="R301" s="324"/>
      <c r="S301" s="324"/>
      <c r="T301" s="324"/>
      <c r="U301" s="324"/>
      <c r="V301" s="324"/>
      <c r="W301" s="324"/>
      <c r="X301" s="324"/>
      <c r="Y301" s="324"/>
      <c r="Z301" s="324"/>
      <c r="AA301" s="102"/>
      <c r="AB301" s="593"/>
      <c r="AC301" s="594"/>
      <c r="AD301" s="595"/>
    </row>
    <row r="302" spans="1:30" ht="14.25" customHeight="1">
      <c r="A302" s="589"/>
      <c r="B302" s="626"/>
      <c r="C302" s="590"/>
      <c r="D302" s="591" t="s">
        <v>377</v>
      </c>
      <c r="E302" s="1119" t="s">
        <v>461</v>
      </c>
      <c r="F302" s="616"/>
      <c r="G302" s="1136" t="s">
        <v>117</v>
      </c>
      <c r="H302" s="1136"/>
      <c r="I302" s="1136"/>
      <c r="J302" s="1136"/>
      <c r="K302" s="1136"/>
      <c r="L302" s="1136"/>
      <c r="M302" s="1136"/>
      <c r="N302" s="1802" t="s">
        <v>233</v>
      </c>
      <c r="O302" s="1803"/>
      <c r="P302" s="1803"/>
      <c r="Q302" s="1803"/>
      <c r="R302" s="1803"/>
      <c r="S302" s="1803"/>
      <c r="T302" s="1803"/>
      <c r="U302" s="1803"/>
      <c r="V302" s="1804"/>
      <c r="W302" s="324"/>
      <c r="X302" s="324"/>
      <c r="Y302" s="324"/>
      <c r="Z302" s="324"/>
      <c r="AA302" s="102"/>
      <c r="AB302" s="1121" t="s">
        <v>230</v>
      </c>
      <c r="AC302" s="1122"/>
      <c r="AD302" s="1123"/>
    </row>
    <row r="303" spans="1:30" ht="14.25" customHeight="1">
      <c r="A303" s="589"/>
      <c r="B303" s="626"/>
      <c r="C303" s="590"/>
      <c r="D303" s="591"/>
      <c r="E303" s="1119"/>
      <c r="F303" s="616"/>
      <c r="G303" s="1136"/>
      <c r="H303" s="1136"/>
      <c r="I303" s="1136"/>
      <c r="J303" s="1136"/>
      <c r="K303" s="1136"/>
      <c r="L303" s="1136"/>
      <c r="M303" s="1136"/>
      <c r="N303" s="1805"/>
      <c r="O303" s="1806"/>
      <c r="P303" s="1806"/>
      <c r="Q303" s="1806"/>
      <c r="R303" s="1806"/>
      <c r="S303" s="1806"/>
      <c r="T303" s="1806"/>
      <c r="U303" s="1806"/>
      <c r="V303" s="1807"/>
      <c r="W303" s="324"/>
      <c r="X303" s="324"/>
      <c r="Y303" s="324"/>
      <c r="Z303" s="324"/>
      <c r="AA303" s="102"/>
      <c r="AB303" s="1121"/>
      <c r="AC303" s="1122"/>
      <c r="AD303" s="1123"/>
    </row>
    <row r="304" spans="1:30" ht="22.5" customHeight="1">
      <c r="A304" s="589"/>
      <c r="B304" s="626"/>
      <c r="C304" s="590"/>
      <c r="D304" s="591"/>
      <c r="E304" s="589"/>
      <c r="F304" s="616"/>
      <c r="G304" s="324"/>
      <c r="H304" s="324"/>
      <c r="I304" s="324"/>
      <c r="J304" s="324"/>
      <c r="K304" s="324"/>
      <c r="L304" s="324"/>
      <c r="M304" s="324"/>
      <c r="N304" s="324"/>
      <c r="O304" s="324"/>
      <c r="P304" s="324"/>
      <c r="Q304" s="324"/>
      <c r="R304" s="324"/>
      <c r="S304" s="324"/>
      <c r="T304" s="324"/>
      <c r="U304" s="324"/>
      <c r="V304" s="324"/>
      <c r="W304" s="324"/>
      <c r="X304" s="324"/>
      <c r="Y304" s="324"/>
      <c r="Z304" s="324"/>
      <c r="AA304" s="102"/>
      <c r="AB304" s="1121"/>
      <c r="AC304" s="1122"/>
      <c r="AD304" s="1123"/>
    </row>
    <row r="305" spans="1:30" ht="13.5" customHeight="1">
      <c r="A305" s="589"/>
      <c r="B305" s="626"/>
      <c r="C305" s="590"/>
      <c r="D305" s="591" t="s">
        <v>377</v>
      </c>
      <c r="E305" s="1119" t="s">
        <v>466</v>
      </c>
      <c r="F305" s="616"/>
      <c r="G305" s="1136" t="s">
        <v>117</v>
      </c>
      <c r="H305" s="1136"/>
      <c r="I305" s="1136"/>
      <c r="J305" s="1136"/>
      <c r="K305" s="1136"/>
      <c r="L305" s="1136"/>
      <c r="M305" s="1136"/>
      <c r="N305" s="1446" t="s">
        <v>1008</v>
      </c>
      <c r="O305" s="1446"/>
      <c r="P305" s="1446"/>
      <c r="Q305" s="1446"/>
      <c r="R305" s="1446"/>
      <c r="S305" s="1446"/>
      <c r="T305" s="1446"/>
      <c r="U305" s="1446"/>
      <c r="V305" s="1446"/>
      <c r="W305" s="324"/>
      <c r="X305" s="324"/>
      <c r="Y305" s="324"/>
      <c r="Z305" s="324"/>
      <c r="AA305" s="102"/>
      <c r="AB305" s="1121" t="s">
        <v>230</v>
      </c>
      <c r="AC305" s="1122"/>
      <c r="AD305" s="1123"/>
    </row>
    <row r="306" spans="1:30" ht="13.5" customHeight="1">
      <c r="A306" s="589"/>
      <c r="B306" s="626"/>
      <c r="C306" s="590"/>
      <c r="D306" s="591"/>
      <c r="E306" s="1119"/>
      <c r="F306" s="616"/>
      <c r="G306" s="1136"/>
      <c r="H306" s="1136"/>
      <c r="I306" s="1136"/>
      <c r="J306" s="1136"/>
      <c r="K306" s="1136"/>
      <c r="L306" s="1136"/>
      <c r="M306" s="1136"/>
      <c r="N306" s="1446"/>
      <c r="O306" s="1446"/>
      <c r="P306" s="1446"/>
      <c r="Q306" s="1446"/>
      <c r="R306" s="1446"/>
      <c r="S306" s="1446"/>
      <c r="T306" s="1446"/>
      <c r="U306" s="1446"/>
      <c r="V306" s="1446"/>
      <c r="W306" s="324"/>
      <c r="X306" s="324"/>
      <c r="Y306" s="324"/>
      <c r="Z306" s="324"/>
      <c r="AA306" s="102"/>
      <c r="AB306" s="1121"/>
      <c r="AC306" s="1122"/>
      <c r="AD306" s="1123"/>
    </row>
    <row r="307" spans="1:30" ht="10.5" customHeight="1">
      <c r="A307" s="589"/>
      <c r="B307" s="626"/>
      <c r="C307" s="590"/>
      <c r="D307" s="591"/>
      <c r="E307" s="589"/>
      <c r="F307" s="616"/>
      <c r="G307" s="324"/>
      <c r="H307" s="324"/>
      <c r="I307" s="324"/>
      <c r="J307" s="324"/>
      <c r="K307" s="324"/>
      <c r="L307" s="324"/>
      <c r="M307" s="324"/>
      <c r="N307" s="324"/>
      <c r="O307" s="324"/>
      <c r="P307" s="324"/>
      <c r="Q307" s="324"/>
      <c r="R307" s="324"/>
      <c r="S307" s="324"/>
      <c r="T307" s="324"/>
      <c r="U307" s="324"/>
      <c r="V307" s="324"/>
      <c r="W307" s="324"/>
      <c r="X307" s="324"/>
      <c r="Y307" s="324"/>
      <c r="Z307" s="324"/>
      <c r="AA307" s="102"/>
      <c r="AB307" s="1121"/>
      <c r="AC307" s="1122"/>
      <c r="AD307" s="1123"/>
    </row>
    <row r="308" spans="1:30" ht="16.5" customHeight="1">
      <c r="A308" s="589"/>
      <c r="B308" s="626"/>
      <c r="C308" s="590"/>
      <c r="D308" s="591"/>
      <c r="E308" s="589"/>
      <c r="F308" s="616"/>
      <c r="G308" s="1792" t="s">
        <v>1016</v>
      </c>
      <c r="H308" s="1792"/>
      <c r="I308" s="1792"/>
      <c r="J308" s="1792"/>
      <c r="K308" s="1792"/>
      <c r="L308" s="1792"/>
      <c r="M308" s="1792"/>
      <c r="N308" s="1792"/>
      <c r="O308" s="1792"/>
      <c r="P308" s="1792"/>
      <c r="Q308" s="1792"/>
      <c r="R308" s="1792"/>
      <c r="S308" s="1792"/>
      <c r="T308" s="1792"/>
      <c r="U308" s="1792"/>
      <c r="V308" s="1792"/>
      <c r="W308" s="1792"/>
      <c r="X308" s="1792"/>
      <c r="Y308" s="1792"/>
      <c r="Z308" s="1792"/>
      <c r="AA308" s="102"/>
      <c r="AB308" s="593"/>
      <c r="AC308" s="594"/>
      <c r="AD308" s="595"/>
    </row>
    <row r="309" spans="1:30" ht="12.75" customHeight="1">
      <c r="A309" s="589"/>
      <c r="B309" s="626"/>
      <c r="C309" s="590"/>
      <c r="D309" s="591"/>
      <c r="E309" s="589"/>
      <c r="F309" s="616"/>
      <c r="G309" s="1801"/>
      <c r="H309" s="1801"/>
      <c r="I309" s="1801"/>
      <c r="J309" s="1801"/>
      <c r="K309" s="1801"/>
      <c r="L309" s="1801"/>
      <c r="M309" s="1801"/>
      <c r="N309" s="1801"/>
      <c r="O309" s="1801"/>
      <c r="P309" s="1801"/>
      <c r="Q309" s="1801"/>
      <c r="R309" s="1801"/>
      <c r="S309" s="1801"/>
      <c r="T309" s="1801"/>
      <c r="U309" s="1801"/>
      <c r="V309" s="1801"/>
      <c r="W309" s="1801"/>
      <c r="X309" s="1801"/>
      <c r="Y309" s="1801"/>
      <c r="Z309" s="1801"/>
      <c r="AA309" s="102"/>
      <c r="AB309" s="593"/>
      <c r="AC309" s="594"/>
      <c r="AD309" s="595"/>
    </row>
    <row r="310" spans="1:30" ht="12.75" customHeight="1">
      <c r="A310" s="589"/>
      <c r="B310" s="626"/>
      <c r="C310" s="590"/>
      <c r="D310" s="591"/>
      <c r="E310" s="589"/>
      <c r="F310" s="616"/>
      <c r="G310" s="1801"/>
      <c r="H310" s="1801"/>
      <c r="I310" s="1801"/>
      <c r="J310" s="1801"/>
      <c r="K310" s="1801"/>
      <c r="L310" s="1801"/>
      <c r="M310" s="1801"/>
      <c r="N310" s="1801"/>
      <c r="O310" s="1801"/>
      <c r="P310" s="1801"/>
      <c r="Q310" s="1801"/>
      <c r="R310" s="1801"/>
      <c r="S310" s="1801"/>
      <c r="T310" s="1801"/>
      <c r="U310" s="1801"/>
      <c r="V310" s="1801"/>
      <c r="W310" s="1801"/>
      <c r="X310" s="1801"/>
      <c r="Y310" s="1801"/>
      <c r="Z310" s="1801"/>
      <c r="AA310" s="102"/>
      <c r="AB310" s="593"/>
      <c r="AC310" s="594"/>
      <c r="AD310" s="595"/>
    </row>
    <row r="311" spans="1:30" ht="9" customHeight="1">
      <c r="A311" s="589"/>
      <c r="B311" s="626"/>
      <c r="C311" s="590"/>
      <c r="D311" s="591"/>
      <c r="E311" s="589"/>
      <c r="F311" s="616"/>
      <c r="G311" s="324"/>
      <c r="H311" s="324"/>
      <c r="I311" s="324"/>
      <c r="J311" s="324"/>
      <c r="K311" s="324"/>
      <c r="L311" s="324"/>
      <c r="M311" s="324"/>
      <c r="N311" s="324"/>
      <c r="O311" s="324"/>
      <c r="P311" s="324"/>
      <c r="Q311" s="324"/>
      <c r="R311" s="324"/>
      <c r="S311" s="324"/>
      <c r="T311" s="324"/>
      <c r="U311" s="324"/>
      <c r="V311" s="324"/>
      <c r="W311" s="324"/>
      <c r="X311" s="324"/>
      <c r="Y311" s="324"/>
      <c r="Z311" s="324"/>
      <c r="AA311" s="102"/>
      <c r="AB311" s="593"/>
      <c r="AC311" s="594"/>
      <c r="AD311" s="595"/>
    </row>
    <row r="312" spans="1:30" ht="16.5" customHeight="1">
      <c r="A312" s="808"/>
      <c r="B312" s="298">
        <v>17</v>
      </c>
      <c r="C312" s="816" t="s">
        <v>1184</v>
      </c>
      <c r="D312" s="866" t="s">
        <v>376</v>
      </c>
      <c r="E312" s="1135" t="s">
        <v>1185</v>
      </c>
      <c r="F312" s="839"/>
      <c r="G312" s="839" t="s">
        <v>921</v>
      </c>
      <c r="H312" s="1811" t="s">
        <v>1187</v>
      </c>
      <c r="I312" s="1811"/>
      <c r="J312" s="1811"/>
      <c r="K312" s="1811"/>
      <c r="L312" s="1811"/>
      <c r="M312" s="1811"/>
      <c r="N312" s="1811"/>
      <c r="O312" s="1811"/>
      <c r="P312" s="1811"/>
      <c r="Q312" s="1811"/>
      <c r="R312" s="1811"/>
      <c r="S312" s="1811"/>
      <c r="T312" s="324"/>
      <c r="U312" s="324"/>
      <c r="V312" s="324"/>
      <c r="W312" s="324"/>
      <c r="X312" s="324"/>
      <c r="Y312" s="324"/>
      <c r="Z312" s="324"/>
      <c r="AA312" s="102"/>
      <c r="AB312" s="1121" t="s">
        <v>230</v>
      </c>
      <c r="AC312" s="1122"/>
      <c r="AD312" s="1123"/>
    </row>
    <row r="313" spans="1:30" ht="16.5" customHeight="1">
      <c r="A313" s="808"/>
      <c r="B313" s="849"/>
      <c r="C313" s="809"/>
      <c r="D313" s="810"/>
      <c r="E313" s="1135"/>
      <c r="F313" s="839"/>
      <c r="G313" s="1136" t="s">
        <v>117</v>
      </c>
      <c r="H313" s="1136"/>
      <c r="I313" s="1136"/>
      <c r="J313" s="1136"/>
      <c r="K313" s="1136"/>
      <c r="L313" s="1136"/>
      <c r="M313" s="1704"/>
      <c r="N313" s="1813" t="s">
        <v>116</v>
      </c>
      <c r="O313" s="1813"/>
      <c r="P313" s="1813"/>
      <c r="Q313" s="1813"/>
      <c r="R313" s="1813"/>
      <c r="S313" s="1813"/>
      <c r="T313" s="1813"/>
      <c r="U313" s="1813"/>
      <c r="V313" s="1813"/>
      <c r="W313" s="1813"/>
      <c r="X313" s="1813"/>
      <c r="Y313" s="1813"/>
      <c r="Z313" s="1813"/>
      <c r="AA313" s="102"/>
      <c r="AB313" s="1121"/>
      <c r="AC313" s="1122"/>
      <c r="AD313" s="1123"/>
    </row>
    <row r="314" spans="1:30" ht="16.5" customHeight="1">
      <c r="A314" s="808"/>
      <c r="B314" s="849"/>
      <c r="C314" s="809"/>
      <c r="D314" s="810"/>
      <c r="E314" s="1135"/>
      <c r="F314" s="839"/>
      <c r="G314" s="1136"/>
      <c r="H314" s="1136"/>
      <c r="I314" s="1136"/>
      <c r="J314" s="1136"/>
      <c r="K314" s="1136"/>
      <c r="L314" s="1136"/>
      <c r="M314" s="1704"/>
      <c r="N314" s="1813"/>
      <c r="O314" s="1813"/>
      <c r="P314" s="1813"/>
      <c r="Q314" s="1813"/>
      <c r="R314" s="1813"/>
      <c r="S314" s="1813"/>
      <c r="T314" s="1813"/>
      <c r="U314" s="1813"/>
      <c r="V314" s="1813"/>
      <c r="W314" s="1813"/>
      <c r="X314" s="1813"/>
      <c r="Y314" s="1813"/>
      <c r="Z314" s="1813"/>
      <c r="AA314" s="102"/>
      <c r="AB314" s="1121"/>
      <c r="AC314" s="1122"/>
      <c r="AD314" s="1123"/>
    </row>
    <row r="315" spans="1:30" ht="16.5" customHeight="1">
      <c r="A315" s="808"/>
      <c r="B315" s="849"/>
      <c r="C315" s="809"/>
      <c r="D315" s="810"/>
      <c r="E315" s="1135"/>
      <c r="F315" s="839"/>
      <c r="G315" s="324"/>
      <c r="H315" s="1136" t="s">
        <v>1189</v>
      </c>
      <c r="I315" s="1136"/>
      <c r="J315" s="1136"/>
      <c r="K315" s="1136"/>
      <c r="L315" s="1136"/>
      <c r="M315" s="1136"/>
      <c r="N315" s="1136"/>
      <c r="O315" s="1136"/>
      <c r="P315" s="1136"/>
      <c r="Q315" s="1136"/>
      <c r="R315" s="1136"/>
      <c r="S315" s="1136"/>
      <c r="T315" s="1136"/>
      <c r="U315" s="1136"/>
      <c r="V315" s="1136"/>
      <c r="W315" s="1136"/>
      <c r="X315" s="1136"/>
      <c r="Y315" s="1136"/>
      <c r="Z315" s="1136"/>
      <c r="AA315" s="1704"/>
      <c r="AB315" s="812"/>
      <c r="AC315" s="813"/>
      <c r="AD315" s="814"/>
    </row>
    <row r="316" spans="1:30" ht="16.5" customHeight="1">
      <c r="A316" s="808"/>
      <c r="B316" s="849"/>
      <c r="C316" s="809"/>
      <c r="D316" s="810"/>
      <c r="E316" s="1135"/>
      <c r="F316" s="839"/>
      <c r="G316" s="324"/>
      <c r="H316" s="1814" t="s">
        <v>1190</v>
      </c>
      <c r="I316" s="1814"/>
      <c r="J316" s="1814"/>
      <c r="K316" s="1814"/>
      <c r="L316" s="1814"/>
      <c r="M316" s="1814"/>
      <c r="N316" s="1814"/>
      <c r="O316" s="1814"/>
      <c r="P316" s="1814"/>
      <c r="Q316" s="1814"/>
      <c r="R316" s="1814"/>
      <c r="S316" s="1814"/>
      <c r="T316" s="1814"/>
      <c r="U316" s="1349" t="s">
        <v>219</v>
      </c>
      <c r="V316" s="1349"/>
      <c r="W316" s="1349"/>
      <c r="X316" s="1349"/>
      <c r="Y316" s="878"/>
      <c r="Z316" s="878"/>
      <c r="AA316" s="102"/>
      <c r="AB316" s="812"/>
      <c r="AC316" s="813"/>
      <c r="AD316" s="814"/>
    </row>
    <row r="317" spans="1:30" ht="16.5" customHeight="1">
      <c r="A317" s="808"/>
      <c r="B317" s="849"/>
      <c r="C317" s="809"/>
      <c r="D317" s="810"/>
      <c r="E317" s="1135"/>
      <c r="F317" s="839"/>
      <c r="G317" s="324"/>
      <c r="H317" s="1814" t="s">
        <v>1191</v>
      </c>
      <c r="I317" s="1814"/>
      <c r="J317" s="1814"/>
      <c r="K317" s="1814"/>
      <c r="L317" s="1814"/>
      <c r="M317" s="1814"/>
      <c r="N317" s="1814"/>
      <c r="O317" s="1814"/>
      <c r="P317" s="1814"/>
      <c r="Q317" s="1814"/>
      <c r="R317" s="1814"/>
      <c r="S317" s="1814"/>
      <c r="T317" s="1814"/>
      <c r="U317" s="1349" t="s">
        <v>219</v>
      </c>
      <c r="V317" s="1349"/>
      <c r="W317" s="1349"/>
      <c r="X317" s="1349"/>
      <c r="Y317" s="878"/>
      <c r="Z317" s="878"/>
      <c r="AA317" s="102"/>
      <c r="AB317" s="812"/>
      <c r="AC317" s="813"/>
      <c r="AD317" s="814"/>
    </row>
    <row r="318" spans="1:30" ht="16.5" customHeight="1">
      <c r="A318" s="808"/>
      <c r="B318" s="849"/>
      <c r="C318" s="809"/>
      <c r="D318" s="810"/>
      <c r="E318" s="1135"/>
      <c r="F318" s="839"/>
      <c r="G318" s="324"/>
      <c r="H318" s="1814" t="s">
        <v>1192</v>
      </c>
      <c r="I318" s="1814"/>
      <c r="J318" s="1814"/>
      <c r="K318" s="1814"/>
      <c r="L318" s="1814"/>
      <c r="M318" s="1814"/>
      <c r="N318" s="1814"/>
      <c r="O318" s="1814"/>
      <c r="P318" s="1814"/>
      <c r="Q318" s="1814"/>
      <c r="R318" s="1814"/>
      <c r="S318" s="1814"/>
      <c r="T318" s="1814"/>
      <c r="U318" s="1349" t="s">
        <v>219</v>
      </c>
      <c r="V318" s="1349"/>
      <c r="W318" s="1349"/>
      <c r="X318" s="1349"/>
      <c r="Y318" s="878"/>
      <c r="Z318" s="878"/>
      <c r="AA318" s="102"/>
      <c r="AB318" s="812"/>
      <c r="AC318" s="813"/>
      <c r="AD318" s="814"/>
    </row>
    <row r="319" spans="1:30" ht="16.5" customHeight="1">
      <c r="A319" s="808"/>
      <c r="B319" s="849"/>
      <c r="C319" s="809"/>
      <c r="D319" s="810"/>
      <c r="E319" s="1135"/>
      <c r="F319" s="839"/>
      <c r="G319" s="324"/>
      <c r="H319" s="324"/>
      <c r="I319" s="324"/>
      <c r="J319" s="324"/>
      <c r="K319" s="324"/>
      <c r="L319" s="324"/>
      <c r="M319" s="324"/>
      <c r="N319" s="324"/>
      <c r="O319" s="324"/>
      <c r="P319" s="324"/>
      <c r="Q319" s="324"/>
      <c r="R319" s="324"/>
      <c r="S319" s="324"/>
      <c r="T319" s="324"/>
      <c r="U319" s="324"/>
      <c r="V319" s="324"/>
      <c r="W319" s="324"/>
      <c r="X319" s="324"/>
      <c r="Y319" s="324"/>
      <c r="Z319" s="324"/>
      <c r="AA319" s="102"/>
      <c r="AB319" s="812"/>
      <c r="AC319" s="813"/>
      <c r="AD319" s="814"/>
    </row>
    <row r="320" spans="1:30" s="826" customFormat="1" ht="16.5" customHeight="1">
      <c r="A320" s="840"/>
      <c r="B320" s="859"/>
      <c r="C320" s="846"/>
      <c r="D320" s="847"/>
      <c r="E320" s="840"/>
      <c r="F320" s="834"/>
      <c r="G320" s="825"/>
      <c r="H320" s="825"/>
      <c r="I320" s="825"/>
      <c r="J320" s="825"/>
      <c r="K320" s="825"/>
      <c r="L320" s="825"/>
      <c r="M320" s="825"/>
      <c r="N320" s="825"/>
      <c r="O320" s="825"/>
      <c r="P320" s="825"/>
      <c r="Q320" s="825"/>
      <c r="R320" s="825"/>
      <c r="S320" s="825"/>
      <c r="T320" s="825"/>
      <c r="U320" s="825"/>
      <c r="V320" s="825"/>
      <c r="W320" s="825"/>
      <c r="X320" s="825"/>
      <c r="Y320" s="825"/>
      <c r="Z320" s="825"/>
      <c r="AA320" s="149"/>
      <c r="AB320" s="843"/>
      <c r="AC320" s="844"/>
      <c r="AD320" s="845"/>
    </row>
    <row r="321" spans="1:30" ht="16.5" customHeight="1">
      <c r="A321" s="589"/>
      <c r="B321" s="626"/>
      <c r="C321" s="590"/>
      <c r="D321" s="591"/>
      <c r="E321" s="1135" t="s">
        <v>1281</v>
      </c>
      <c r="F321" s="616"/>
      <c r="G321" s="616" t="s">
        <v>921</v>
      </c>
      <c r="H321" s="1811" t="s">
        <v>1193</v>
      </c>
      <c r="I321" s="1811"/>
      <c r="J321" s="1811"/>
      <c r="K321" s="1811"/>
      <c r="L321" s="1811"/>
      <c r="M321" s="1811"/>
      <c r="N321" s="1811"/>
      <c r="O321" s="1811"/>
      <c r="P321" s="1811"/>
      <c r="Q321" s="1811"/>
      <c r="R321" s="1811"/>
      <c r="S321" s="1811"/>
      <c r="T321" s="1812"/>
      <c r="U321" s="324"/>
      <c r="V321" s="324"/>
      <c r="W321" s="324"/>
      <c r="X321" s="324"/>
      <c r="Y321" s="324"/>
      <c r="Z321" s="324"/>
      <c r="AA321" s="102"/>
      <c r="AB321" s="1121" t="s">
        <v>230</v>
      </c>
      <c r="AC321" s="1122"/>
      <c r="AD321" s="1123"/>
    </row>
    <row r="322" spans="1:30" ht="16.5" customHeight="1">
      <c r="A322" s="589"/>
      <c r="B322" s="626"/>
      <c r="C322" s="590"/>
      <c r="D322" s="591"/>
      <c r="E322" s="1135"/>
      <c r="F322" s="616"/>
      <c r="G322" s="1136" t="s">
        <v>117</v>
      </c>
      <c r="H322" s="1136"/>
      <c r="I322" s="1136"/>
      <c r="J322" s="1136"/>
      <c r="K322" s="1136"/>
      <c r="L322" s="1136"/>
      <c r="M322" s="1704"/>
      <c r="N322" s="1813" t="s">
        <v>116</v>
      </c>
      <c r="O322" s="1813"/>
      <c r="P322" s="1813"/>
      <c r="Q322" s="1813"/>
      <c r="R322" s="1813"/>
      <c r="S322" s="1813"/>
      <c r="T322" s="1813"/>
      <c r="U322" s="1813"/>
      <c r="V322" s="1813"/>
      <c r="W322" s="1813"/>
      <c r="X322" s="1813"/>
      <c r="Y322" s="1813"/>
      <c r="Z322" s="1813"/>
      <c r="AA322" s="102"/>
      <c r="AB322" s="1121"/>
      <c r="AC322" s="1122"/>
      <c r="AD322" s="1123"/>
    </row>
    <row r="323" spans="1:30" ht="16.5" customHeight="1">
      <c r="A323" s="589"/>
      <c r="B323" s="626"/>
      <c r="C323" s="590"/>
      <c r="D323" s="591"/>
      <c r="E323" s="1135"/>
      <c r="F323" s="616"/>
      <c r="G323" s="1136"/>
      <c r="H323" s="1136"/>
      <c r="I323" s="1136"/>
      <c r="J323" s="1136"/>
      <c r="K323" s="1136"/>
      <c r="L323" s="1136"/>
      <c r="M323" s="1704"/>
      <c r="N323" s="1813"/>
      <c r="O323" s="1813"/>
      <c r="P323" s="1813"/>
      <c r="Q323" s="1813"/>
      <c r="R323" s="1813"/>
      <c r="S323" s="1813"/>
      <c r="T323" s="1813"/>
      <c r="U323" s="1813"/>
      <c r="V323" s="1813"/>
      <c r="W323" s="1813"/>
      <c r="X323" s="1813"/>
      <c r="Y323" s="1813"/>
      <c r="Z323" s="1813"/>
      <c r="AA323" s="102"/>
      <c r="AB323" s="1121"/>
      <c r="AC323" s="1122"/>
      <c r="AD323" s="1123"/>
    </row>
    <row r="324" spans="1:30" ht="16.5" customHeight="1">
      <c r="A324" s="589"/>
      <c r="B324" s="626"/>
      <c r="C324" s="590"/>
      <c r="D324" s="591"/>
      <c r="E324" s="589"/>
      <c r="F324" s="616"/>
      <c r="G324" s="1792" t="s">
        <v>1194</v>
      </c>
      <c r="H324" s="1792"/>
      <c r="I324" s="1792"/>
      <c r="J324" s="1792"/>
      <c r="K324" s="1792"/>
      <c r="L324" s="1792"/>
      <c r="M324" s="1792"/>
      <c r="N324" s="1792"/>
      <c r="O324" s="1792"/>
      <c r="P324" s="1792"/>
      <c r="Q324" s="1792"/>
      <c r="R324" s="1792"/>
      <c r="S324" s="1792"/>
      <c r="T324" s="1792"/>
      <c r="U324" s="1792"/>
      <c r="V324" s="1792"/>
      <c r="W324" s="324"/>
      <c r="X324" s="324"/>
      <c r="Y324" s="324"/>
      <c r="Z324" s="324"/>
      <c r="AA324" s="102"/>
      <c r="AB324" s="593"/>
      <c r="AC324" s="594"/>
      <c r="AD324" s="595"/>
    </row>
    <row r="325" spans="1:30" ht="16.5" customHeight="1">
      <c r="A325" s="589"/>
      <c r="B325" s="626"/>
      <c r="C325" s="590"/>
      <c r="D325" s="591"/>
      <c r="E325" s="589"/>
      <c r="F325" s="616"/>
      <c r="G325" s="1808"/>
      <c r="H325" s="1809"/>
      <c r="I325" s="1809"/>
      <c r="J325" s="1809"/>
      <c r="K325" s="1809"/>
      <c r="L325" s="1809"/>
      <c r="M325" s="1809"/>
      <c r="N325" s="1809"/>
      <c r="O325" s="1809"/>
      <c r="P325" s="1809"/>
      <c r="Q325" s="1809"/>
      <c r="R325" s="1809"/>
      <c r="S325" s="1809"/>
      <c r="T325" s="1809"/>
      <c r="U325" s="1809"/>
      <c r="V325" s="1809"/>
      <c r="W325" s="1809"/>
      <c r="X325" s="1809"/>
      <c r="Y325" s="1809"/>
      <c r="Z325" s="1810"/>
      <c r="AA325" s="102"/>
      <c r="AB325" s="593"/>
      <c r="AC325" s="594"/>
      <c r="AD325" s="595"/>
    </row>
    <row r="326" spans="1:30" ht="16.5" customHeight="1">
      <c r="A326" s="589"/>
      <c r="B326" s="626"/>
      <c r="C326" s="590"/>
      <c r="D326" s="591"/>
      <c r="E326" s="589"/>
      <c r="F326" s="616"/>
      <c r="G326" s="1215"/>
      <c r="H326" s="1216"/>
      <c r="I326" s="1216"/>
      <c r="J326" s="1216"/>
      <c r="K326" s="1216"/>
      <c r="L326" s="1216"/>
      <c r="M326" s="1216"/>
      <c r="N326" s="1216"/>
      <c r="O326" s="1216"/>
      <c r="P326" s="1216"/>
      <c r="Q326" s="1216"/>
      <c r="R326" s="1216"/>
      <c r="S326" s="1216"/>
      <c r="T326" s="1216"/>
      <c r="U326" s="1216"/>
      <c r="V326" s="1216"/>
      <c r="W326" s="1216"/>
      <c r="X326" s="1216"/>
      <c r="Y326" s="1216"/>
      <c r="Z326" s="1217"/>
      <c r="AA326" s="102"/>
      <c r="AB326" s="593"/>
      <c r="AC326" s="594"/>
      <c r="AD326" s="595"/>
    </row>
    <row r="327" spans="1:30" ht="16.5" customHeight="1">
      <c r="A327" s="589"/>
      <c r="B327" s="626"/>
      <c r="C327" s="590"/>
      <c r="D327" s="591"/>
      <c r="E327" s="589"/>
      <c r="F327" s="616"/>
      <c r="G327" s="1218"/>
      <c r="H327" s="1219"/>
      <c r="I327" s="1219"/>
      <c r="J327" s="1219"/>
      <c r="K327" s="1219"/>
      <c r="L327" s="1219"/>
      <c r="M327" s="1219"/>
      <c r="N327" s="1219"/>
      <c r="O327" s="1219"/>
      <c r="P327" s="1219"/>
      <c r="Q327" s="1219"/>
      <c r="R327" s="1219"/>
      <c r="S327" s="1219"/>
      <c r="T327" s="1219"/>
      <c r="U327" s="1219"/>
      <c r="V327" s="1219"/>
      <c r="W327" s="1219"/>
      <c r="X327" s="1219"/>
      <c r="Y327" s="1219"/>
      <c r="Z327" s="1220"/>
      <c r="AA327" s="102"/>
      <c r="AB327" s="593"/>
      <c r="AC327" s="594"/>
      <c r="AD327" s="595"/>
    </row>
    <row r="328" spans="1:30" ht="5.25" customHeight="1">
      <c r="A328" s="589"/>
      <c r="B328" s="626"/>
      <c r="C328" s="590"/>
      <c r="D328" s="591"/>
      <c r="E328" s="589"/>
      <c r="F328" s="616"/>
      <c r="G328" s="637"/>
      <c r="H328" s="637"/>
      <c r="I328" s="637"/>
      <c r="J328" s="637"/>
      <c r="K328" s="637"/>
      <c r="L328" s="637"/>
      <c r="M328" s="637"/>
      <c r="N328" s="637"/>
      <c r="O328" s="637"/>
      <c r="P328" s="637"/>
      <c r="Q328" s="637"/>
      <c r="R328" s="637"/>
      <c r="S328" s="637"/>
      <c r="T328" s="637"/>
      <c r="U328" s="637"/>
      <c r="V328" s="637"/>
      <c r="W328" s="637"/>
      <c r="X328" s="637"/>
      <c r="Y328" s="637"/>
      <c r="Z328" s="637"/>
      <c r="AA328" s="102"/>
      <c r="AB328" s="593"/>
      <c r="AC328" s="594"/>
      <c r="AD328" s="595"/>
    </row>
    <row r="329" spans="1:30" ht="5.25" customHeight="1">
      <c r="A329" s="589"/>
      <c r="B329" s="626"/>
      <c r="C329" s="590"/>
      <c r="D329" s="591"/>
      <c r="E329" s="589"/>
      <c r="F329" s="616"/>
      <c r="G329" s="637"/>
      <c r="H329" s="637"/>
      <c r="I329" s="637"/>
      <c r="J329" s="637"/>
      <c r="K329" s="637"/>
      <c r="L329" s="637"/>
      <c r="M329" s="637"/>
      <c r="N329" s="637"/>
      <c r="O329" s="637"/>
      <c r="P329" s="637"/>
      <c r="Q329" s="637"/>
      <c r="R329" s="637"/>
      <c r="S329" s="637"/>
      <c r="T329" s="637"/>
      <c r="U329" s="637"/>
      <c r="V329" s="637"/>
      <c r="W329" s="637"/>
      <c r="X329" s="637"/>
      <c r="Y329" s="637"/>
      <c r="Z329" s="637"/>
      <c r="AA329" s="102"/>
      <c r="AB329" s="593"/>
      <c r="AC329" s="594"/>
      <c r="AD329" s="595"/>
    </row>
    <row r="330" spans="1:30" ht="16.5" customHeight="1">
      <c r="A330" s="589"/>
      <c r="B330" s="626"/>
      <c r="C330" s="590"/>
      <c r="D330" s="591"/>
      <c r="E330" s="589"/>
      <c r="F330" s="616"/>
      <c r="G330" s="616" t="s">
        <v>921</v>
      </c>
      <c r="H330" s="1811" t="s">
        <v>1195</v>
      </c>
      <c r="I330" s="1811"/>
      <c r="J330" s="1811"/>
      <c r="K330" s="1811"/>
      <c r="L330" s="1811"/>
      <c r="M330" s="1811"/>
      <c r="N330" s="1811"/>
      <c r="O330" s="1811"/>
      <c r="P330" s="1811"/>
      <c r="Q330" s="1811"/>
      <c r="R330" s="1811"/>
      <c r="S330" s="1811"/>
      <c r="T330" s="1812"/>
      <c r="U330" s="637"/>
      <c r="V330" s="637"/>
      <c r="W330" s="637"/>
      <c r="X330" s="637"/>
      <c r="Y330" s="637"/>
      <c r="Z330" s="637"/>
      <c r="AA330" s="102"/>
      <c r="AB330" s="1121" t="s">
        <v>230</v>
      </c>
      <c r="AC330" s="1122"/>
      <c r="AD330" s="1123"/>
    </row>
    <row r="331" spans="1:30" ht="14.25" customHeight="1">
      <c r="A331" s="589"/>
      <c r="B331" s="626"/>
      <c r="C331" s="590"/>
      <c r="D331" s="591"/>
      <c r="E331" s="589"/>
      <c r="F331" s="616"/>
      <c r="G331" s="1136" t="s">
        <v>117</v>
      </c>
      <c r="H331" s="1136"/>
      <c r="I331" s="1136"/>
      <c r="J331" s="1136"/>
      <c r="K331" s="1136"/>
      <c r="L331" s="1136"/>
      <c r="M331" s="1704"/>
      <c r="N331" s="1813" t="s">
        <v>116</v>
      </c>
      <c r="O331" s="1813"/>
      <c r="P331" s="1813"/>
      <c r="Q331" s="1813"/>
      <c r="R331" s="1813"/>
      <c r="S331" s="1813"/>
      <c r="T331" s="1813"/>
      <c r="U331" s="1813"/>
      <c r="V331" s="1813"/>
      <c r="W331" s="1813"/>
      <c r="X331" s="1813"/>
      <c r="Y331" s="1813"/>
      <c r="Z331" s="1813"/>
      <c r="AA331" s="102"/>
      <c r="AB331" s="1121"/>
      <c r="AC331" s="1122"/>
      <c r="AD331" s="1123"/>
    </row>
    <row r="332" spans="1:30" ht="14.25" customHeight="1">
      <c r="A332" s="589"/>
      <c r="B332" s="626"/>
      <c r="C332" s="590"/>
      <c r="D332" s="591"/>
      <c r="E332" s="589"/>
      <c r="F332" s="616"/>
      <c r="G332" s="1136"/>
      <c r="H332" s="1136"/>
      <c r="I332" s="1136"/>
      <c r="J332" s="1136"/>
      <c r="K332" s="1136"/>
      <c r="L332" s="1136"/>
      <c r="M332" s="1704"/>
      <c r="N332" s="1813"/>
      <c r="O332" s="1813"/>
      <c r="P332" s="1813"/>
      <c r="Q332" s="1813"/>
      <c r="R332" s="1813"/>
      <c r="S332" s="1813"/>
      <c r="T332" s="1813"/>
      <c r="U332" s="1813"/>
      <c r="V332" s="1813"/>
      <c r="W332" s="1813"/>
      <c r="X332" s="1813"/>
      <c r="Y332" s="1813"/>
      <c r="Z332" s="1813"/>
      <c r="AA332" s="102"/>
      <c r="AB332" s="1121"/>
      <c r="AC332" s="1122"/>
      <c r="AD332" s="1123"/>
    </row>
    <row r="333" spans="1:30" ht="16.5" customHeight="1">
      <c r="A333" s="589"/>
      <c r="B333" s="626"/>
      <c r="C333" s="590"/>
      <c r="D333" s="591"/>
      <c r="E333" s="589"/>
      <c r="F333" s="616"/>
      <c r="G333" s="637"/>
      <c r="H333" s="1815" t="s">
        <v>1196</v>
      </c>
      <c r="I333" s="1815"/>
      <c r="J333" s="1815"/>
      <c r="K333" s="1815"/>
      <c r="L333" s="1815"/>
      <c r="M333" s="1815"/>
      <c r="N333" s="1815"/>
      <c r="O333" s="1815"/>
      <c r="P333" s="1815"/>
      <c r="Q333" s="1815"/>
      <c r="R333" s="1815"/>
      <c r="S333" s="1815"/>
      <c r="T333" s="1815"/>
      <c r="U333" s="1815"/>
      <c r="V333" s="1815"/>
      <c r="W333" s="1815"/>
      <c r="X333" s="637"/>
      <c r="Y333" s="637"/>
      <c r="Z333" s="637"/>
      <c r="AA333" s="102"/>
      <c r="AB333" s="593"/>
      <c r="AC333" s="594"/>
      <c r="AD333" s="595"/>
    </row>
    <row r="334" spans="1:30" ht="16.5" customHeight="1">
      <c r="A334" s="808"/>
      <c r="B334" s="849"/>
      <c r="C334" s="809"/>
      <c r="D334" s="810"/>
      <c r="E334" s="808"/>
      <c r="F334" s="839"/>
      <c r="G334" s="1818"/>
      <c r="H334" s="1819"/>
      <c r="I334" s="1819"/>
      <c r="J334" s="1819"/>
      <c r="K334" s="1819"/>
      <c r="L334" s="1819"/>
      <c r="M334" s="1819"/>
      <c r="N334" s="1819"/>
      <c r="O334" s="1819"/>
      <c r="P334" s="1819"/>
      <c r="Q334" s="1819"/>
      <c r="R334" s="1819"/>
      <c r="S334" s="1819"/>
      <c r="T334" s="1819"/>
      <c r="U334" s="1819"/>
      <c r="V334" s="1819"/>
      <c r="W334" s="1819"/>
      <c r="X334" s="1819"/>
      <c r="Y334" s="1819"/>
      <c r="Z334" s="1820"/>
      <c r="AA334" s="102"/>
      <c r="AB334" s="812"/>
      <c r="AC334" s="813"/>
      <c r="AD334" s="814"/>
    </row>
    <row r="335" spans="1:30" ht="16.5" customHeight="1">
      <c r="A335" s="808"/>
      <c r="B335" s="849"/>
      <c r="C335" s="809"/>
      <c r="D335" s="810"/>
      <c r="E335" s="808"/>
      <c r="F335" s="839"/>
      <c r="G335" s="1215"/>
      <c r="H335" s="1216"/>
      <c r="I335" s="1216"/>
      <c r="J335" s="1216"/>
      <c r="K335" s="1216"/>
      <c r="L335" s="1216"/>
      <c r="M335" s="1216"/>
      <c r="N335" s="1216"/>
      <c r="O335" s="1216"/>
      <c r="P335" s="1216"/>
      <c r="Q335" s="1216"/>
      <c r="R335" s="1216"/>
      <c r="S335" s="1216"/>
      <c r="T335" s="1216"/>
      <c r="U335" s="1216"/>
      <c r="V335" s="1216"/>
      <c r="W335" s="1216"/>
      <c r="X335" s="1216"/>
      <c r="Y335" s="1216"/>
      <c r="Z335" s="1217"/>
      <c r="AA335" s="102"/>
      <c r="AB335" s="812"/>
      <c r="AC335" s="813"/>
      <c r="AD335" s="814"/>
    </row>
    <row r="336" spans="1:30" ht="16.5" customHeight="1">
      <c r="A336" s="808"/>
      <c r="B336" s="849"/>
      <c r="C336" s="809"/>
      <c r="D336" s="810"/>
      <c r="E336" s="808"/>
      <c r="F336" s="839"/>
      <c r="G336" s="1218"/>
      <c r="H336" s="1219"/>
      <c r="I336" s="1219"/>
      <c r="J336" s="1219"/>
      <c r="K336" s="1219"/>
      <c r="L336" s="1219"/>
      <c r="M336" s="1219"/>
      <c r="N336" s="1219"/>
      <c r="O336" s="1219"/>
      <c r="P336" s="1219"/>
      <c r="Q336" s="1219"/>
      <c r="R336" s="1219"/>
      <c r="S336" s="1219"/>
      <c r="T336" s="1219"/>
      <c r="U336" s="1219"/>
      <c r="V336" s="1219"/>
      <c r="W336" s="1219"/>
      <c r="X336" s="1219"/>
      <c r="Y336" s="1219"/>
      <c r="Z336" s="1220"/>
      <c r="AA336" s="102"/>
      <c r="AB336" s="812"/>
      <c r="AC336" s="813"/>
      <c r="AD336" s="814"/>
    </row>
    <row r="337" spans="1:31" ht="6.75" customHeight="1">
      <c r="A337" s="808"/>
      <c r="B337" s="849"/>
      <c r="C337" s="809"/>
      <c r="D337" s="810"/>
      <c r="E337" s="808"/>
      <c r="F337" s="839"/>
      <c r="G337" s="854"/>
      <c r="H337" s="854"/>
      <c r="I337" s="854"/>
      <c r="J337" s="854"/>
      <c r="K337" s="854"/>
      <c r="L337" s="854"/>
      <c r="M337" s="854"/>
      <c r="N337" s="854"/>
      <c r="O337" s="854"/>
      <c r="P337" s="854"/>
      <c r="Q337" s="854"/>
      <c r="R337" s="854"/>
      <c r="S337" s="854"/>
      <c r="T337" s="854"/>
      <c r="U337" s="854"/>
      <c r="V337" s="854"/>
      <c r="W337" s="854"/>
      <c r="X337" s="854"/>
      <c r="Y337" s="854"/>
      <c r="Z337" s="854"/>
      <c r="AA337" s="102"/>
      <c r="AB337" s="812"/>
      <c r="AC337" s="813"/>
      <c r="AD337" s="814"/>
      <c r="AE337" s="114"/>
    </row>
    <row r="338" spans="1:31" ht="16.5" customHeight="1">
      <c r="A338" s="589"/>
      <c r="B338" s="626"/>
      <c r="C338" s="590"/>
      <c r="D338" s="591"/>
      <c r="E338" s="589"/>
      <c r="F338" s="616"/>
      <c r="G338" s="616" t="s">
        <v>921</v>
      </c>
      <c r="H338" s="1811" t="s">
        <v>1197</v>
      </c>
      <c r="I338" s="1811"/>
      <c r="J338" s="1811"/>
      <c r="K338" s="1811"/>
      <c r="L338" s="1811"/>
      <c r="M338" s="1811"/>
      <c r="N338" s="1821"/>
      <c r="O338" s="1821"/>
      <c r="P338" s="1821"/>
      <c r="Q338" s="1821"/>
      <c r="R338" s="1821"/>
      <c r="S338" s="1821"/>
      <c r="T338" s="1822"/>
      <c r="U338" s="637"/>
      <c r="V338" s="637"/>
      <c r="W338" s="637"/>
      <c r="X338" s="637"/>
      <c r="Y338" s="637"/>
      <c r="Z338" s="637"/>
      <c r="AA338" s="102"/>
      <c r="AB338" s="1121" t="s">
        <v>230</v>
      </c>
      <c r="AC338" s="1122"/>
      <c r="AD338" s="1123"/>
    </row>
    <row r="339" spans="1:31" ht="12.75" customHeight="1">
      <c r="A339" s="589"/>
      <c r="B339" s="626"/>
      <c r="C339" s="590"/>
      <c r="D339" s="591"/>
      <c r="E339" s="589"/>
      <c r="F339" s="616"/>
      <c r="G339" s="1136" t="s">
        <v>117</v>
      </c>
      <c r="H339" s="1136"/>
      <c r="I339" s="1136"/>
      <c r="J339" s="1136"/>
      <c r="K339" s="1136"/>
      <c r="L339" s="1136"/>
      <c r="M339" s="1704"/>
      <c r="N339" s="1813" t="s">
        <v>116</v>
      </c>
      <c r="O339" s="1813"/>
      <c r="P339" s="1813"/>
      <c r="Q339" s="1813"/>
      <c r="R339" s="1813"/>
      <c r="S339" s="1813"/>
      <c r="T339" s="1813"/>
      <c r="U339" s="1813"/>
      <c r="V339" s="1813"/>
      <c r="W339" s="1813"/>
      <c r="X339" s="1813"/>
      <c r="Y339" s="1813"/>
      <c r="Z339" s="1813"/>
      <c r="AA339" s="102"/>
      <c r="AB339" s="1121"/>
      <c r="AC339" s="1122"/>
      <c r="AD339" s="1123"/>
    </row>
    <row r="340" spans="1:31" ht="12.75" customHeight="1">
      <c r="A340" s="589"/>
      <c r="B340" s="626"/>
      <c r="C340" s="590"/>
      <c r="D340" s="591"/>
      <c r="E340" s="589"/>
      <c r="F340" s="616"/>
      <c r="G340" s="1136"/>
      <c r="H340" s="1136"/>
      <c r="I340" s="1136"/>
      <c r="J340" s="1136"/>
      <c r="K340" s="1136"/>
      <c r="L340" s="1136"/>
      <c r="M340" s="1704"/>
      <c r="N340" s="1813"/>
      <c r="O340" s="1813"/>
      <c r="P340" s="1813"/>
      <c r="Q340" s="1813"/>
      <c r="R340" s="1813"/>
      <c r="S340" s="1813"/>
      <c r="T340" s="1813"/>
      <c r="U340" s="1813"/>
      <c r="V340" s="1813"/>
      <c r="W340" s="1813"/>
      <c r="X340" s="1813"/>
      <c r="Y340" s="1813"/>
      <c r="Z340" s="1813"/>
      <c r="AA340" s="102"/>
      <c r="AB340" s="1121"/>
      <c r="AC340" s="1122"/>
      <c r="AD340" s="1123"/>
    </row>
    <row r="341" spans="1:31" ht="16.5" customHeight="1">
      <c r="A341" s="589"/>
      <c r="B341" s="626"/>
      <c r="C341" s="590"/>
      <c r="D341" s="591"/>
      <c r="E341" s="589"/>
      <c r="F341" s="616"/>
      <c r="G341" s="1815" t="s">
        <v>1198</v>
      </c>
      <c r="H341" s="1815"/>
      <c r="I341" s="1815"/>
      <c r="J341" s="1815"/>
      <c r="K341" s="1815"/>
      <c r="L341" s="1815"/>
      <c r="M341" s="1815"/>
      <c r="N341" s="1815"/>
      <c r="O341" s="1815"/>
      <c r="P341" s="1815"/>
      <c r="Q341" s="1815"/>
      <c r="R341" s="1815"/>
      <c r="S341" s="1815"/>
      <c r="T341" s="1815"/>
      <c r="U341" s="1815"/>
      <c r="V341" s="1815"/>
      <c r="W341" s="637"/>
      <c r="X341" s="637"/>
      <c r="Y341" s="637"/>
      <c r="Z341" s="637"/>
      <c r="AA341" s="102"/>
      <c r="AB341" s="593"/>
      <c r="AC341" s="594"/>
      <c r="AD341" s="595"/>
    </row>
    <row r="342" spans="1:31" ht="16.5" customHeight="1">
      <c r="A342" s="589"/>
      <c r="B342" s="626"/>
      <c r="C342" s="590"/>
      <c r="D342" s="591"/>
      <c r="E342" s="589"/>
      <c r="F342" s="616"/>
      <c r="G342" s="1808"/>
      <c r="H342" s="1809"/>
      <c r="I342" s="1809"/>
      <c r="J342" s="1809"/>
      <c r="K342" s="1809"/>
      <c r="L342" s="1809"/>
      <c r="M342" s="1809"/>
      <c r="N342" s="1809"/>
      <c r="O342" s="1809"/>
      <c r="P342" s="1809"/>
      <c r="Q342" s="1809"/>
      <c r="R342" s="1809"/>
      <c r="S342" s="1809"/>
      <c r="T342" s="1809"/>
      <c r="U342" s="1809"/>
      <c r="V342" s="1809"/>
      <c r="W342" s="1809"/>
      <c r="X342" s="1809"/>
      <c r="Y342" s="1809"/>
      <c r="Z342" s="1810"/>
      <c r="AA342" s="102"/>
      <c r="AB342" s="593"/>
      <c r="AC342" s="594"/>
      <c r="AD342" s="595"/>
    </row>
    <row r="343" spans="1:31" ht="16.5" customHeight="1">
      <c r="A343" s="589"/>
      <c r="B343" s="626"/>
      <c r="C343" s="590"/>
      <c r="D343" s="591"/>
      <c r="E343" s="589"/>
      <c r="F343" s="616"/>
      <c r="G343" s="1215"/>
      <c r="H343" s="1216"/>
      <c r="I343" s="1216"/>
      <c r="J343" s="1216"/>
      <c r="K343" s="1216"/>
      <c r="L343" s="1216"/>
      <c r="M343" s="1216"/>
      <c r="N343" s="1216"/>
      <c r="O343" s="1216"/>
      <c r="P343" s="1216"/>
      <c r="Q343" s="1216"/>
      <c r="R343" s="1216"/>
      <c r="S343" s="1216"/>
      <c r="T343" s="1216"/>
      <c r="U343" s="1216"/>
      <c r="V343" s="1216"/>
      <c r="W343" s="1216"/>
      <c r="X343" s="1216"/>
      <c r="Y343" s="1216"/>
      <c r="Z343" s="1217"/>
      <c r="AA343" s="102"/>
      <c r="AB343" s="593"/>
      <c r="AC343" s="594"/>
      <c r="AD343" s="595"/>
    </row>
    <row r="344" spans="1:31" ht="16.5" customHeight="1">
      <c r="A344" s="589"/>
      <c r="B344" s="626"/>
      <c r="C344" s="590"/>
      <c r="D344" s="591"/>
      <c r="E344" s="589"/>
      <c r="F344" s="616"/>
      <c r="G344" s="1218"/>
      <c r="H344" s="1219"/>
      <c r="I344" s="1219"/>
      <c r="J344" s="1219"/>
      <c r="K344" s="1219"/>
      <c r="L344" s="1219"/>
      <c r="M344" s="1219"/>
      <c r="N344" s="1219"/>
      <c r="O344" s="1219"/>
      <c r="P344" s="1219"/>
      <c r="Q344" s="1219"/>
      <c r="R344" s="1219"/>
      <c r="S344" s="1219"/>
      <c r="T344" s="1219"/>
      <c r="U344" s="1219"/>
      <c r="V344" s="1219"/>
      <c r="W344" s="1219"/>
      <c r="X344" s="1219"/>
      <c r="Y344" s="1219"/>
      <c r="Z344" s="1220"/>
      <c r="AA344" s="102"/>
      <c r="AB344" s="593"/>
      <c r="AC344" s="594"/>
      <c r="AD344" s="595"/>
    </row>
    <row r="345" spans="1:31" ht="6.75" customHeight="1">
      <c r="A345" s="589"/>
      <c r="B345" s="626"/>
      <c r="C345" s="590"/>
      <c r="D345" s="591"/>
      <c r="E345" s="589"/>
      <c r="F345" s="616"/>
      <c r="G345" s="637"/>
      <c r="H345" s="637"/>
      <c r="I345" s="637"/>
      <c r="J345" s="637"/>
      <c r="K345" s="637"/>
      <c r="L345" s="637"/>
      <c r="M345" s="637"/>
      <c r="N345" s="637"/>
      <c r="O345" s="637"/>
      <c r="P345" s="637"/>
      <c r="Q345" s="637"/>
      <c r="R345" s="637"/>
      <c r="S345" s="637"/>
      <c r="T345" s="637"/>
      <c r="U345" s="637"/>
      <c r="V345" s="637"/>
      <c r="W345" s="637"/>
      <c r="X345" s="637"/>
      <c r="Y345" s="637"/>
      <c r="Z345" s="637"/>
      <c r="AA345" s="102"/>
      <c r="AB345" s="593"/>
      <c r="AC345" s="594"/>
      <c r="AD345" s="595"/>
    </row>
    <row r="346" spans="1:31" ht="16.5" customHeight="1">
      <c r="A346" s="589"/>
      <c r="B346" s="626"/>
      <c r="C346" s="590"/>
      <c r="D346" s="591"/>
      <c r="E346" s="1131" t="s">
        <v>1199</v>
      </c>
      <c r="F346" s="616"/>
      <c r="G346" s="616" t="s">
        <v>921</v>
      </c>
      <c r="H346" s="1223" t="s">
        <v>1200</v>
      </c>
      <c r="I346" s="1223"/>
      <c r="J346" s="1223"/>
      <c r="K346" s="1223"/>
      <c r="L346" s="1223"/>
      <c r="M346" s="1223"/>
      <c r="N346" s="1223"/>
      <c r="O346" s="1223"/>
      <c r="P346" s="1223"/>
      <c r="Q346" s="1223"/>
      <c r="R346" s="1223"/>
      <c r="S346" s="1223"/>
      <c r="T346" s="1223"/>
      <c r="U346" s="1223"/>
      <c r="V346" s="1223"/>
      <c r="W346" s="1223"/>
      <c r="X346" s="1223"/>
      <c r="Y346" s="1223"/>
      <c r="Z346" s="1223"/>
      <c r="AA346" s="102"/>
      <c r="AB346" s="1121" t="s">
        <v>230</v>
      </c>
      <c r="AC346" s="1122"/>
      <c r="AD346" s="1123"/>
    </row>
    <row r="347" spans="1:31" ht="14.25" customHeight="1">
      <c r="A347" s="589"/>
      <c r="B347" s="626"/>
      <c r="C347" s="590"/>
      <c r="D347" s="591"/>
      <c r="E347" s="1131"/>
      <c r="F347" s="616"/>
      <c r="G347" s="1136" t="s">
        <v>117</v>
      </c>
      <c r="H347" s="1136"/>
      <c r="I347" s="1136"/>
      <c r="J347" s="1136"/>
      <c r="K347" s="1136"/>
      <c r="L347" s="1136"/>
      <c r="M347" s="1704"/>
      <c r="N347" s="1816" t="s">
        <v>116</v>
      </c>
      <c r="O347" s="1816"/>
      <c r="P347" s="1816"/>
      <c r="Q347" s="1816"/>
      <c r="R347" s="1816"/>
      <c r="S347" s="1816"/>
      <c r="T347" s="1816"/>
      <c r="U347" s="1816"/>
      <c r="V347" s="1816"/>
      <c r="W347" s="1816"/>
      <c r="X347" s="1816"/>
      <c r="Y347" s="1816"/>
      <c r="Z347" s="1816"/>
      <c r="AA347" s="102"/>
      <c r="AB347" s="1121"/>
      <c r="AC347" s="1122"/>
      <c r="AD347" s="1123"/>
    </row>
    <row r="348" spans="1:31" ht="14.25" customHeight="1">
      <c r="A348" s="589"/>
      <c r="B348" s="626"/>
      <c r="C348" s="590"/>
      <c r="D348" s="591"/>
      <c r="E348" s="1131"/>
      <c r="F348" s="616"/>
      <c r="G348" s="1136"/>
      <c r="H348" s="1136"/>
      <c r="I348" s="1136"/>
      <c r="J348" s="1136"/>
      <c r="K348" s="1136"/>
      <c r="L348" s="1136"/>
      <c r="M348" s="1704"/>
      <c r="N348" s="1817"/>
      <c r="O348" s="1817"/>
      <c r="P348" s="1817"/>
      <c r="Q348" s="1817"/>
      <c r="R348" s="1817"/>
      <c r="S348" s="1817"/>
      <c r="T348" s="1817"/>
      <c r="U348" s="1817"/>
      <c r="V348" s="1817"/>
      <c r="W348" s="1817"/>
      <c r="X348" s="1817"/>
      <c r="Y348" s="1817"/>
      <c r="Z348" s="1817"/>
      <c r="AA348" s="102"/>
      <c r="AB348" s="1121"/>
      <c r="AC348" s="1122"/>
      <c r="AD348" s="1123"/>
    </row>
    <row r="349" spans="1:31" ht="16.5" customHeight="1">
      <c r="A349" s="589"/>
      <c r="B349" s="626"/>
      <c r="C349" s="590"/>
      <c r="D349" s="591"/>
      <c r="E349" s="589"/>
      <c r="F349" s="616"/>
      <c r="G349" s="1792" t="s">
        <v>1194</v>
      </c>
      <c r="H349" s="1792"/>
      <c r="I349" s="1792"/>
      <c r="J349" s="1792"/>
      <c r="K349" s="1792"/>
      <c r="L349" s="1792"/>
      <c r="M349" s="1792"/>
      <c r="N349" s="1792"/>
      <c r="O349" s="1792"/>
      <c r="P349" s="1792"/>
      <c r="Q349" s="1792"/>
      <c r="R349" s="1792"/>
      <c r="S349" s="1792"/>
      <c r="T349" s="1792"/>
      <c r="U349" s="1792"/>
      <c r="V349" s="1792"/>
      <c r="W349" s="637"/>
      <c r="X349" s="637"/>
      <c r="Y349" s="637"/>
      <c r="Z349" s="637"/>
      <c r="AA349" s="102"/>
      <c r="AB349" s="593"/>
      <c r="AC349" s="594"/>
      <c r="AD349" s="595"/>
    </row>
    <row r="350" spans="1:31" ht="16.5" customHeight="1">
      <c r="A350" s="589"/>
      <c r="B350" s="626"/>
      <c r="C350" s="590"/>
      <c r="D350" s="591"/>
      <c r="E350" s="589"/>
      <c r="F350" s="616"/>
      <c r="G350" s="1808"/>
      <c r="H350" s="1809"/>
      <c r="I350" s="1809"/>
      <c r="J350" s="1809"/>
      <c r="K350" s="1809"/>
      <c r="L350" s="1809"/>
      <c r="M350" s="1809"/>
      <c r="N350" s="1809"/>
      <c r="O350" s="1809"/>
      <c r="P350" s="1809"/>
      <c r="Q350" s="1809"/>
      <c r="R350" s="1809"/>
      <c r="S350" s="1809"/>
      <c r="T350" s="1809"/>
      <c r="U350" s="1809"/>
      <c r="V350" s="1809"/>
      <c r="W350" s="1809"/>
      <c r="X350" s="1809"/>
      <c r="Y350" s="1809"/>
      <c r="Z350" s="1810"/>
      <c r="AA350" s="102"/>
      <c r="AB350" s="593"/>
      <c r="AC350" s="594"/>
      <c r="AD350" s="595"/>
    </row>
    <row r="351" spans="1:31" ht="16.5" customHeight="1">
      <c r="A351" s="589"/>
      <c r="B351" s="626"/>
      <c r="C351" s="590"/>
      <c r="D351" s="591"/>
      <c r="E351" s="589"/>
      <c r="F351" s="616"/>
      <c r="G351" s="1215"/>
      <c r="H351" s="1216"/>
      <c r="I351" s="1216"/>
      <c r="J351" s="1216"/>
      <c r="K351" s="1216"/>
      <c r="L351" s="1216"/>
      <c r="M351" s="1216"/>
      <c r="N351" s="1216"/>
      <c r="O351" s="1216"/>
      <c r="P351" s="1216"/>
      <c r="Q351" s="1216"/>
      <c r="R351" s="1216"/>
      <c r="S351" s="1216"/>
      <c r="T351" s="1216"/>
      <c r="U351" s="1216"/>
      <c r="V351" s="1216"/>
      <c r="W351" s="1216"/>
      <c r="X351" s="1216"/>
      <c r="Y351" s="1216"/>
      <c r="Z351" s="1217"/>
      <c r="AA351" s="102"/>
      <c r="AB351" s="593"/>
      <c r="AC351" s="594"/>
      <c r="AD351" s="595"/>
    </row>
    <row r="352" spans="1:31" ht="16.5" customHeight="1">
      <c r="A352" s="589"/>
      <c r="B352" s="626"/>
      <c r="C352" s="590"/>
      <c r="D352" s="591"/>
      <c r="E352" s="589"/>
      <c r="F352" s="616"/>
      <c r="G352" s="1218"/>
      <c r="H352" s="1219"/>
      <c r="I352" s="1219"/>
      <c r="J352" s="1219"/>
      <c r="K352" s="1219"/>
      <c r="L352" s="1219"/>
      <c r="M352" s="1219"/>
      <c r="N352" s="1219"/>
      <c r="O352" s="1219"/>
      <c r="P352" s="1219"/>
      <c r="Q352" s="1219"/>
      <c r="R352" s="1219"/>
      <c r="S352" s="1219"/>
      <c r="T352" s="1219"/>
      <c r="U352" s="1219"/>
      <c r="V352" s="1219"/>
      <c r="W352" s="1219"/>
      <c r="X352" s="1219"/>
      <c r="Y352" s="1219"/>
      <c r="Z352" s="1220"/>
      <c r="AA352" s="102"/>
      <c r="AB352" s="593"/>
      <c r="AC352" s="594"/>
      <c r="AD352" s="595"/>
    </row>
    <row r="353" spans="1:31" ht="4.5" customHeight="1">
      <c r="A353" s="589"/>
      <c r="B353" s="626"/>
      <c r="C353" s="590"/>
      <c r="D353" s="591"/>
      <c r="E353" s="589"/>
      <c r="F353" s="616"/>
      <c r="G353" s="637"/>
      <c r="H353" s="637"/>
      <c r="I353" s="637"/>
      <c r="J353" s="637"/>
      <c r="K353" s="637"/>
      <c r="L353" s="637"/>
      <c r="M353" s="637"/>
      <c r="N353" s="637"/>
      <c r="O353" s="637"/>
      <c r="P353" s="637"/>
      <c r="Q353" s="637"/>
      <c r="R353" s="637"/>
      <c r="S353" s="637"/>
      <c r="T353" s="637"/>
      <c r="U353" s="637"/>
      <c r="V353" s="637"/>
      <c r="W353" s="637"/>
      <c r="X353" s="637"/>
      <c r="Y353" s="637"/>
      <c r="Z353" s="637"/>
      <c r="AA353" s="102"/>
      <c r="AB353" s="593"/>
      <c r="AC353" s="594"/>
      <c r="AD353" s="595"/>
    </row>
    <row r="354" spans="1:31" ht="16.5" customHeight="1">
      <c r="A354" s="589"/>
      <c r="B354" s="626"/>
      <c r="C354" s="590"/>
      <c r="D354" s="591"/>
      <c r="E354" s="1135" t="s">
        <v>1201</v>
      </c>
      <c r="F354" s="616"/>
      <c r="G354" s="616" t="s">
        <v>921</v>
      </c>
      <c r="H354" s="1811" t="s">
        <v>1202</v>
      </c>
      <c r="I354" s="1811"/>
      <c r="J354" s="1811"/>
      <c r="K354" s="1811"/>
      <c r="L354" s="1811"/>
      <c r="M354" s="1811"/>
      <c r="N354" s="1811"/>
      <c r="O354" s="1811"/>
      <c r="P354" s="1811"/>
      <c r="Q354" s="1811"/>
      <c r="R354" s="1811"/>
      <c r="S354" s="1811"/>
      <c r="T354" s="1812"/>
      <c r="U354" s="1812"/>
      <c r="V354" s="1812"/>
      <c r="W354" s="1812"/>
      <c r="X354" s="637"/>
      <c r="Y354" s="637"/>
      <c r="Z354" s="637"/>
      <c r="AA354" s="102"/>
      <c r="AB354" s="1121" t="s">
        <v>230</v>
      </c>
      <c r="AC354" s="1122"/>
      <c r="AD354" s="1123"/>
    </row>
    <row r="355" spans="1:31" ht="14.25" customHeight="1">
      <c r="A355" s="589"/>
      <c r="B355" s="626"/>
      <c r="C355" s="590"/>
      <c r="D355" s="591"/>
      <c r="E355" s="1135"/>
      <c r="F355" s="616"/>
      <c r="G355" s="1136" t="s">
        <v>117</v>
      </c>
      <c r="H355" s="1136"/>
      <c r="I355" s="1136"/>
      <c r="J355" s="1136"/>
      <c r="K355" s="1136"/>
      <c r="L355" s="1136"/>
      <c r="M355" s="1704"/>
      <c r="N355" s="1155" t="s">
        <v>1203</v>
      </c>
      <c r="O355" s="1155"/>
      <c r="P355" s="1155"/>
      <c r="Q355" s="1155"/>
      <c r="R355" s="1155"/>
      <c r="S355" s="1155"/>
      <c r="T355" s="1155"/>
      <c r="U355" s="1155"/>
      <c r="V355" s="1155"/>
      <c r="W355" s="1155"/>
      <c r="X355" s="1155"/>
      <c r="Y355" s="1155"/>
      <c r="Z355" s="1155"/>
      <c r="AA355" s="102"/>
      <c r="AB355" s="1121"/>
      <c r="AC355" s="1122"/>
      <c r="AD355" s="1123"/>
    </row>
    <row r="356" spans="1:31" ht="14.25" customHeight="1">
      <c r="A356" s="589"/>
      <c r="B356" s="626"/>
      <c r="C356" s="590"/>
      <c r="D356" s="591"/>
      <c r="E356" s="639"/>
      <c r="F356" s="616"/>
      <c r="G356" s="1136"/>
      <c r="H356" s="1136"/>
      <c r="I356" s="1136"/>
      <c r="J356" s="1136"/>
      <c r="K356" s="1136"/>
      <c r="L356" s="1136"/>
      <c r="M356" s="1704"/>
      <c r="N356" s="1155"/>
      <c r="O356" s="1155"/>
      <c r="P356" s="1155"/>
      <c r="Q356" s="1155"/>
      <c r="R356" s="1155"/>
      <c r="S356" s="1155"/>
      <c r="T356" s="1155"/>
      <c r="U356" s="1155"/>
      <c r="V356" s="1155"/>
      <c r="W356" s="1155"/>
      <c r="X356" s="1155"/>
      <c r="Y356" s="1155"/>
      <c r="Z356" s="1155"/>
      <c r="AA356" s="102"/>
      <c r="AB356" s="1121"/>
      <c r="AC356" s="1122"/>
      <c r="AD356" s="1123"/>
      <c r="AE356" s="114"/>
    </row>
    <row r="357" spans="1:31" ht="12.75" customHeight="1">
      <c r="A357" s="589"/>
      <c r="B357" s="626"/>
      <c r="C357" s="590"/>
      <c r="D357" s="591"/>
      <c r="E357" s="639"/>
      <c r="F357" s="616"/>
      <c r="G357" s="637"/>
      <c r="H357" s="637"/>
      <c r="I357" s="637"/>
      <c r="J357" s="637"/>
      <c r="K357" s="637"/>
      <c r="L357" s="637"/>
      <c r="M357" s="637"/>
      <c r="N357" s="637"/>
      <c r="O357" s="637"/>
      <c r="P357" s="637"/>
      <c r="Q357" s="637"/>
      <c r="R357" s="637"/>
      <c r="S357" s="637"/>
      <c r="T357" s="637"/>
      <c r="U357" s="637"/>
      <c r="V357" s="637"/>
      <c r="W357" s="637"/>
      <c r="X357" s="637"/>
      <c r="Y357" s="637"/>
      <c r="Z357" s="637"/>
      <c r="AA357" s="102"/>
      <c r="AB357" s="593"/>
      <c r="AC357" s="594"/>
      <c r="AD357" s="595"/>
      <c r="AE357" s="114"/>
    </row>
    <row r="358" spans="1:31" s="826" customFormat="1" ht="12.75" customHeight="1">
      <c r="A358" s="808"/>
      <c r="B358" s="849"/>
      <c r="C358" s="809"/>
      <c r="D358" s="810"/>
      <c r="E358" s="853"/>
      <c r="F358" s="839"/>
      <c r="G358" s="854"/>
      <c r="H358" s="854"/>
      <c r="I358" s="854"/>
      <c r="J358" s="854"/>
      <c r="K358" s="854"/>
      <c r="L358" s="854"/>
      <c r="M358" s="854"/>
      <c r="N358" s="854"/>
      <c r="O358" s="854"/>
      <c r="P358" s="854"/>
      <c r="Q358" s="854"/>
      <c r="R358" s="854"/>
      <c r="S358" s="854"/>
      <c r="T358" s="854"/>
      <c r="U358" s="854"/>
      <c r="V358" s="854"/>
      <c r="W358" s="854"/>
      <c r="X358" s="854"/>
      <c r="Y358" s="854"/>
      <c r="Z358" s="854"/>
      <c r="AA358" s="102"/>
      <c r="AB358" s="812"/>
      <c r="AC358" s="813"/>
      <c r="AD358" s="814"/>
      <c r="AE358" s="114"/>
    </row>
    <row r="359" spans="1:31" s="826" customFormat="1" ht="12.75" customHeight="1">
      <c r="A359" s="808"/>
      <c r="B359" s="849"/>
      <c r="C359" s="809"/>
      <c r="D359" s="810"/>
      <c r="E359" s="853"/>
      <c r="F359" s="839"/>
      <c r="G359" s="854"/>
      <c r="H359" s="854"/>
      <c r="I359" s="854"/>
      <c r="J359" s="854"/>
      <c r="K359" s="854"/>
      <c r="L359" s="854"/>
      <c r="M359" s="854"/>
      <c r="N359" s="854"/>
      <c r="O359" s="854"/>
      <c r="P359" s="854"/>
      <c r="Q359" s="854"/>
      <c r="R359" s="854"/>
      <c r="S359" s="854"/>
      <c r="T359" s="854"/>
      <c r="U359" s="854"/>
      <c r="V359" s="854"/>
      <c r="W359" s="854"/>
      <c r="X359" s="854"/>
      <c r="Y359" s="854"/>
      <c r="Z359" s="854"/>
      <c r="AA359" s="102"/>
      <c r="AB359" s="812"/>
      <c r="AC359" s="813"/>
      <c r="AD359" s="814"/>
      <c r="AE359" s="114"/>
    </row>
    <row r="360" spans="1:31" ht="12" customHeight="1">
      <c r="A360" s="840"/>
      <c r="B360" s="859"/>
      <c r="C360" s="846"/>
      <c r="D360" s="847"/>
      <c r="E360" s="868"/>
      <c r="F360" s="834"/>
      <c r="G360" s="855"/>
      <c r="H360" s="855"/>
      <c r="I360" s="855"/>
      <c r="J360" s="855"/>
      <c r="K360" s="855"/>
      <c r="L360" s="855"/>
      <c r="M360" s="855"/>
      <c r="N360" s="855"/>
      <c r="O360" s="855"/>
      <c r="P360" s="855"/>
      <c r="Q360" s="855"/>
      <c r="R360" s="855"/>
      <c r="S360" s="855"/>
      <c r="T360" s="855"/>
      <c r="U360" s="855"/>
      <c r="V360" s="855"/>
      <c r="W360" s="855"/>
      <c r="X360" s="855"/>
      <c r="Y360" s="855"/>
      <c r="Z360" s="855"/>
      <c r="AA360" s="149"/>
      <c r="AB360" s="843"/>
      <c r="AC360" s="844"/>
      <c r="AD360" s="845"/>
      <c r="AE360" s="114"/>
    </row>
    <row r="361" spans="1:31" ht="16.5" customHeight="1">
      <c r="A361" s="589"/>
      <c r="B361" s="298">
        <v>18</v>
      </c>
      <c r="C361" s="1400" t="s">
        <v>1204</v>
      </c>
      <c r="D361" s="591" t="s">
        <v>1427</v>
      </c>
      <c r="E361" s="1135" t="s">
        <v>1205</v>
      </c>
      <c r="F361" s="616"/>
      <c r="G361" s="616" t="s">
        <v>921</v>
      </c>
      <c r="H361" s="1823" t="s">
        <v>1206</v>
      </c>
      <c r="I361" s="1824"/>
      <c r="J361" s="1824"/>
      <c r="K361" s="1824"/>
      <c r="L361" s="1824"/>
      <c r="M361" s="1824"/>
      <c r="N361" s="1824"/>
      <c r="O361" s="1824"/>
      <c r="P361" s="1824"/>
      <c r="Q361" s="1824"/>
      <c r="R361" s="1824"/>
      <c r="S361" s="1824"/>
      <c r="T361" s="1824"/>
      <c r="U361" s="1824"/>
      <c r="V361" s="1824"/>
      <c r="W361" s="1824"/>
      <c r="X361" s="1824"/>
      <c r="Y361" s="1824"/>
      <c r="Z361" s="1824"/>
      <c r="AA361" s="102"/>
      <c r="AB361" s="1121" t="s">
        <v>230</v>
      </c>
      <c r="AC361" s="1122"/>
      <c r="AD361" s="1123"/>
      <c r="AE361" s="114"/>
    </row>
    <row r="362" spans="1:31" ht="16.5" customHeight="1">
      <c r="A362" s="589"/>
      <c r="B362" s="626"/>
      <c r="C362" s="1400"/>
      <c r="D362" s="591"/>
      <c r="E362" s="1399"/>
      <c r="F362" s="616"/>
      <c r="G362" s="1136" t="s">
        <v>117</v>
      </c>
      <c r="H362" s="1136"/>
      <c r="I362" s="1136"/>
      <c r="J362" s="1136"/>
      <c r="K362" s="1136"/>
      <c r="L362" s="1136"/>
      <c r="M362" s="1704"/>
      <c r="N362" s="1816" t="s">
        <v>116</v>
      </c>
      <c r="O362" s="1816"/>
      <c r="P362" s="1816"/>
      <c r="Q362" s="1816"/>
      <c r="R362" s="1816"/>
      <c r="S362" s="1816"/>
      <c r="T362" s="1816"/>
      <c r="U362" s="1816"/>
      <c r="V362" s="1816"/>
      <c r="W362" s="1816"/>
      <c r="X362" s="1816"/>
      <c r="Y362" s="1816"/>
      <c r="Z362" s="1816"/>
      <c r="AA362" s="102"/>
      <c r="AB362" s="1121"/>
      <c r="AC362" s="1122"/>
      <c r="AD362" s="1123"/>
    </row>
    <row r="363" spans="1:31" ht="12.75" customHeight="1">
      <c r="A363" s="589"/>
      <c r="B363" s="626"/>
      <c r="C363" s="590"/>
      <c r="D363" s="591"/>
      <c r="E363" s="1399"/>
      <c r="F363" s="616"/>
      <c r="G363" s="1136"/>
      <c r="H363" s="1136"/>
      <c r="I363" s="1136"/>
      <c r="J363" s="1136"/>
      <c r="K363" s="1136"/>
      <c r="L363" s="1136"/>
      <c r="M363" s="1704"/>
      <c r="N363" s="1817"/>
      <c r="O363" s="1817"/>
      <c r="P363" s="1817"/>
      <c r="Q363" s="1817"/>
      <c r="R363" s="1817"/>
      <c r="S363" s="1817"/>
      <c r="T363" s="1817"/>
      <c r="U363" s="1817"/>
      <c r="V363" s="1817"/>
      <c r="W363" s="1817"/>
      <c r="X363" s="1817"/>
      <c r="Y363" s="1817"/>
      <c r="Z363" s="1817"/>
      <c r="AA363" s="102"/>
      <c r="AB363" s="1121"/>
      <c r="AC363" s="1122"/>
      <c r="AD363" s="1123"/>
    </row>
    <row r="364" spans="1:31" ht="16.5" customHeight="1">
      <c r="A364" s="589"/>
      <c r="B364" s="626"/>
      <c r="C364" s="590"/>
      <c r="D364" s="591"/>
      <c r="E364" s="1399"/>
      <c r="F364" s="616"/>
      <c r="G364" s="206" t="s">
        <v>1207</v>
      </c>
      <c r="H364" s="637"/>
      <c r="I364" s="637"/>
      <c r="J364" s="637"/>
      <c r="K364" s="637"/>
      <c r="L364" s="637"/>
      <c r="M364" s="637"/>
      <c r="N364" s="637"/>
      <c r="O364" s="637"/>
      <c r="P364" s="637"/>
      <c r="Q364" s="637"/>
      <c r="R364" s="637"/>
      <c r="S364" s="637"/>
      <c r="T364" s="637"/>
      <c r="U364" s="637"/>
      <c r="V364" s="637"/>
      <c r="W364" s="637"/>
      <c r="X364" s="637"/>
      <c r="Y364" s="637"/>
      <c r="Z364" s="637"/>
      <c r="AA364" s="102"/>
      <c r="AB364" s="593"/>
      <c r="AC364" s="594"/>
      <c r="AD364" s="595"/>
      <c r="AE364" s="114"/>
    </row>
    <row r="365" spans="1:31" ht="12.75" customHeight="1">
      <c r="A365" s="696"/>
      <c r="B365" s="723"/>
      <c r="C365" s="697"/>
      <c r="D365" s="698"/>
      <c r="E365" s="381"/>
      <c r="F365" s="713"/>
      <c r="G365" s="707"/>
      <c r="H365" s="728"/>
      <c r="I365" s="1226"/>
      <c r="J365" s="1228"/>
      <c r="K365" s="1717" t="s">
        <v>1208</v>
      </c>
      <c r="L365" s="1825"/>
      <c r="M365" s="1825"/>
      <c r="N365" s="1825"/>
      <c r="O365" s="1825"/>
      <c r="P365" s="1825"/>
      <c r="Q365" s="1825"/>
      <c r="R365" s="1825"/>
      <c r="S365" s="1825"/>
      <c r="T365" s="1825"/>
      <c r="U365" s="1825"/>
      <c r="V365" s="1825"/>
      <c r="W365" s="1825"/>
      <c r="X365" s="1825"/>
      <c r="Y365" s="1825"/>
      <c r="Z365" s="1719"/>
      <c r="AA365" s="102"/>
      <c r="AB365" s="699"/>
      <c r="AC365" s="700"/>
      <c r="AD365" s="701"/>
      <c r="AE365" s="114"/>
    </row>
    <row r="366" spans="1:31" ht="12.75" customHeight="1">
      <c r="A366" s="808"/>
      <c r="B366" s="849"/>
      <c r="C366" s="809"/>
      <c r="D366" s="810"/>
      <c r="E366" s="1993" t="s">
        <v>1302</v>
      </c>
      <c r="F366" s="1004"/>
      <c r="G366" s="995"/>
      <c r="H366" s="991"/>
      <c r="I366" s="1826"/>
      <c r="J366" s="1827"/>
      <c r="K366" s="1828" t="s">
        <v>320</v>
      </c>
      <c r="L366" s="1829"/>
      <c r="M366" s="1829"/>
      <c r="N366" s="1829"/>
      <c r="O366" s="1829"/>
      <c r="P366" s="1829"/>
      <c r="Q366" s="1829"/>
      <c r="R366" s="1829"/>
      <c r="S366" s="1829"/>
      <c r="T366" s="1829"/>
      <c r="U366" s="1829"/>
      <c r="V366" s="1829"/>
      <c r="W366" s="1829"/>
      <c r="X366" s="1829"/>
      <c r="Y366" s="1829"/>
      <c r="Z366" s="1830"/>
      <c r="AA366" s="102"/>
      <c r="AB366" s="812"/>
      <c r="AC366" s="813"/>
      <c r="AD366" s="814"/>
      <c r="AE366" s="114"/>
    </row>
    <row r="367" spans="1:31" ht="12.75" customHeight="1">
      <c r="A367" s="808"/>
      <c r="B367" s="849"/>
      <c r="C367" s="809"/>
      <c r="D367" s="810"/>
      <c r="E367" s="2746"/>
      <c r="F367" s="1004"/>
      <c r="G367" s="995"/>
      <c r="H367" s="991"/>
      <c r="I367" s="1386"/>
      <c r="J367" s="1388"/>
      <c r="K367" s="2747" t="s">
        <v>1209</v>
      </c>
      <c r="L367" s="2748"/>
      <c r="M367" s="2748"/>
      <c r="N367" s="2748"/>
      <c r="O367" s="2748"/>
      <c r="P367" s="2748"/>
      <c r="Q367" s="2748"/>
      <c r="R367" s="2748"/>
      <c r="S367" s="2748"/>
      <c r="T367" s="2748"/>
      <c r="U367" s="2748"/>
      <c r="V367" s="2748"/>
      <c r="W367" s="2748"/>
      <c r="X367" s="2748"/>
      <c r="Y367" s="2748"/>
      <c r="Z367" s="2749" t="s">
        <v>451</v>
      </c>
      <c r="AA367" s="102"/>
      <c r="AB367" s="812"/>
      <c r="AC367" s="813"/>
      <c r="AD367" s="814"/>
      <c r="AE367" s="114"/>
    </row>
    <row r="368" spans="1:31" ht="9.75" customHeight="1">
      <c r="A368" s="808"/>
      <c r="B368" s="849"/>
      <c r="C368" s="809"/>
      <c r="D368" s="810"/>
      <c r="E368" s="2746"/>
      <c r="F368" s="1004"/>
      <c r="G368" s="991"/>
      <c r="H368" s="991"/>
      <c r="I368" s="991"/>
      <c r="J368" s="991"/>
      <c r="K368" s="991"/>
      <c r="L368" s="991"/>
      <c r="M368" s="991"/>
      <c r="N368" s="991"/>
      <c r="O368" s="991"/>
      <c r="P368" s="991"/>
      <c r="Q368" s="991"/>
      <c r="R368" s="991"/>
      <c r="S368" s="991"/>
      <c r="T368" s="991"/>
      <c r="U368" s="991"/>
      <c r="V368" s="991"/>
      <c r="W368" s="991"/>
      <c r="X368" s="991"/>
      <c r="Y368" s="991"/>
      <c r="Z368" s="991"/>
      <c r="AA368" s="102"/>
      <c r="AB368" s="812"/>
      <c r="AC368" s="813"/>
      <c r="AD368" s="814"/>
      <c r="AE368" s="114"/>
    </row>
    <row r="369" spans="1:31" ht="16.5" customHeight="1">
      <c r="A369" s="808"/>
      <c r="B369" s="849"/>
      <c r="C369" s="809"/>
      <c r="D369" s="810"/>
      <c r="E369" s="2746"/>
      <c r="F369" s="1004"/>
      <c r="G369" s="206" t="s">
        <v>1210</v>
      </c>
      <c r="H369" s="998"/>
      <c r="I369" s="998"/>
      <c r="J369" s="998"/>
      <c r="K369" s="998"/>
      <c r="L369" s="998"/>
      <c r="M369" s="998"/>
      <c r="N369" s="1226" t="s">
        <v>219</v>
      </c>
      <c r="O369" s="1831"/>
      <c r="P369" s="1831"/>
      <c r="Q369" s="1228"/>
      <c r="R369" s="991"/>
      <c r="S369" s="991"/>
      <c r="T369" s="991"/>
      <c r="U369" s="991"/>
      <c r="V369" s="991"/>
      <c r="W369" s="991"/>
      <c r="X369" s="991"/>
      <c r="Y369" s="991"/>
      <c r="Z369" s="991"/>
      <c r="AA369" s="102"/>
      <c r="AB369" s="812"/>
      <c r="AC369" s="813"/>
      <c r="AD369" s="814"/>
      <c r="AE369" s="114"/>
    </row>
    <row r="370" spans="1:31" ht="16.5" customHeight="1">
      <c r="A370" s="808"/>
      <c r="B370" s="849"/>
      <c r="C370" s="809"/>
      <c r="D370" s="810"/>
      <c r="E370" s="2746"/>
      <c r="F370" s="1004"/>
      <c r="G370" s="991"/>
      <c r="H370" s="991"/>
      <c r="I370" s="991"/>
      <c r="J370" s="991"/>
      <c r="K370" s="991"/>
      <c r="L370" s="991"/>
      <c r="M370" s="991"/>
      <c r="N370" s="991"/>
      <c r="O370" s="991"/>
      <c r="P370" s="991"/>
      <c r="Q370" s="991"/>
      <c r="R370" s="991"/>
      <c r="S370" s="991"/>
      <c r="T370" s="991"/>
      <c r="U370" s="991"/>
      <c r="V370" s="991"/>
      <c r="W370" s="991"/>
      <c r="X370" s="991"/>
      <c r="Y370" s="991"/>
      <c r="Z370" s="991"/>
      <c r="AA370" s="102"/>
      <c r="AB370" s="812"/>
      <c r="AC370" s="813"/>
      <c r="AD370" s="814"/>
      <c r="AE370" s="114"/>
    </row>
    <row r="371" spans="1:31" ht="16.5" customHeight="1">
      <c r="A371" s="808"/>
      <c r="B371" s="849"/>
      <c r="C371" s="809"/>
      <c r="D371" s="810"/>
      <c r="E371" s="2746"/>
      <c r="F371" s="1004"/>
      <c r="G371" s="287" t="s">
        <v>921</v>
      </c>
      <c r="H371" s="1010" t="s">
        <v>1351</v>
      </c>
      <c r="I371" s="989"/>
      <c r="J371" s="989"/>
      <c r="K371" s="989"/>
      <c r="L371" s="989"/>
      <c r="M371" s="989"/>
      <c r="N371" s="989"/>
      <c r="O371" s="989"/>
      <c r="P371" s="989"/>
      <c r="Q371" s="989"/>
      <c r="R371" s="989"/>
      <c r="S371" s="989"/>
      <c r="T371" s="989"/>
      <c r="U371" s="989"/>
      <c r="V371" s="989"/>
      <c r="W371" s="989"/>
      <c r="X371" s="989"/>
      <c r="Y371" s="992"/>
      <c r="Z371" s="992"/>
      <c r="AA371" s="102"/>
      <c r="AB371" s="1121" t="s">
        <v>230</v>
      </c>
      <c r="AC371" s="1122"/>
      <c r="AD371" s="1123"/>
      <c r="AE371" s="114"/>
    </row>
    <row r="372" spans="1:31" ht="15.75" customHeight="1">
      <c r="A372" s="808"/>
      <c r="B372" s="849"/>
      <c r="C372" s="809"/>
      <c r="D372" s="810"/>
      <c r="E372" s="2746"/>
      <c r="F372" s="1004"/>
      <c r="G372" s="1136" t="s">
        <v>117</v>
      </c>
      <c r="H372" s="1136"/>
      <c r="I372" s="1136"/>
      <c r="J372" s="1136"/>
      <c r="K372" s="1136"/>
      <c r="L372" s="1136"/>
      <c r="M372" s="1704"/>
      <c r="N372" s="1222" t="s">
        <v>193</v>
      </c>
      <c r="O372" s="1222"/>
      <c r="P372" s="1222"/>
      <c r="Q372" s="1222"/>
      <c r="R372" s="1222"/>
      <c r="S372" s="1222"/>
      <c r="T372" s="1222"/>
      <c r="U372" s="1222"/>
      <c r="V372" s="1222"/>
      <c r="W372" s="1222"/>
      <c r="X372" s="1222"/>
      <c r="Y372" s="1222"/>
      <c r="Z372" s="1222"/>
      <c r="AA372" s="102"/>
      <c r="AB372" s="1121"/>
      <c r="AC372" s="1122"/>
      <c r="AD372" s="1123"/>
    </row>
    <row r="373" spans="1:31" ht="16.5" customHeight="1">
      <c r="A373" s="808"/>
      <c r="B373" s="849"/>
      <c r="C373" s="809"/>
      <c r="D373" s="810"/>
      <c r="E373" s="2746"/>
      <c r="F373" s="1004"/>
      <c r="G373" s="1136"/>
      <c r="H373" s="1136"/>
      <c r="I373" s="1136"/>
      <c r="J373" s="1136"/>
      <c r="K373" s="1136"/>
      <c r="L373" s="1136"/>
      <c r="M373" s="1704"/>
      <c r="N373" s="1222"/>
      <c r="O373" s="1222"/>
      <c r="P373" s="1222"/>
      <c r="Q373" s="1222"/>
      <c r="R373" s="1222"/>
      <c r="S373" s="1222"/>
      <c r="T373" s="1222"/>
      <c r="U373" s="1222"/>
      <c r="V373" s="1222"/>
      <c r="W373" s="1222"/>
      <c r="X373" s="1222"/>
      <c r="Y373" s="1222"/>
      <c r="Z373" s="1222"/>
      <c r="AA373" s="102"/>
      <c r="AB373" s="1121"/>
      <c r="AC373" s="1122"/>
      <c r="AD373" s="1123"/>
    </row>
    <row r="374" spans="1:31" ht="16.5" customHeight="1">
      <c r="A374" s="808"/>
      <c r="B374" s="849"/>
      <c r="C374" s="809"/>
      <c r="D374" s="810"/>
      <c r="E374" s="2746"/>
      <c r="F374" s="1004"/>
      <c r="G374" s="991"/>
      <c r="H374" s="991"/>
      <c r="I374" s="991"/>
      <c r="J374" s="991"/>
      <c r="K374" s="991"/>
      <c r="L374" s="991"/>
      <c r="M374" s="991"/>
      <c r="N374" s="991"/>
      <c r="O374" s="991"/>
      <c r="P374" s="991"/>
      <c r="Q374" s="991"/>
      <c r="R374" s="991"/>
      <c r="S374" s="991"/>
      <c r="T374" s="991"/>
      <c r="U374" s="991"/>
      <c r="V374" s="991"/>
      <c r="W374" s="991"/>
      <c r="X374" s="991"/>
      <c r="Y374" s="991"/>
      <c r="Z374" s="991"/>
      <c r="AA374" s="102"/>
      <c r="AB374" s="812"/>
      <c r="AC374" s="813"/>
      <c r="AD374" s="814"/>
    </row>
    <row r="375" spans="1:31" ht="16.5" customHeight="1">
      <c r="A375" s="808"/>
      <c r="B375" s="849"/>
      <c r="C375" s="809"/>
      <c r="D375" s="810"/>
      <c r="E375" s="2746"/>
      <c r="F375" s="1004"/>
      <c r="G375" s="287" t="s">
        <v>921</v>
      </c>
      <c r="H375" s="1010" t="s">
        <v>1211</v>
      </c>
      <c r="I375" s="989"/>
      <c r="J375" s="989"/>
      <c r="K375" s="989"/>
      <c r="L375" s="989"/>
      <c r="M375" s="989"/>
      <c r="N375" s="989"/>
      <c r="O375" s="989"/>
      <c r="P375" s="989"/>
      <c r="Q375" s="989"/>
      <c r="R375" s="989"/>
      <c r="S375" s="989"/>
      <c r="T375" s="989"/>
      <c r="U375" s="989"/>
      <c r="V375" s="989"/>
      <c r="W375" s="989"/>
      <c r="X375" s="989"/>
      <c r="Y375" s="992"/>
      <c r="Z375" s="992"/>
      <c r="AA375" s="102"/>
      <c r="AB375" s="812"/>
      <c r="AC375" s="813"/>
      <c r="AD375" s="814"/>
    </row>
    <row r="376" spans="1:31" ht="16.5" customHeight="1">
      <c r="A376" s="808"/>
      <c r="B376" s="849"/>
      <c r="C376" s="809"/>
      <c r="D376" s="810"/>
      <c r="E376" s="2746"/>
      <c r="F376" s="1004"/>
      <c r="G376" s="1136" t="s">
        <v>117</v>
      </c>
      <c r="H376" s="1136"/>
      <c r="I376" s="1136"/>
      <c r="J376" s="1136"/>
      <c r="K376" s="1136"/>
      <c r="L376" s="1136"/>
      <c r="M376" s="1704"/>
      <c r="N376" s="1222" t="s">
        <v>193</v>
      </c>
      <c r="O376" s="1222"/>
      <c r="P376" s="1222"/>
      <c r="Q376" s="1222"/>
      <c r="R376" s="1222"/>
      <c r="S376" s="1222"/>
      <c r="T376" s="1222"/>
      <c r="U376" s="1222"/>
      <c r="V376" s="1222"/>
      <c r="W376" s="1222"/>
      <c r="X376" s="1222"/>
      <c r="Y376" s="1222"/>
      <c r="Z376" s="1222"/>
      <c r="AA376" s="102"/>
      <c r="AB376" s="812"/>
      <c r="AC376" s="813"/>
      <c r="AD376" s="814"/>
      <c r="AE376" s="114"/>
    </row>
    <row r="377" spans="1:31" ht="16.5" customHeight="1">
      <c r="A377" s="808"/>
      <c r="B377" s="849"/>
      <c r="C377" s="809"/>
      <c r="D377" s="810"/>
      <c r="E377" s="997"/>
      <c r="F377" s="1004"/>
      <c r="G377" s="1136"/>
      <c r="H377" s="1136"/>
      <c r="I377" s="1136"/>
      <c r="J377" s="1136"/>
      <c r="K377" s="1136"/>
      <c r="L377" s="1136"/>
      <c r="M377" s="1704"/>
      <c r="N377" s="1222"/>
      <c r="O377" s="1222"/>
      <c r="P377" s="1222"/>
      <c r="Q377" s="1222"/>
      <c r="R377" s="1222"/>
      <c r="S377" s="1222"/>
      <c r="T377" s="1222"/>
      <c r="U377" s="1222"/>
      <c r="V377" s="1222"/>
      <c r="W377" s="1222"/>
      <c r="X377" s="1222"/>
      <c r="Y377" s="1222"/>
      <c r="Z377" s="1222"/>
      <c r="AA377" s="102"/>
      <c r="AB377" s="812"/>
      <c r="AC377" s="813"/>
      <c r="AD377" s="814"/>
    </row>
    <row r="378" spans="1:31" ht="3.75" customHeight="1">
      <c r="A378" s="808"/>
      <c r="B378" s="849"/>
      <c r="C378" s="809"/>
      <c r="D378" s="810"/>
      <c r="E378" s="863"/>
      <c r="F378" s="839"/>
      <c r="G378" s="854"/>
      <c r="H378" s="854"/>
      <c r="I378" s="854"/>
      <c r="J378" s="854"/>
      <c r="K378" s="854"/>
      <c r="L378" s="854"/>
      <c r="M378" s="854"/>
      <c r="N378" s="854"/>
      <c r="O378" s="854"/>
      <c r="P378" s="854"/>
      <c r="Q378" s="854"/>
      <c r="R378" s="854"/>
      <c r="S378" s="854"/>
      <c r="T378" s="854"/>
      <c r="U378" s="854"/>
      <c r="V378" s="854"/>
      <c r="W378" s="854"/>
      <c r="X378" s="854"/>
      <c r="Y378" s="854"/>
      <c r="Z378" s="854"/>
      <c r="AA378" s="102"/>
      <c r="AB378" s="812"/>
      <c r="AC378" s="813"/>
      <c r="AD378" s="814"/>
      <c r="AE378" s="114"/>
    </row>
    <row r="379" spans="1:31" s="707" customFormat="1" ht="8.25" customHeight="1">
      <c r="A379" s="808"/>
      <c r="B379" s="849"/>
      <c r="C379" s="809"/>
      <c r="D379" s="810"/>
      <c r="E379" s="863"/>
      <c r="F379" s="839"/>
      <c r="G379" s="854"/>
      <c r="H379" s="854"/>
      <c r="I379" s="854"/>
      <c r="J379" s="854"/>
      <c r="K379" s="854"/>
      <c r="L379" s="854"/>
      <c r="M379" s="854"/>
      <c r="N379" s="854"/>
      <c r="O379" s="854"/>
      <c r="P379" s="854"/>
      <c r="Q379" s="854"/>
      <c r="R379" s="854"/>
      <c r="S379" s="854"/>
      <c r="T379" s="854"/>
      <c r="U379" s="854"/>
      <c r="V379" s="854"/>
      <c r="W379" s="854"/>
      <c r="X379" s="854"/>
      <c r="Y379" s="854"/>
      <c r="Z379" s="854"/>
      <c r="AA379" s="102"/>
      <c r="AB379" s="812"/>
      <c r="AC379" s="813"/>
      <c r="AD379" s="814"/>
    </row>
    <row r="380" spans="1:31" ht="16.5" customHeight="1">
      <c r="A380" s="589"/>
      <c r="B380" s="626"/>
      <c r="C380" s="590"/>
      <c r="D380" s="591"/>
      <c r="E380" s="589"/>
      <c r="F380" s="616"/>
      <c r="G380" s="592"/>
      <c r="H380" s="592"/>
      <c r="I380" s="592"/>
      <c r="J380" s="592"/>
      <c r="K380" s="592"/>
      <c r="L380" s="592"/>
      <c r="M380" s="592"/>
      <c r="N380" s="341"/>
      <c r="O380" s="341"/>
      <c r="P380" s="341"/>
      <c r="Q380" s="341"/>
      <c r="R380" s="341"/>
      <c r="S380" s="341"/>
      <c r="T380" s="341"/>
      <c r="U380" s="341"/>
      <c r="V380" s="341"/>
      <c r="W380" s="616"/>
      <c r="X380" s="616"/>
      <c r="Y380" s="616"/>
      <c r="Z380" s="616"/>
      <c r="AA380" s="102"/>
      <c r="AB380" s="105"/>
      <c r="AC380" s="106"/>
      <c r="AD380" s="107"/>
    </row>
    <row r="381" spans="1:31" ht="13.5" customHeight="1">
      <c r="A381" s="589"/>
      <c r="B381" s="626">
        <v>19</v>
      </c>
      <c r="C381" s="1133" t="s">
        <v>467</v>
      </c>
      <c r="D381" s="1134" t="s">
        <v>376</v>
      </c>
      <c r="E381" s="1135" t="s">
        <v>1350</v>
      </c>
      <c r="F381" s="616"/>
      <c r="G381" s="1136" t="s">
        <v>117</v>
      </c>
      <c r="H381" s="1136"/>
      <c r="I381" s="1136"/>
      <c r="J381" s="1136"/>
      <c r="K381" s="1136"/>
      <c r="L381" s="1136"/>
      <c r="M381" s="1136"/>
      <c r="N381" s="1222" t="s">
        <v>116</v>
      </c>
      <c r="O381" s="1222"/>
      <c r="P381" s="1222"/>
      <c r="Q381" s="1222"/>
      <c r="R381" s="1222"/>
      <c r="S381" s="1222"/>
      <c r="T381" s="1222"/>
      <c r="U381" s="1222"/>
      <c r="V381" s="1222"/>
      <c r="W381" s="616"/>
      <c r="X381" s="616"/>
      <c r="Y381" s="616"/>
      <c r="Z381" s="616"/>
      <c r="AA381" s="102"/>
      <c r="AB381" s="1121" t="s">
        <v>230</v>
      </c>
      <c r="AC381" s="1122"/>
      <c r="AD381" s="1123"/>
    </row>
    <row r="382" spans="1:31" ht="13.5" customHeight="1">
      <c r="A382" s="589"/>
      <c r="B382" s="626"/>
      <c r="C382" s="1133"/>
      <c r="D382" s="1134"/>
      <c r="E382" s="1135"/>
      <c r="F382" s="616"/>
      <c r="G382" s="1136"/>
      <c r="H382" s="1136"/>
      <c r="I382" s="1136"/>
      <c r="J382" s="1136"/>
      <c r="K382" s="1136"/>
      <c r="L382" s="1136"/>
      <c r="M382" s="1136"/>
      <c r="N382" s="1222"/>
      <c r="O382" s="1222"/>
      <c r="P382" s="1222"/>
      <c r="Q382" s="1222"/>
      <c r="R382" s="1222"/>
      <c r="S382" s="1222"/>
      <c r="T382" s="1222"/>
      <c r="U382" s="1222"/>
      <c r="V382" s="1222"/>
      <c r="AA382" s="102"/>
      <c r="AB382" s="1121"/>
      <c r="AC382" s="1122"/>
      <c r="AD382" s="1123"/>
    </row>
    <row r="383" spans="1:31" ht="5.0999999999999996" customHeight="1">
      <c r="A383" s="589"/>
      <c r="B383" s="626"/>
      <c r="C383" s="1133"/>
      <c r="D383" s="1134"/>
      <c r="E383" s="1135"/>
      <c r="F383" s="616"/>
      <c r="AA383" s="616"/>
      <c r="AB383" s="1121"/>
      <c r="AC383" s="1122"/>
      <c r="AD383" s="1123"/>
    </row>
    <row r="384" spans="1:31" ht="13.5" customHeight="1">
      <c r="A384" s="589"/>
      <c r="B384" s="626"/>
      <c r="C384" s="1133"/>
      <c r="D384" s="1134"/>
      <c r="E384" s="1135"/>
      <c r="F384" s="616"/>
      <c r="G384" s="606" t="s">
        <v>1017</v>
      </c>
      <c r="R384" s="606" t="s">
        <v>1213</v>
      </c>
      <c r="AA384" s="616"/>
      <c r="AB384" s="593"/>
      <c r="AC384" s="594"/>
      <c r="AD384" s="595"/>
    </row>
    <row r="385" spans="1:30" ht="13.5" customHeight="1">
      <c r="A385" s="589"/>
      <c r="B385" s="626"/>
      <c r="C385" s="1133"/>
      <c r="D385" s="1134"/>
      <c r="E385" s="1135"/>
      <c r="F385" s="616"/>
      <c r="G385" s="1226"/>
      <c r="H385" s="1228"/>
      <c r="I385" s="1832" t="s">
        <v>1212</v>
      </c>
      <c r="J385" s="1833"/>
      <c r="K385" s="1833"/>
      <c r="L385" s="1833"/>
      <c r="M385" s="1833"/>
      <c r="N385" s="1833"/>
      <c r="O385" s="1834"/>
      <c r="R385" s="1226"/>
      <c r="S385" s="1228"/>
      <c r="T385" s="1835" t="s">
        <v>1214</v>
      </c>
      <c r="U385" s="1836"/>
      <c r="V385" s="1836"/>
      <c r="W385" s="1836"/>
      <c r="X385" s="1836"/>
      <c r="Y385" s="1836"/>
      <c r="Z385" s="1837"/>
      <c r="AA385" s="616"/>
      <c r="AB385" s="593"/>
      <c r="AC385" s="594"/>
      <c r="AD385" s="595"/>
    </row>
    <row r="386" spans="1:30" ht="13.5" customHeight="1">
      <c r="A386" s="589"/>
      <c r="B386" s="626"/>
      <c r="C386" s="1133"/>
      <c r="D386" s="1134"/>
      <c r="E386" s="1135"/>
      <c r="F386" s="616"/>
      <c r="G386" s="1226"/>
      <c r="H386" s="1228"/>
      <c r="I386" s="1835" t="s">
        <v>1018</v>
      </c>
      <c r="J386" s="1836"/>
      <c r="K386" s="1836"/>
      <c r="L386" s="1836"/>
      <c r="M386" s="1836"/>
      <c r="N386" s="1836"/>
      <c r="O386" s="1837"/>
      <c r="Q386" s="178"/>
      <c r="R386" s="1226"/>
      <c r="S386" s="1228"/>
      <c r="T386" s="1838" t="s">
        <v>1215</v>
      </c>
      <c r="U386" s="1839"/>
      <c r="V386" s="1839"/>
      <c r="W386" s="1839"/>
      <c r="X386" s="1839"/>
      <c r="Y386" s="1839"/>
      <c r="Z386" s="1840"/>
      <c r="AA386" s="616"/>
      <c r="AB386" s="593"/>
      <c r="AC386" s="594"/>
      <c r="AD386" s="595"/>
    </row>
    <row r="387" spans="1:30" ht="13.5" customHeight="1">
      <c r="A387" s="589"/>
      <c r="B387" s="626"/>
      <c r="C387" s="1133"/>
      <c r="D387" s="1134"/>
      <c r="E387" s="1135"/>
      <c r="F387" s="616"/>
      <c r="G387" s="1226"/>
      <c r="H387" s="1228"/>
      <c r="I387" s="1835" t="s">
        <v>1258</v>
      </c>
      <c r="J387" s="1836"/>
      <c r="K387" s="1836"/>
      <c r="L387" s="1836"/>
      <c r="M387" s="1836"/>
      <c r="N387" s="1836"/>
      <c r="O387" s="1837"/>
      <c r="Q387" s="178"/>
      <c r="R387" s="1461"/>
      <c r="S387" s="1841"/>
      <c r="T387" s="1838" t="s">
        <v>320</v>
      </c>
      <c r="U387" s="1839"/>
      <c r="V387" s="1839"/>
      <c r="W387" s="1839"/>
      <c r="X387" s="1839"/>
      <c r="Y387" s="1839"/>
      <c r="Z387" s="1840"/>
      <c r="AA387" s="616"/>
      <c r="AB387" s="593"/>
      <c r="AC387" s="594"/>
      <c r="AD387" s="595"/>
    </row>
    <row r="388" spans="1:30" ht="13.5" customHeight="1">
      <c r="A388" s="589"/>
      <c r="B388" s="626"/>
      <c r="C388" s="1133"/>
      <c r="D388" s="1134"/>
      <c r="E388" s="1135"/>
      <c r="F388" s="616"/>
      <c r="G388" s="1461"/>
      <c r="H388" s="1462"/>
      <c r="I388" s="1842" t="s">
        <v>74</v>
      </c>
      <c r="J388" s="1843"/>
      <c r="K388" s="1843"/>
      <c r="L388" s="1843"/>
      <c r="M388" s="1843"/>
      <c r="N388" s="1843"/>
      <c r="O388" s="1844"/>
      <c r="P388" s="616"/>
      <c r="Q388" s="616"/>
      <c r="R388" s="1386"/>
      <c r="S388" s="1387"/>
      <c r="T388" s="537" t="s">
        <v>450</v>
      </c>
      <c r="U388" s="1845"/>
      <c r="V388" s="1845"/>
      <c r="W388" s="1845"/>
      <c r="X388" s="1845"/>
      <c r="Y388" s="1845"/>
      <c r="Z388" s="538" t="s">
        <v>451</v>
      </c>
      <c r="AA388" s="616"/>
      <c r="AB388" s="593"/>
      <c r="AC388" s="594"/>
      <c r="AD388" s="595"/>
    </row>
    <row r="389" spans="1:30" ht="13.5" customHeight="1">
      <c r="A389" s="589"/>
      <c r="B389" s="626"/>
      <c r="C389" s="1133"/>
      <c r="D389" s="1134"/>
      <c r="E389" s="1135"/>
      <c r="F389" s="616"/>
      <c r="G389" s="1386"/>
      <c r="H389" s="1388"/>
      <c r="I389" s="537" t="s">
        <v>1019</v>
      </c>
      <c r="J389" s="1845"/>
      <c r="K389" s="1845"/>
      <c r="L389" s="1845"/>
      <c r="M389" s="1845"/>
      <c r="N389" s="1845"/>
      <c r="O389" s="538" t="s">
        <v>1020</v>
      </c>
      <c r="P389" s="616"/>
      <c r="Q389" s="616"/>
      <c r="R389" s="1846" t="s">
        <v>1125</v>
      </c>
      <c r="S389" s="1846"/>
      <c r="T389" s="1846"/>
      <c r="U389" s="1846"/>
      <c r="V389" s="1846"/>
      <c r="W389" s="1846"/>
      <c r="X389" s="1846"/>
      <c r="Y389" s="1846"/>
      <c r="Z389" s="1846"/>
      <c r="AA389" s="616"/>
      <c r="AB389" s="593"/>
      <c r="AC389" s="594"/>
      <c r="AD389" s="595"/>
    </row>
    <row r="390" spans="1:30" ht="13.5" customHeight="1">
      <c r="A390" s="589"/>
      <c r="B390" s="626"/>
      <c r="C390" s="1133"/>
      <c r="D390" s="1134"/>
      <c r="E390" s="1135"/>
      <c r="F390" s="616"/>
      <c r="G390" s="1846" t="s">
        <v>1125</v>
      </c>
      <c r="H390" s="1846"/>
      <c r="I390" s="1846"/>
      <c r="J390" s="1846"/>
      <c r="K390" s="1846"/>
      <c r="L390" s="1846"/>
      <c r="M390" s="1846"/>
      <c r="N390" s="1846"/>
      <c r="O390" s="1846"/>
      <c r="R390" s="1847"/>
      <c r="S390" s="1847"/>
      <c r="T390" s="1847"/>
      <c r="U390" s="1847"/>
      <c r="V390" s="1847"/>
      <c r="W390" s="1847"/>
      <c r="X390" s="1847"/>
      <c r="Y390" s="1847"/>
      <c r="Z390" s="1847"/>
      <c r="AA390" s="616"/>
      <c r="AB390" s="593"/>
      <c r="AC390" s="594"/>
      <c r="AD390" s="595"/>
    </row>
    <row r="391" spans="1:30" ht="18" customHeight="1">
      <c r="A391" s="589"/>
      <c r="B391" s="626"/>
      <c r="C391" s="1133"/>
      <c r="D391" s="1134"/>
      <c r="E391" s="1135"/>
      <c r="F391" s="616"/>
      <c r="G391" s="1847"/>
      <c r="H391" s="1847"/>
      <c r="I391" s="1847"/>
      <c r="J391" s="1847"/>
      <c r="K391" s="1847"/>
      <c r="L391" s="1847"/>
      <c r="M391" s="1847"/>
      <c r="N391" s="1847"/>
      <c r="O391" s="1847"/>
      <c r="AA391" s="616"/>
      <c r="AB391" s="593"/>
      <c r="AC391" s="594"/>
      <c r="AD391" s="595"/>
    </row>
    <row r="392" spans="1:30" ht="5.0999999999999996" customHeight="1">
      <c r="A392" s="589"/>
      <c r="B392" s="626"/>
      <c r="C392" s="1133"/>
      <c r="D392" s="1134"/>
      <c r="E392" s="1135"/>
      <c r="F392" s="616"/>
      <c r="AA392" s="616"/>
      <c r="AB392" s="593"/>
      <c r="AC392" s="594"/>
      <c r="AD392" s="595"/>
    </row>
    <row r="393" spans="1:30" ht="13.5" customHeight="1">
      <c r="A393" s="589"/>
      <c r="B393" s="626"/>
      <c r="C393" s="1133"/>
      <c r="D393" s="1134"/>
      <c r="E393" s="1135"/>
      <c r="F393" s="616"/>
      <c r="G393" s="1792" t="s">
        <v>468</v>
      </c>
      <c r="H393" s="1792"/>
      <c r="I393" s="1792"/>
      <c r="J393" s="1792"/>
      <c r="K393" s="1792"/>
      <c r="L393" s="1792"/>
      <c r="M393" s="1792"/>
      <c r="N393" s="1792"/>
      <c r="O393" s="1792"/>
      <c r="P393" s="1792"/>
      <c r="Q393" s="1792"/>
      <c r="R393" s="1792"/>
      <c r="S393" s="1792"/>
      <c r="T393" s="1792"/>
      <c r="U393" s="1792"/>
      <c r="V393" s="1792"/>
      <c r="W393" s="1792"/>
      <c r="X393" s="1792"/>
      <c r="Y393" s="1792"/>
      <c r="Z393" s="1792"/>
      <c r="AA393" s="616"/>
      <c r="AB393" s="593"/>
      <c r="AC393" s="594"/>
      <c r="AD393" s="595"/>
    </row>
    <row r="394" spans="1:30" ht="13.5" customHeight="1">
      <c r="A394" s="589"/>
      <c r="B394" s="626"/>
      <c r="C394" s="1133"/>
      <c r="D394" s="1134"/>
      <c r="E394" s="1135"/>
      <c r="F394" s="616"/>
      <c r="G394" s="1848"/>
      <c r="H394" s="1848"/>
      <c r="I394" s="1848"/>
      <c r="J394" s="1848"/>
      <c r="K394" s="1848"/>
      <c r="L394" s="1848"/>
      <c r="M394" s="1848"/>
      <c r="N394" s="1848"/>
      <c r="O394" s="1848"/>
      <c r="P394" s="1848"/>
      <c r="Q394" s="1848"/>
      <c r="R394" s="1848"/>
      <c r="S394" s="1848"/>
      <c r="T394" s="1848"/>
      <c r="U394" s="1848"/>
      <c r="V394" s="1848"/>
      <c r="W394" s="1848"/>
      <c r="X394" s="1848"/>
      <c r="Y394" s="1848"/>
      <c r="Z394" s="1848"/>
      <c r="AA394" s="616"/>
      <c r="AB394" s="1121"/>
      <c r="AC394" s="1122"/>
      <c r="AD394" s="1123"/>
    </row>
    <row r="395" spans="1:30" ht="13.5" customHeight="1">
      <c r="A395" s="589"/>
      <c r="B395" s="626"/>
      <c r="C395" s="1133"/>
      <c r="D395" s="1134"/>
      <c r="E395" s="1135"/>
      <c r="F395" s="616"/>
      <c r="G395" s="1848"/>
      <c r="H395" s="1848"/>
      <c r="I395" s="1848"/>
      <c r="J395" s="1848"/>
      <c r="K395" s="1848"/>
      <c r="L395" s="1848"/>
      <c r="M395" s="1848"/>
      <c r="N395" s="1848"/>
      <c r="O395" s="1848"/>
      <c r="P395" s="1848"/>
      <c r="Q395" s="1848"/>
      <c r="R395" s="1848"/>
      <c r="S395" s="1848"/>
      <c r="T395" s="1848"/>
      <c r="U395" s="1848"/>
      <c r="V395" s="1848"/>
      <c r="W395" s="1848"/>
      <c r="X395" s="1848"/>
      <c r="Y395" s="1848"/>
      <c r="Z395" s="1848"/>
      <c r="AA395" s="194"/>
      <c r="AB395" s="1121"/>
      <c r="AC395" s="1122"/>
      <c r="AD395" s="1123"/>
    </row>
    <row r="396" spans="1:30" ht="13.5" customHeight="1">
      <c r="A396" s="589"/>
      <c r="B396" s="626"/>
      <c r="C396" s="1133"/>
      <c r="D396" s="1134"/>
      <c r="E396" s="1135"/>
      <c r="F396" s="616"/>
      <c r="G396" s="1848"/>
      <c r="H396" s="1848"/>
      <c r="I396" s="1848"/>
      <c r="J396" s="1848"/>
      <c r="K396" s="1848"/>
      <c r="L396" s="1848"/>
      <c r="M396" s="1848"/>
      <c r="N396" s="1848"/>
      <c r="O396" s="1848"/>
      <c r="P396" s="1848"/>
      <c r="Q396" s="1848"/>
      <c r="R396" s="1848"/>
      <c r="S396" s="1848"/>
      <c r="T396" s="1848"/>
      <c r="U396" s="1848"/>
      <c r="V396" s="1848"/>
      <c r="W396" s="1848"/>
      <c r="X396" s="1848"/>
      <c r="Y396" s="1848"/>
      <c r="Z396" s="1848"/>
      <c r="AA396" s="616"/>
      <c r="AB396" s="1121"/>
      <c r="AC396" s="1122"/>
      <c r="AD396" s="1123"/>
    </row>
    <row r="397" spans="1:30" ht="5.0999999999999996" customHeight="1">
      <c r="A397" s="589"/>
      <c r="B397" s="626"/>
      <c r="C397" s="1133"/>
      <c r="D397" s="1134"/>
      <c r="E397" s="1135"/>
      <c r="F397" s="616"/>
      <c r="G397" s="638"/>
      <c r="H397" s="638"/>
      <c r="I397" s="638"/>
      <c r="J397" s="638"/>
      <c r="K397" s="638"/>
      <c r="L397" s="638"/>
      <c r="M397" s="638"/>
      <c r="N397" s="638"/>
      <c r="O397" s="638"/>
      <c r="P397" s="638"/>
      <c r="Q397" s="638"/>
      <c r="R397" s="638"/>
      <c r="S397" s="638"/>
      <c r="T397" s="638"/>
      <c r="U397" s="638"/>
      <c r="V397" s="638"/>
      <c r="W397" s="638"/>
      <c r="X397" s="638"/>
      <c r="Y397" s="638"/>
      <c r="Z397" s="638"/>
      <c r="AA397" s="342"/>
      <c r="AB397" s="1121"/>
      <c r="AC397" s="1122"/>
      <c r="AD397" s="1123"/>
    </row>
    <row r="398" spans="1:30" ht="13.5" customHeight="1">
      <c r="A398" s="589"/>
      <c r="B398" s="626"/>
      <c r="C398" s="1133"/>
      <c r="D398" s="1134"/>
      <c r="E398" s="1135"/>
      <c r="F398" s="616"/>
      <c r="G398" s="1849" t="s">
        <v>515</v>
      </c>
      <c r="H398" s="1850"/>
      <c r="I398" s="1850"/>
      <c r="J398" s="1850"/>
      <c r="K398" s="1850"/>
      <c r="L398" s="1850"/>
      <c r="M398" s="1850"/>
      <c r="N398" s="1850"/>
      <c r="O398" s="1850"/>
      <c r="P398" s="1850"/>
      <c r="Q398" s="1850"/>
      <c r="R398" s="1850"/>
      <c r="S398" s="1850"/>
      <c r="T398" s="1850"/>
      <c r="U398" s="1850"/>
      <c r="V398" s="1850"/>
      <c r="W398" s="1850"/>
      <c r="X398" s="1850"/>
      <c r="Y398" s="1850"/>
      <c r="Z398" s="1850"/>
      <c r="AA398" s="342"/>
      <c r="AB398" s="1121"/>
      <c r="AC398" s="1122"/>
      <c r="AD398" s="1123"/>
    </row>
    <row r="399" spans="1:30" ht="13.5" customHeight="1">
      <c r="A399" s="589"/>
      <c r="B399" s="626"/>
      <c r="C399" s="1133"/>
      <c r="D399" s="1134"/>
      <c r="E399" s="1135"/>
      <c r="F399" s="181"/>
      <c r="G399" s="1851"/>
      <c r="H399" s="1852"/>
      <c r="I399" s="1852"/>
      <c r="J399" s="1852"/>
      <c r="K399" s="1852"/>
      <c r="L399" s="1852"/>
      <c r="M399" s="1852"/>
      <c r="N399" s="1852"/>
      <c r="O399" s="1852"/>
      <c r="P399" s="1852"/>
      <c r="Q399" s="1852"/>
      <c r="R399" s="1852"/>
      <c r="S399" s="1852"/>
      <c r="T399" s="1852"/>
      <c r="U399" s="1852"/>
      <c r="V399" s="1852"/>
      <c r="W399" s="1852"/>
      <c r="X399" s="1852"/>
      <c r="Y399" s="1852"/>
      <c r="Z399" s="1853"/>
      <c r="AA399" s="342"/>
      <c r="AB399" s="1121"/>
      <c r="AC399" s="1122"/>
      <c r="AD399" s="1123"/>
    </row>
    <row r="400" spans="1:30" ht="13.5" customHeight="1">
      <c r="A400" s="589"/>
      <c r="B400" s="626"/>
      <c r="C400" s="1133"/>
      <c r="D400" s="1134"/>
      <c r="E400" s="1135"/>
      <c r="F400" s="616"/>
      <c r="G400" s="1854"/>
      <c r="H400" s="1855"/>
      <c r="I400" s="1855"/>
      <c r="J400" s="1855"/>
      <c r="K400" s="1855"/>
      <c r="L400" s="1855"/>
      <c r="M400" s="1855"/>
      <c r="N400" s="1855"/>
      <c r="O400" s="1855"/>
      <c r="P400" s="1855"/>
      <c r="Q400" s="1855"/>
      <c r="R400" s="1855"/>
      <c r="S400" s="1855"/>
      <c r="T400" s="1855"/>
      <c r="U400" s="1855"/>
      <c r="V400" s="1855"/>
      <c r="W400" s="1855"/>
      <c r="X400" s="1855"/>
      <c r="Y400" s="1855"/>
      <c r="Z400" s="1856"/>
      <c r="AA400" s="616"/>
      <c r="AB400" s="1121"/>
      <c r="AC400" s="1122"/>
      <c r="AD400" s="1123"/>
    </row>
    <row r="401" spans="1:30" ht="13.5" customHeight="1">
      <c r="A401" s="589"/>
      <c r="B401" s="626"/>
      <c r="C401" s="1133"/>
      <c r="D401" s="1134"/>
      <c r="E401" s="1135"/>
      <c r="F401" s="616"/>
      <c r="G401" s="1760"/>
      <c r="H401" s="1761"/>
      <c r="I401" s="1761"/>
      <c r="J401" s="1761"/>
      <c r="K401" s="1761"/>
      <c r="L401" s="1761"/>
      <c r="M401" s="1761"/>
      <c r="N401" s="1761"/>
      <c r="O401" s="1761"/>
      <c r="P401" s="1761"/>
      <c r="Q401" s="1761"/>
      <c r="R401" s="1761"/>
      <c r="S401" s="1761"/>
      <c r="T401" s="1761"/>
      <c r="U401" s="1761"/>
      <c r="V401" s="1761"/>
      <c r="W401" s="1761"/>
      <c r="X401" s="1761"/>
      <c r="Y401" s="1761"/>
      <c r="Z401" s="1762"/>
      <c r="AA401" s="616"/>
      <c r="AB401" s="1121"/>
      <c r="AC401" s="1122"/>
      <c r="AD401" s="1123"/>
    </row>
    <row r="402" spans="1:30" ht="12" customHeight="1">
      <c r="A402" s="589"/>
      <c r="B402" s="626"/>
      <c r="C402" s="1133"/>
      <c r="D402" s="1134"/>
      <c r="E402" s="1135"/>
      <c r="F402" s="616"/>
      <c r="G402" s="607"/>
      <c r="H402" s="607"/>
      <c r="I402" s="607"/>
      <c r="J402" s="607"/>
      <c r="K402" s="607"/>
      <c r="L402" s="607"/>
      <c r="M402" s="607"/>
      <c r="N402" s="607"/>
      <c r="O402" s="607"/>
      <c r="P402" s="607"/>
      <c r="Q402" s="607"/>
      <c r="R402" s="607"/>
      <c r="S402" s="607"/>
      <c r="T402" s="607"/>
      <c r="U402" s="607"/>
      <c r="V402" s="607"/>
      <c r="W402" s="607"/>
      <c r="X402" s="607"/>
      <c r="Y402" s="607"/>
      <c r="Z402" s="607"/>
      <c r="AA402" s="616"/>
      <c r="AB402" s="1121"/>
      <c r="AC402" s="1122"/>
      <c r="AD402" s="1123"/>
    </row>
    <row r="403" spans="1:30" ht="12.75" customHeight="1">
      <c r="A403" s="840"/>
      <c r="B403" s="859"/>
      <c r="C403" s="846"/>
      <c r="D403" s="847"/>
      <c r="E403" s="840"/>
      <c r="F403" s="834"/>
      <c r="G403" s="828"/>
      <c r="H403" s="828"/>
      <c r="I403" s="828"/>
      <c r="J403" s="828"/>
      <c r="K403" s="828"/>
      <c r="L403" s="828"/>
      <c r="M403" s="828"/>
      <c r="N403" s="828"/>
      <c r="O403" s="828"/>
      <c r="P403" s="828"/>
      <c r="Q403" s="828"/>
      <c r="R403" s="828"/>
      <c r="S403" s="828"/>
      <c r="T403" s="828"/>
      <c r="U403" s="828"/>
      <c r="V403" s="828"/>
      <c r="W403" s="828"/>
      <c r="X403" s="828"/>
      <c r="Y403" s="828"/>
      <c r="Z403" s="828"/>
      <c r="AA403" s="834"/>
      <c r="AB403" s="843"/>
      <c r="AC403" s="844"/>
      <c r="AD403" s="845"/>
    </row>
    <row r="404" spans="1:30" ht="13.5" customHeight="1">
      <c r="A404" s="1135" t="s">
        <v>1259</v>
      </c>
      <c r="B404" s="626">
        <v>20</v>
      </c>
      <c r="C404" s="1857" t="s">
        <v>1282</v>
      </c>
      <c r="D404" s="591" t="s">
        <v>376</v>
      </c>
      <c r="E404" s="1135" t="s">
        <v>1216</v>
      </c>
      <c r="F404" s="616"/>
      <c r="G404" s="616" t="s">
        <v>1186</v>
      </c>
      <c r="H404" s="621" t="s">
        <v>1217</v>
      </c>
      <c r="AA404" s="616"/>
      <c r="AB404" s="1121" t="s">
        <v>230</v>
      </c>
      <c r="AC404" s="1122"/>
      <c r="AD404" s="1123"/>
    </row>
    <row r="405" spans="1:30" ht="13.5" customHeight="1">
      <c r="A405" s="1135"/>
      <c r="B405" s="626"/>
      <c r="C405" s="1857"/>
      <c r="D405" s="591"/>
      <c r="E405" s="1135"/>
      <c r="F405" s="616"/>
      <c r="G405" s="1136" t="s">
        <v>117</v>
      </c>
      <c r="H405" s="1858"/>
      <c r="I405" s="1858"/>
      <c r="J405" s="1858"/>
      <c r="K405" s="1858"/>
      <c r="L405" s="1858"/>
      <c r="M405" s="1859"/>
      <c r="N405" s="1979" t="s">
        <v>116</v>
      </c>
      <c r="O405" s="1980"/>
      <c r="P405" s="1980"/>
      <c r="Q405" s="1980"/>
      <c r="R405" s="1980"/>
      <c r="S405" s="1980"/>
      <c r="T405" s="1980"/>
      <c r="U405" s="1980"/>
      <c r="V405" s="1981"/>
      <c r="AA405" s="616"/>
      <c r="AB405" s="1121"/>
      <c r="AC405" s="1122"/>
      <c r="AD405" s="1123"/>
    </row>
    <row r="406" spans="1:30" ht="13.5" customHeight="1">
      <c r="A406" s="1135"/>
      <c r="B406" s="626"/>
      <c r="C406" s="1857"/>
      <c r="D406" s="591"/>
      <c r="E406" s="1135"/>
      <c r="F406" s="616"/>
      <c r="G406" s="1136"/>
      <c r="H406" s="1136"/>
      <c r="I406" s="1136"/>
      <c r="J406" s="1136"/>
      <c r="K406" s="1136"/>
      <c r="L406" s="1136"/>
      <c r="M406" s="1704"/>
      <c r="N406" s="1805"/>
      <c r="O406" s="1806"/>
      <c r="P406" s="1806"/>
      <c r="Q406" s="1806"/>
      <c r="R406" s="1806"/>
      <c r="S406" s="1806"/>
      <c r="T406" s="1806"/>
      <c r="U406" s="1806"/>
      <c r="V406" s="1807"/>
      <c r="AA406" s="616"/>
      <c r="AB406" s="1121"/>
      <c r="AC406" s="1122"/>
      <c r="AD406" s="1123"/>
    </row>
    <row r="407" spans="1:30" ht="5.0999999999999996" customHeight="1">
      <c r="A407" s="1135"/>
      <c r="B407" s="626"/>
      <c r="C407" s="1857"/>
      <c r="D407" s="591"/>
      <c r="E407" s="1135"/>
      <c r="F407" s="616"/>
      <c r="AA407" s="616"/>
      <c r="AB407" s="593"/>
      <c r="AC407" s="594"/>
      <c r="AD407" s="595"/>
    </row>
    <row r="408" spans="1:30" ht="13.5" customHeight="1">
      <c r="A408" s="1135"/>
      <c r="B408" s="626"/>
      <c r="C408" s="590"/>
      <c r="D408" s="591"/>
      <c r="E408" s="1135"/>
      <c r="F408" s="616"/>
      <c r="G408" s="616" t="s">
        <v>1186</v>
      </c>
      <c r="H408" s="606" t="s">
        <v>1218</v>
      </c>
      <c r="AA408" s="616"/>
      <c r="AB408" s="593"/>
      <c r="AC408" s="594"/>
      <c r="AD408" s="595"/>
    </row>
    <row r="409" spans="1:30" ht="13.5" customHeight="1">
      <c r="A409" s="589"/>
      <c r="B409" s="626"/>
      <c r="C409" s="590"/>
      <c r="D409" s="591"/>
      <c r="E409" s="1135"/>
      <c r="F409" s="616"/>
      <c r="G409" s="1982"/>
      <c r="H409" s="1983"/>
      <c r="I409" s="1983"/>
      <c r="J409" s="1983"/>
      <c r="K409" s="1983"/>
      <c r="L409" s="1983"/>
      <c r="M409" s="1983"/>
      <c r="N409" s="1983"/>
      <c r="O409" s="1983"/>
      <c r="P409" s="1983"/>
      <c r="Q409" s="1983"/>
      <c r="R409" s="1983"/>
      <c r="S409" s="1983"/>
      <c r="T409" s="1983"/>
      <c r="U409" s="1983"/>
      <c r="V409" s="1983"/>
      <c r="W409" s="1983"/>
      <c r="X409" s="1983"/>
      <c r="Y409" s="1983"/>
      <c r="Z409" s="1984"/>
      <c r="AA409" s="616"/>
      <c r="AB409" s="593"/>
      <c r="AC409" s="594"/>
      <c r="AD409" s="595"/>
    </row>
    <row r="410" spans="1:30" ht="13.5" customHeight="1">
      <c r="A410" s="589"/>
      <c r="B410" s="626"/>
      <c r="C410" s="590"/>
      <c r="D410" s="591"/>
      <c r="E410" s="1135"/>
      <c r="F410" s="616"/>
      <c r="G410" s="1854"/>
      <c r="H410" s="1855"/>
      <c r="I410" s="1855"/>
      <c r="J410" s="1855"/>
      <c r="K410" s="1855"/>
      <c r="L410" s="1855"/>
      <c r="M410" s="1855"/>
      <c r="N410" s="1855"/>
      <c r="O410" s="1855"/>
      <c r="P410" s="1855"/>
      <c r="Q410" s="1855"/>
      <c r="R410" s="1855"/>
      <c r="S410" s="1855"/>
      <c r="T410" s="1855"/>
      <c r="U410" s="1855"/>
      <c r="V410" s="1855"/>
      <c r="W410" s="1855"/>
      <c r="X410" s="1855"/>
      <c r="Y410" s="1855"/>
      <c r="Z410" s="1856"/>
      <c r="AA410" s="616"/>
      <c r="AB410" s="593"/>
      <c r="AC410" s="594"/>
      <c r="AD410" s="595"/>
    </row>
    <row r="411" spans="1:30" ht="13.5" customHeight="1">
      <c r="A411" s="589"/>
      <c r="B411" s="626"/>
      <c r="C411" s="590"/>
      <c r="D411" s="591"/>
      <c r="E411" s="1135"/>
      <c r="F411" s="616"/>
      <c r="G411" s="1760"/>
      <c r="H411" s="1761"/>
      <c r="I411" s="1761"/>
      <c r="J411" s="1761"/>
      <c r="K411" s="1761"/>
      <c r="L411" s="1761"/>
      <c r="M411" s="1761"/>
      <c r="N411" s="1761"/>
      <c r="O411" s="1761"/>
      <c r="P411" s="1761"/>
      <c r="Q411" s="1761"/>
      <c r="R411" s="1761"/>
      <c r="S411" s="1761"/>
      <c r="T411" s="1761"/>
      <c r="U411" s="1761"/>
      <c r="V411" s="1761"/>
      <c r="W411" s="1761"/>
      <c r="X411" s="1761"/>
      <c r="Y411" s="1761"/>
      <c r="Z411" s="1762"/>
      <c r="AA411" s="616"/>
      <c r="AB411" s="593"/>
      <c r="AC411" s="594"/>
      <c r="AD411" s="595"/>
    </row>
    <row r="412" spans="1:30" ht="5.0999999999999996" customHeight="1">
      <c r="A412" s="589"/>
      <c r="B412" s="626"/>
      <c r="C412" s="590"/>
      <c r="D412" s="591"/>
      <c r="E412" s="1135"/>
      <c r="F412" s="616"/>
      <c r="AA412" s="616"/>
      <c r="AB412" s="593"/>
      <c r="AC412" s="594"/>
      <c r="AD412" s="595"/>
    </row>
    <row r="413" spans="1:30" ht="13.5" customHeight="1">
      <c r="A413" s="589"/>
      <c r="B413" s="626"/>
      <c r="C413" s="590"/>
      <c r="D413" s="591"/>
      <c r="E413" s="1135"/>
      <c r="F413" s="616"/>
      <c r="G413" s="616" t="s">
        <v>1186</v>
      </c>
      <c r="H413" s="1811" t="s">
        <v>1195</v>
      </c>
      <c r="I413" s="1811"/>
      <c r="J413" s="1811"/>
      <c r="K413" s="1811"/>
      <c r="L413" s="1811"/>
      <c r="M413" s="1811"/>
      <c r="N413" s="1811"/>
      <c r="O413" s="1811"/>
      <c r="P413" s="1811"/>
      <c r="Q413" s="1811"/>
      <c r="R413" s="1811"/>
      <c r="S413" s="1811"/>
      <c r="T413" s="1812"/>
      <c r="AA413" s="616"/>
      <c r="AB413" s="1121" t="s">
        <v>230</v>
      </c>
      <c r="AC413" s="1122"/>
      <c r="AD413" s="1123"/>
    </row>
    <row r="414" spans="1:30" ht="13.5" customHeight="1">
      <c r="A414" s="589"/>
      <c r="B414" s="626"/>
      <c r="C414" s="590"/>
      <c r="D414" s="591"/>
      <c r="E414" s="651"/>
      <c r="F414" s="616"/>
      <c r="G414" s="1136" t="s">
        <v>117</v>
      </c>
      <c r="H414" s="1136"/>
      <c r="I414" s="1136"/>
      <c r="J414" s="1136"/>
      <c r="K414" s="1136"/>
      <c r="L414" s="1136"/>
      <c r="M414" s="1704"/>
      <c r="N414" s="1155" t="s">
        <v>1188</v>
      </c>
      <c r="O414" s="1155"/>
      <c r="P414" s="1155"/>
      <c r="Q414" s="1155"/>
      <c r="R414" s="1155"/>
      <c r="S414" s="1155"/>
      <c r="T414" s="1155"/>
      <c r="U414" s="1155"/>
      <c r="V414" s="1155"/>
      <c r="W414" s="1155"/>
      <c r="X414" s="1155"/>
      <c r="Y414" s="1155"/>
      <c r="Z414" s="1155"/>
      <c r="AA414" s="616"/>
      <c r="AB414" s="1121"/>
      <c r="AC414" s="1122"/>
      <c r="AD414" s="1123"/>
    </row>
    <row r="415" spans="1:30" ht="13.5" customHeight="1">
      <c r="A415" s="589"/>
      <c r="B415" s="626"/>
      <c r="C415" s="590"/>
      <c r="D415" s="591"/>
      <c r="E415" s="651"/>
      <c r="F415" s="616"/>
      <c r="G415" s="1136"/>
      <c r="H415" s="1136"/>
      <c r="I415" s="1136"/>
      <c r="J415" s="1136"/>
      <c r="K415" s="1136"/>
      <c r="L415" s="1136"/>
      <c r="M415" s="1704"/>
      <c r="N415" s="1155"/>
      <c r="O415" s="1155"/>
      <c r="P415" s="1155"/>
      <c r="Q415" s="1155"/>
      <c r="R415" s="1155"/>
      <c r="S415" s="1155"/>
      <c r="T415" s="1155"/>
      <c r="U415" s="1155"/>
      <c r="V415" s="1155"/>
      <c r="W415" s="1155"/>
      <c r="X415" s="1155"/>
      <c r="Y415" s="1155"/>
      <c r="Z415" s="1155"/>
      <c r="AA415" s="616"/>
      <c r="AB415" s="1121"/>
      <c r="AC415" s="1122"/>
      <c r="AD415" s="1123"/>
    </row>
    <row r="416" spans="1:30" ht="13.5" customHeight="1">
      <c r="A416" s="589"/>
      <c r="B416" s="626"/>
      <c r="C416" s="590"/>
      <c r="D416" s="591"/>
      <c r="E416" s="651"/>
      <c r="F416" s="616"/>
      <c r="G416" s="1815" t="s">
        <v>1196</v>
      </c>
      <c r="H416" s="1815"/>
      <c r="I416" s="1815"/>
      <c r="J416" s="1815"/>
      <c r="K416" s="1815"/>
      <c r="L416" s="1815"/>
      <c r="M416" s="1815"/>
      <c r="N416" s="1815"/>
      <c r="O416" s="1815"/>
      <c r="P416" s="1815"/>
      <c r="Q416" s="1815"/>
      <c r="R416" s="1815"/>
      <c r="S416" s="1815"/>
      <c r="T416" s="1815"/>
      <c r="U416" s="1815"/>
      <c r="V416" s="1815"/>
      <c r="AA416" s="616"/>
      <c r="AB416" s="593"/>
      <c r="AC416" s="594"/>
      <c r="AD416" s="595"/>
    </row>
    <row r="417" spans="1:30" ht="13.5" customHeight="1">
      <c r="A417" s="589"/>
      <c r="B417" s="626"/>
      <c r="C417" s="590"/>
      <c r="D417" s="591"/>
      <c r="E417" s="651"/>
      <c r="F417" s="616"/>
      <c r="G417" s="1808"/>
      <c r="H417" s="1809"/>
      <c r="I417" s="1809"/>
      <c r="J417" s="1809"/>
      <c r="K417" s="1809"/>
      <c r="L417" s="1809"/>
      <c r="M417" s="1809"/>
      <c r="N417" s="1809"/>
      <c r="O417" s="1809"/>
      <c r="P417" s="1809"/>
      <c r="Q417" s="1809"/>
      <c r="R417" s="1809"/>
      <c r="S417" s="1809"/>
      <c r="T417" s="1809"/>
      <c r="U417" s="1809"/>
      <c r="V417" s="1809"/>
      <c r="W417" s="1809"/>
      <c r="X417" s="1809"/>
      <c r="Y417" s="1809"/>
      <c r="Z417" s="1810"/>
      <c r="AA417" s="616"/>
      <c r="AB417" s="593"/>
      <c r="AC417" s="594"/>
      <c r="AD417" s="595"/>
    </row>
    <row r="418" spans="1:30" ht="13.5" customHeight="1">
      <c r="A418" s="589"/>
      <c r="B418" s="626"/>
      <c r="C418" s="590"/>
      <c r="D418" s="591"/>
      <c r="E418" s="651"/>
      <c r="F418" s="616"/>
      <c r="G418" s="1215"/>
      <c r="H418" s="1216"/>
      <c r="I418" s="1216"/>
      <c r="J418" s="1216"/>
      <c r="K418" s="1216"/>
      <c r="L418" s="1216"/>
      <c r="M418" s="1216"/>
      <c r="N418" s="1216"/>
      <c r="O418" s="1216"/>
      <c r="P418" s="1216"/>
      <c r="Q418" s="1216"/>
      <c r="R418" s="1216"/>
      <c r="S418" s="1216"/>
      <c r="T418" s="1216"/>
      <c r="U418" s="1216"/>
      <c r="V418" s="1216"/>
      <c r="W418" s="1216"/>
      <c r="X418" s="1216"/>
      <c r="Y418" s="1216"/>
      <c r="Z418" s="1217"/>
      <c r="AA418" s="616"/>
      <c r="AB418" s="593"/>
      <c r="AC418" s="594"/>
      <c r="AD418" s="595"/>
    </row>
    <row r="419" spans="1:30" ht="13.5" customHeight="1">
      <c r="A419" s="589"/>
      <c r="B419" s="626"/>
      <c r="C419" s="590"/>
      <c r="D419" s="591"/>
      <c r="E419" s="589"/>
      <c r="F419" s="616"/>
      <c r="G419" s="1218"/>
      <c r="H419" s="1219"/>
      <c r="I419" s="1219"/>
      <c r="J419" s="1219"/>
      <c r="K419" s="1219"/>
      <c r="L419" s="1219"/>
      <c r="M419" s="1219"/>
      <c r="N419" s="1219"/>
      <c r="O419" s="1219"/>
      <c r="P419" s="1219"/>
      <c r="Q419" s="1219"/>
      <c r="R419" s="1219"/>
      <c r="S419" s="1219"/>
      <c r="T419" s="1219"/>
      <c r="U419" s="1219"/>
      <c r="V419" s="1219"/>
      <c r="W419" s="1219"/>
      <c r="X419" s="1219"/>
      <c r="Y419" s="1219"/>
      <c r="Z419" s="1220"/>
      <c r="AA419" s="616"/>
      <c r="AB419" s="593"/>
      <c r="AC419" s="594"/>
      <c r="AD419" s="595"/>
    </row>
    <row r="420" spans="1:30" ht="3" customHeight="1">
      <c r="A420" s="589"/>
      <c r="B420" s="626"/>
      <c r="C420" s="590"/>
      <c r="D420" s="591"/>
      <c r="E420" s="589"/>
      <c r="F420" s="616"/>
      <c r="AA420" s="616"/>
      <c r="AB420" s="593"/>
      <c r="AC420" s="594"/>
      <c r="AD420" s="595"/>
    </row>
    <row r="421" spans="1:30" ht="13.5" customHeight="1">
      <c r="A421" s="589"/>
      <c r="B421" s="626"/>
      <c r="C421" s="590"/>
      <c r="D421" s="591"/>
      <c r="E421" s="651"/>
      <c r="F421" s="616"/>
      <c r="G421" s="616" t="s">
        <v>921</v>
      </c>
      <c r="H421" s="1811" t="s">
        <v>1197</v>
      </c>
      <c r="I421" s="1811"/>
      <c r="J421" s="1811"/>
      <c r="K421" s="1811"/>
      <c r="L421" s="1811"/>
      <c r="M421" s="1811"/>
      <c r="N421" s="1811"/>
      <c r="O421" s="1811"/>
      <c r="P421" s="1811"/>
      <c r="Q421" s="1811"/>
      <c r="R421" s="1811"/>
      <c r="S421" s="1811"/>
      <c r="T421" s="1812"/>
      <c r="AA421" s="616"/>
      <c r="AB421" s="1121" t="s">
        <v>230</v>
      </c>
      <c r="AC421" s="1122"/>
      <c r="AD421" s="1123"/>
    </row>
    <row r="422" spans="1:30" ht="13.5" customHeight="1">
      <c r="A422" s="589"/>
      <c r="B422" s="626"/>
      <c r="C422" s="590"/>
      <c r="D422" s="591"/>
      <c r="E422" s="651"/>
      <c r="F422" s="616"/>
      <c r="G422" s="1136" t="s">
        <v>117</v>
      </c>
      <c r="H422" s="1136"/>
      <c r="I422" s="1136"/>
      <c r="J422" s="1136"/>
      <c r="K422" s="1136"/>
      <c r="L422" s="1136"/>
      <c r="M422" s="1704"/>
      <c r="N422" s="1155" t="s">
        <v>1188</v>
      </c>
      <c r="O422" s="1155"/>
      <c r="P422" s="1155"/>
      <c r="Q422" s="1155"/>
      <c r="R422" s="1155"/>
      <c r="S422" s="1155"/>
      <c r="T422" s="1155"/>
      <c r="U422" s="1155"/>
      <c r="V422" s="1155"/>
      <c r="W422" s="1155"/>
      <c r="X422" s="1155"/>
      <c r="Y422" s="1155"/>
      <c r="Z422" s="1155"/>
      <c r="AA422" s="616"/>
      <c r="AB422" s="1121"/>
      <c r="AC422" s="1122"/>
      <c r="AD422" s="1123"/>
    </row>
    <row r="423" spans="1:30" ht="13.5" customHeight="1">
      <c r="A423" s="589"/>
      <c r="B423" s="626"/>
      <c r="C423" s="590"/>
      <c r="D423" s="591"/>
      <c r="E423" s="651"/>
      <c r="F423" s="616"/>
      <c r="G423" s="1136"/>
      <c r="H423" s="1136"/>
      <c r="I423" s="1136"/>
      <c r="J423" s="1136"/>
      <c r="K423" s="1136"/>
      <c r="L423" s="1136"/>
      <c r="M423" s="1704"/>
      <c r="N423" s="1155"/>
      <c r="O423" s="1155"/>
      <c r="P423" s="1155"/>
      <c r="Q423" s="1155"/>
      <c r="R423" s="1155"/>
      <c r="S423" s="1155"/>
      <c r="T423" s="1155"/>
      <c r="U423" s="1155"/>
      <c r="V423" s="1155"/>
      <c r="W423" s="1155"/>
      <c r="X423" s="1155"/>
      <c r="Y423" s="1155"/>
      <c r="Z423" s="1155"/>
      <c r="AA423" s="616"/>
      <c r="AB423" s="1121"/>
      <c r="AC423" s="1122"/>
      <c r="AD423" s="1123"/>
    </row>
    <row r="424" spans="1:30" ht="13.5" customHeight="1">
      <c r="A424" s="589"/>
      <c r="B424" s="626"/>
      <c r="C424" s="590"/>
      <c r="D424" s="591"/>
      <c r="E424" s="651"/>
      <c r="F424" s="616"/>
      <c r="G424" s="1815" t="s">
        <v>1198</v>
      </c>
      <c r="H424" s="1815"/>
      <c r="I424" s="1815"/>
      <c r="J424" s="1815"/>
      <c r="K424" s="1815"/>
      <c r="L424" s="1815"/>
      <c r="M424" s="1815"/>
      <c r="N424" s="1815"/>
      <c r="O424" s="1815"/>
      <c r="P424" s="1815"/>
      <c r="Q424" s="1815"/>
      <c r="R424" s="1815"/>
      <c r="S424" s="1815"/>
      <c r="T424" s="1815"/>
      <c r="U424" s="1815"/>
      <c r="V424" s="1815"/>
      <c r="AA424" s="616"/>
      <c r="AB424" s="593"/>
      <c r="AC424" s="594"/>
      <c r="AD424" s="595"/>
    </row>
    <row r="425" spans="1:30" ht="13.5" customHeight="1">
      <c r="A425" s="808"/>
      <c r="B425" s="849"/>
      <c r="C425" s="809"/>
      <c r="D425" s="810"/>
      <c r="E425" s="856"/>
      <c r="F425" s="839"/>
      <c r="G425" s="1818"/>
      <c r="H425" s="1819"/>
      <c r="I425" s="1819"/>
      <c r="J425" s="1819"/>
      <c r="K425" s="1819"/>
      <c r="L425" s="1819"/>
      <c r="M425" s="1819"/>
      <c r="N425" s="1819"/>
      <c r="O425" s="1819"/>
      <c r="P425" s="1819"/>
      <c r="Q425" s="1819"/>
      <c r="R425" s="1819"/>
      <c r="S425" s="1819"/>
      <c r="T425" s="1819"/>
      <c r="U425" s="1819"/>
      <c r="V425" s="1819"/>
      <c r="W425" s="1819"/>
      <c r="X425" s="1819"/>
      <c r="Y425" s="1819"/>
      <c r="Z425" s="1820"/>
      <c r="AA425" s="839"/>
      <c r="AB425" s="812"/>
      <c r="AC425" s="813"/>
      <c r="AD425" s="814"/>
    </row>
    <row r="426" spans="1:30" ht="13.5" customHeight="1">
      <c r="A426" s="808"/>
      <c r="B426" s="849"/>
      <c r="C426" s="809"/>
      <c r="D426" s="810"/>
      <c r="E426" s="856"/>
      <c r="F426" s="839"/>
      <c r="G426" s="1215"/>
      <c r="H426" s="1216"/>
      <c r="I426" s="1216"/>
      <c r="J426" s="1216"/>
      <c r="K426" s="1216"/>
      <c r="L426" s="1216"/>
      <c r="M426" s="1216"/>
      <c r="N426" s="1216"/>
      <c r="O426" s="1216"/>
      <c r="P426" s="1216"/>
      <c r="Q426" s="1216"/>
      <c r="R426" s="1216"/>
      <c r="S426" s="1216"/>
      <c r="T426" s="1216"/>
      <c r="U426" s="1216"/>
      <c r="V426" s="1216"/>
      <c r="W426" s="1216"/>
      <c r="X426" s="1216"/>
      <c r="Y426" s="1216"/>
      <c r="Z426" s="1217"/>
      <c r="AA426" s="839"/>
      <c r="AB426" s="812"/>
      <c r="AC426" s="813"/>
      <c r="AD426" s="814"/>
    </row>
    <row r="427" spans="1:30" ht="13.5" customHeight="1">
      <c r="A427" s="808"/>
      <c r="B427" s="849"/>
      <c r="C427" s="809"/>
      <c r="D427" s="810"/>
      <c r="E427" s="808"/>
      <c r="F427" s="839"/>
      <c r="G427" s="1218"/>
      <c r="H427" s="1219"/>
      <c r="I427" s="1219"/>
      <c r="J427" s="1219"/>
      <c r="K427" s="1219"/>
      <c r="L427" s="1219"/>
      <c r="M427" s="1219"/>
      <c r="N427" s="1219"/>
      <c r="O427" s="1219"/>
      <c r="P427" s="1219"/>
      <c r="Q427" s="1219"/>
      <c r="R427" s="1219"/>
      <c r="S427" s="1219"/>
      <c r="T427" s="1219"/>
      <c r="U427" s="1219"/>
      <c r="V427" s="1219"/>
      <c r="W427" s="1219"/>
      <c r="X427" s="1219"/>
      <c r="Y427" s="1219"/>
      <c r="Z427" s="1220"/>
      <c r="AA427" s="839"/>
      <c r="AB427" s="812"/>
      <c r="AC427" s="813"/>
      <c r="AD427" s="814"/>
    </row>
    <row r="428" spans="1:30" s="707" customFormat="1" ht="5.25" customHeight="1">
      <c r="A428" s="808"/>
      <c r="B428" s="849"/>
      <c r="C428" s="809"/>
      <c r="D428" s="810"/>
      <c r="E428" s="808"/>
      <c r="F428" s="839"/>
      <c r="G428" s="854"/>
      <c r="H428" s="854"/>
      <c r="I428" s="854"/>
      <c r="J428" s="854"/>
      <c r="K428" s="854"/>
      <c r="L428" s="854"/>
      <c r="M428" s="854"/>
      <c r="N428" s="854"/>
      <c r="O428" s="854"/>
      <c r="P428" s="854"/>
      <c r="Q428" s="854"/>
      <c r="R428" s="854"/>
      <c r="S428" s="854"/>
      <c r="T428" s="854"/>
      <c r="U428" s="854"/>
      <c r="V428" s="854"/>
      <c r="W428" s="854"/>
      <c r="X428" s="854"/>
      <c r="Y428" s="854"/>
      <c r="Z428" s="854"/>
      <c r="AA428" s="839"/>
      <c r="AB428" s="812"/>
      <c r="AC428" s="813"/>
      <c r="AD428" s="814"/>
    </row>
    <row r="429" spans="1:30" ht="13.5" customHeight="1">
      <c r="A429" s="589"/>
      <c r="B429" s="626"/>
      <c r="C429" s="590"/>
      <c r="D429" s="591"/>
      <c r="E429" s="589"/>
      <c r="F429" s="616"/>
      <c r="AA429" s="616"/>
      <c r="AB429" s="593"/>
      <c r="AC429" s="594"/>
      <c r="AD429" s="595"/>
    </row>
    <row r="430" spans="1:30" ht="12.6" customHeight="1">
      <c r="A430" s="1119"/>
      <c r="B430" s="298"/>
      <c r="C430" s="1857"/>
      <c r="D430" s="835" t="s">
        <v>376</v>
      </c>
      <c r="E430" s="1119" t="s">
        <v>469</v>
      </c>
      <c r="F430" s="839"/>
      <c r="G430" s="1136" t="s">
        <v>117</v>
      </c>
      <c r="H430" s="1136"/>
      <c r="I430" s="1136"/>
      <c r="J430" s="1136"/>
      <c r="K430" s="1136"/>
      <c r="L430" s="1136"/>
      <c r="M430" s="1136"/>
      <c r="N430" s="1222" t="s">
        <v>116</v>
      </c>
      <c r="O430" s="1222"/>
      <c r="P430" s="1222"/>
      <c r="Q430" s="1222"/>
      <c r="R430" s="1222"/>
      <c r="S430" s="1222"/>
      <c r="T430" s="1222"/>
      <c r="U430" s="1222"/>
      <c r="V430" s="1222"/>
      <c r="W430" s="839"/>
      <c r="X430" s="839"/>
      <c r="Y430" s="839"/>
      <c r="Z430" s="839"/>
      <c r="AA430" s="839"/>
      <c r="AB430" s="1121" t="s">
        <v>230</v>
      </c>
      <c r="AC430" s="1122"/>
      <c r="AD430" s="1123"/>
    </row>
    <row r="431" spans="1:30" ht="12.6" customHeight="1">
      <c r="A431" s="1119"/>
      <c r="B431" s="298"/>
      <c r="C431" s="1857"/>
      <c r="D431" s="835"/>
      <c r="E431" s="1120"/>
      <c r="F431" s="839"/>
      <c r="G431" s="1136"/>
      <c r="H431" s="1136"/>
      <c r="I431" s="1136"/>
      <c r="J431" s="1136"/>
      <c r="K431" s="1136"/>
      <c r="L431" s="1136"/>
      <c r="M431" s="1136"/>
      <c r="N431" s="1222"/>
      <c r="O431" s="1222"/>
      <c r="P431" s="1222"/>
      <c r="Q431" s="1222"/>
      <c r="R431" s="1222"/>
      <c r="S431" s="1222"/>
      <c r="T431" s="1222"/>
      <c r="U431" s="1222"/>
      <c r="V431" s="1222"/>
      <c r="W431" s="839"/>
      <c r="X431" s="839"/>
      <c r="Y431" s="839"/>
      <c r="Z431" s="839"/>
      <c r="AA431" s="839"/>
      <c r="AB431" s="1121"/>
      <c r="AC431" s="1122"/>
      <c r="AD431" s="1123"/>
    </row>
    <row r="432" spans="1:30" s="898" customFormat="1" ht="12.6" customHeight="1">
      <c r="A432" s="1119"/>
      <c r="B432" s="298"/>
      <c r="C432" s="1857"/>
      <c r="D432" s="899"/>
      <c r="E432" s="1120"/>
      <c r="F432" s="900"/>
      <c r="G432" s="897"/>
      <c r="H432" s="897"/>
      <c r="I432" s="897"/>
      <c r="J432" s="897"/>
      <c r="K432" s="897"/>
      <c r="L432" s="897"/>
      <c r="M432" s="897"/>
      <c r="N432" s="901"/>
      <c r="O432" s="901"/>
      <c r="P432" s="901"/>
      <c r="Q432" s="901"/>
      <c r="R432" s="901"/>
      <c r="S432" s="901"/>
      <c r="T432" s="901"/>
      <c r="U432" s="901"/>
      <c r="V432" s="901"/>
      <c r="W432" s="900"/>
      <c r="X432" s="900"/>
      <c r="Y432" s="900"/>
      <c r="Z432" s="900"/>
      <c r="AA432" s="900"/>
      <c r="AB432" s="1121"/>
      <c r="AC432" s="1122"/>
      <c r="AD432" s="1123"/>
    </row>
    <row r="433" spans="1:30" ht="13.5" customHeight="1">
      <c r="A433" s="1119"/>
      <c r="B433" s="298"/>
      <c r="C433" s="1857"/>
      <c r="D433" s="835"/>
      <c r="E433" s="1120"/>
      <c r="F433" s="839"/>
      <c r="G433" s="811"/>
      <c r="H433" s="811"/>
      <c r="I433" s="811"/>
      <c r="J433" s="811"/>
      <c r="K433" s="811"/>
      <c r="L433" s="811"/>
      <c r="M433" s="811"/>
      <c r="N433" s="811"/>
      <c r="O433" s="811"/>
      <c r="P433" s="811"/>
      <c r="Q433" s="811"/>
      <c r="R433" s="811"/>
      <c r="S433" s="811"/>
      <c r="T433" s="811"/>
      <c r="U433" s="811"/>
      <c r="V433" s="811"/>
      <c r="W433" s="811"/>
      <c r="X433" s="839"/>
      <c r="Y433" s="839"/>
      <c r="Z433" s="839"/>
      <c r="AA433" s="839"/>
      <c r="AB433" s="1121"/>
      <c r="AC433" s="1122"/>
      <c r="AD433" s="1123"/>
    </row>
    <row r="434" spans="1:30" ht="13.5" customHeight="1">
      <c r="A434" s="1119"/>
      <c r="B434" s="298"/>
      <c r="C434" s="1857"/>
      <c r="D434" s="835"/>
      <c r="E434" s="1120"/>
      <c r="F434" s="100"/>
      <c r="G434" s="830" t="s">
        <v>162</v>
      </c>
      <c r="H434" s="830"/>
      <c r="I434" s="830"/>
      <c r="J434" s="830"/>
      <c r="K434" s="830"/>
      <c r="L434" s="830"/>
      <c r="M434" s="830"/>
      <c r="N434" s="830"/>
      <c r="O434" s="830"/>
      <c r="P434" s="830"/>
      <c r="Q434" s="830"/>
      <c r="R434" s="830"/>
      <c r="S434" s="830"/>
      <c r="T434" s="830"/>
      <c r="U434" s="830"/>
      <c r="V434" s="830"/>
      <c r="W434" s="830"/>
      <c r="X434" s="218"/>
      <c r="Y434" s="218"/>
      <c r="Z434" s="218"/>
      <c r="AA434" s="343"/>
      <c r="AB434" s="1122"/>
      <c r="AC434" s="1122"/>
      <c r="AD434" s="1123"/>
    </row>
    <row r="435" spans="1:30" ht="13.5" customHeight="1">
      <c r="A435" s="1119"/>
      <c r="B435" s="298"/>
      <c r="C435" s="829"/>
      <c r="D435" s="835"/>
      <c r="E435" s="862"/>
      <c r="F435" s="100"/>
      <c r="G435" s="1300" t="s">
        <v>195</v>
      </c>
      <c r="H435" s="1872"/>
      <c r="I435" s="1872"/>
      <c r="J435" s="1872"/>
      <c r="K435" s="1872"/>
      <c r="L435" s="1872"/>
      <c r="M435" s="1872"/>
      <c r="N435" s="1872"/>
      <c r="O435" s="1872"/>
      <c r="P435" s="1302"/>
      <c r="Q435" s="1300" t="s">
        <v>163</v>
      </c>
      <c r="R435" s="1872"/>
      <c r="S435" s="1302"/>
      <c r="T435" s="1300" t="s">
        <v>164</v>
      </c>
      <c r="U435" s="1872"/>
      <c r="V435" s="1872"/>
      <c r="W435" s="1302"/>
      <c r="X435" s="852"/>
      <c r="Y435" s="852"/>
      <c r="Z435" s="852"/>
      <c r="AA435" s="102"/>
      <c r="AB435" s="1122"/>
      <c r="AC435" s="1122"/>
      <c r="AD435" s="1123"/>
    </row>
    <row r="436" spans="1:30" ht="13.5" customHeight="1">
      <c r="A436" s="1119"/>
      <c r="B436" s="323"/>
      <c r="C436" s="829"/>
      <c r="D436" s="835"/>
      <c r="E436" s="1119" t="s">
        <v>1219</v>
      </c>
      <c r="F436" s="100"/>
      <c r="G436" s="1873"/>
      <c r="H436" s="1874"/>
      <c r="I436" s="1874"/>
      <c r="J436" s="1874"/>
      <c r="K436" s="1874"/>
      <c r="L436" s="1874"/>
      <c r="M436" s="1874"/>
      <c r="N436" s="1874"/>
      <c r="O436" s="1874"/>
      <c r="P436" s="1875"/>
      <c r="Q436" s="1328"/>
      <c r="R436" s="1861"/>
      <c r="S436" s="692" t="s">
        <v>165</v>
      </c>
      <c r="T436" s="1226" t="s">
        <v>231</v>
      </c>
      <c r="U436" s="1831"/>
      <c r="V436" s="1831"/>
      <c r="W436" s="1228"/>
      <c r="X436" s="826"/>
      <c r="Y436" s="826"/>
      <c r="Z436" s="826"/>
      <c r="AA436" s="102"/>
      <c r="AB436" s="1122"/>
      <c r="AC436" s="1122"/>
      <c r="AD436" s="1123"/>
    </row>
    <row r="437" spans="1:30" ht="13.5" customHeight="1">
      <c r="A437" s="1119"/>
      <c r="B437" s="323"/>
      <c r="C437" s="829"/>
      <c r="D437" s="835"/>
      <c r="E437" s="1119"/>
      <c r="F437" s="100"/>
      <c r="G437" s="1860"/>
      <c r="H437" s="1860"/>
      <c r="I437" s="1860"/>
      <c r="J437" s="1860"/>
      <c r="K437" s="1860"/>
      <c r="L437" s="1860"/>
      <c r="M437" s="1860"/>
      <c r="N437" s="1860"/>
      <c r="O437" s="1860"/>
      <c r="P437" s="1860"/>
      <c r="Q437" s="1328"/>
      <c r="R437" s="1861"/>
      <c r="S437" s="692" t="s">
        <v>165</v>
      </c>
      <c r="T437" s="1226" t="s">
        <v>231</v>
      </c>
      <c r="U437" s="1831"/>
      <c r="V437" s="1831"/>
      <c r="W437" s="1228"/>
      <c r="X437" s="826"/>
      <c r="Y437" s="826"/>
      <c r="Z437" s="826"/>
      <c r="AA437" s="102"/>
      <c r="AB437" s="1122"/>
      <c r="AC437" s="1122"/>
      <c r="AD437" s="1123"/>
    </row>
    <row r="438" spans="1:30" ht="13.5" customHeight="1">
      <c r="A438" s="1119"/>
      <c r="B438" s="323"/>
      <c r="C438" s="829"/>
      <c r="D438" s="835"/>
      <c r="E438" s="1119"/>
      <c r="F438" s="100"/>
      <c r="G438" s="1860"/>
      <c r="H438" s="1860"/>
      <c r="I438" s="1860"/>
      <c r="J438" s="1860"/>
      <c r="K438" s="1860"/>
      <c r="L438" s="1860"/>
      <c r="M438" s="1860"/>
      <c r="N438" s="1860"/>
      <c r="O438" s="1860"/>
      <c r="P438" s="1860"/>
      <c r="Q438" s="1328"/>
      <c r="R438" s="1861"/>
      <c r="S438" s="692" t="s">
        <v>165</v>
      </c>
      <c r="T438" s="1226" t="s">
        <v>231</v>
      </c>
      <c r="U438" s="1831"/>
      <c r="V438" s="1831"/>
      <c r="W438" s="1228"/>
      <c r="X438" s="826"/>
      <c r="Y438" s="826"/>
      <c r="Z438" s="826"/>
      <c r="AA438" s="102"/>
      <c r="AB438" s="1122"/>
      <c r="AC438" s="1122"/>
      <c r="AD438" s="1123"/>
    </row>
    <row r="439" spans="1:30" ht="13.5" customHeight="1">
      <c r="A439" s="1119"/>
      <c r="B439" s="323"/>
      <c r="C439" s="829"/>
      <c r="D439" s="835"/>
      <c r="E439" s="381"/>
      <c r="F439" s="839"/>
      <c r="G439" s="1860"/>
      <c r="H439" s="1860"/>
      <c r="I439" s="1860"/>
      <c r="J439" s="1860"/>
      <c r="K439" s="1860"/>
      <c r="L439" s="1860"/>
      <c r="M439" s="1860"/>
      <c r="N439" s="1860"/>
      <c r="O439" s="1860"/>
      <c r="P439" s="1860"/>
      <c r="Q439" s="1328"/>
      <c r="R439" s="1861"/>
      <c r="S439" s="692" t="s">
        <v>165</v>
      </c>
      <c r="T439" s="1226" t="s">
        <v>231</v>
      </c>
      <c r="U439" s="1831"/>
      <c r="V439" s="1831"/>
      <c r="W439" s="1228"/>
      <c r="X439" s="839"/>
      <c r="Y439" s="839"/>
      <c r="Z439" s="839"/>
      <c r="AA439" s="839"/>
      <c r="AB439" s="1121"/>
      <c r="AC439" s="1122"/>
      <c r="AD439" s="1123"/>
    </row>
    <row r="440" spans="1:30" ht="13.5" customHeight="1">
      <c r="A440" s="1119"/>
      <c r="B440" s="323"/>
      <c r="C440" s="829"/>
      <c r="D440" s="835"/>
      <c r="E440" s="1119" t="s">
        <v>381</v>
      </c>
      <c r="F440" s="839"/>
      <c r="G440" s="1860"/>
      <c r="H440" s="1860"/>
      <c r="I440" s="1860"/>
      <c r="J440" s="1860"/>
      <c r="K440" s="1860"/>
      <c r="L440" s="1860"/>
      <c r="M440" s="1860"/>
      <c r="N440" s="1860"/>
      <c r="O440" s="1860"/>
      <c r="P440" s="1860"/>
      <c r="Q440" s="1328"/>
      <c r="R440" s="1861"/>
      <c r="S440" s="692" t="s">
        <v>165</v>
      </c>
      <c r="T440" s="1226" t="s">
        <v>231</v>
      </c>
      <c r="U440" s="1831"/>
      <c r="V440" s="1831"/>
      <c r="W440" s="1228"/>
      <c r="X440" s="839"/>
      <c r="Y440" s="839"/>
      <c r="Z440" s="839"/>
      <c r="AA440" s="839"/>
      <c r="AB440" s="1121"/>
      <c r="AC440" s="1122"/>
      <c r="AD440" s="1123"/>
    </row>
    <row r="441" spans="1:30" ht="13.5" customHeight="1">
      <c r="A441" s="1119"/>
      <c r="B441" s="323"/>
      <c r="C441" s="829"/>
      <c r="D441" s="835"/>
      <c r="E441" s="1120"/>
      <c r="F441" s="839"/>
      <c r="G441" s="1860"/>
      <c r="H441" s="1860"/>
      <c r="I441" s="1860"/>
      <c r="J441" s="1860"/>
      <c r="K441" s="1860"/>
      <c r="L441" s="1860"/>
      <c r="M441" s="1860"/>
      <c r="N441" s="1860"/>
      <c r="O441" s="1860"/>
      <c r="P441" s="1860"/>
      <c r="Q441" s="1328"/>
      <c r="R441" s="1861"/>
      <c r="S441" s="692" t="s">
        <v>165</v>
      </c>
      <c r="T441" s="1226" t="s">
        <v>231</v>
      </c>
      <c r="U441" s="1831"/>
      <c r="V441" s="1831"/>
      <c r="W441" s="1228"/>
      <c r="X441" s="344"/>
      <c r="Y441" s="344"/>
      <c r="Z441" s="344"/>
      <c r="AA441" s="839"/>
      <c r="AB441" s="1121"/>
      <c r="AC441" s="1122"/>
      <c r="AD441" s="1123"/>
    </row>
    <row r="442" spans="1:30" ht="13.5" customHeight="1">
      <c r="A442" s="1119"/>
      <c r="B442" s="323"/>
      <c r="C442" s="829"/>
      <c r="D442" s="835"/>
      <c r="E442" s="1120"/>
      <c r="F442" s="839"/>
      <c r="G442" s="821"/>
      <c r="H442" s="821"/>
      <c r="I442" s="821"/>
      <c r="J442" s="821"/>
      <c r="K442" s="821"/>
      <c r="L442" s="821"/>
      <c r="M442" s="821"/>
      <c r="N442" s="821"/>
      <c r="O442" s="821"/>
      <c r="P442" s="821"/>
      <c r="Q442" s="346"/>
      <c r="R442" s="346"/>
      <c r="S442" s="852"/>
      <c r="T442" s="195"/>
      <c r="U442" s="195"/>
      <c r="V442" s="195"/>
      <c r="W442" s="195"/>
      <c r="X442" s="344"/>
      <c r="Y442" s="344"/>
      <c r="Z442" s="344"/>
      <c r="AA442" s="839"/>
      <c r="AB442" s="1121"/>
      <c r="AC442" s="1122"/>
      <c r="AD442" s="1123"/>
    </row>
    <row r="443" spans="1:30" ht="13.5" customHeight="1">
      <c r="A443" s="1119"/>
      <c r="B443" s="323"/>
      <c r="C443" s="829"/>
      <c r="D443" s="835"/>
      <c r="E443" s="381"/>
      <c r="F443" s="839"/>
      <c r="G443" s="560"/>
      <c r="H443" s="560"/>
      <c r="I443" s="560"/>
      <c r="J443" s="560"/>
      <c r="K443" s="560"/>
      <c r="L443" s="560"/>
      <c r="M443" s="560"/>
      <c r="N443" s="560"/>
      <c r="O443" s="560"/>
      <c r="P443" s="560"/>
      <c r="Q443" s="560"/>
      <c r="R443" s="560"/>
      <c r="S443" s="560"/>
      <c r="T443" s="560"/>
      <c r="U443" s="560"/>
      <c r="V443" s="560"/>
      <c r="W443" s="560"/>
      <c r="X443" s="560"/>
      <c r="Y443" s="826"/>
      <c r="Z443" s="826"/>
      <c r="AA443" s="839"/>
      <c r="AB443" s="1121"/>
      <c r="AC443" s="1122"/>
      <c r="AD443" s="1123"/>
    </row>
    <row r="444" spans="1:30" ht="13.5" customHeight="1">
      <c r="A444" s="1119"/>
      <c r="B444" s="323"/>
      <c r="C444" s="829"/>
      <c r="D444" s="835"/>
      <c r="E444" s="1119" t="s">
        <v>382</v>
      </c>
      <c r="F444" s="839"/>
      <c r="G444" s="560"/>
      <c r="H444" s="560"/>
      <c r="I444" s="560"/>
      <c r="J444" s="560"/>
      <c r="K444" s="560"/>
      <c r="L444" s="560"/>
      <c r="M444" s="560"/>
      <c r="N444" s="560"/>
      <c r="O444" s="560"/>
      <c r="P444" s="560"/>
      <c r="Q444" s="560"/>
      <c r="R444" s="560"/>
      <c r="S444" s="560"/>
      <c r="T444" s="560"/>
      <c r="U444" s="560"/>
      <c r="V444" s="560"/>
      <c r="W444" s="560"/>
      <c r="X444" s="560"/>
      <c r="Y444" s="826"/>
      <c r="Z444" s="826"/>
      <c r="AA444" s="839"/>
      <c r="AB444" s="1121"/>
      <c r="AC444" s="1122"/>
      <c r="AD444" s="1123"/>
    </row>
    <row r="445" spans="1:30" ht="13.5" customHeight="1">
      <c r="A445" s="1119"/>
      <c r="B445" s="323"/>
      <c r="C445" s="829"/>
      <c r="D445" s="835"/>
      <c r="E445" s="1120"/>
      <c r="F445" s="839"/>
      <c r="G445" s="560"/>
      <c r="H445" s="560"/>
      <c r="I445" s="560"/>
      <c r="J445" s="560"/>
      <c r="K445" s="560"/>
      <c r="L445" s="560"/>
      <c r="M445" s="560"/>
      <c r="N445" s="560"/>
      <c r="O445" s="560"/>
      <c r="P445" s="560"/>
      <c r="Q445" s="560"/>
      <c r="R445" s="560"/>
      <c r="S445" s="560"/>
      <c r="T445" s="560"/>
      <c r="U445" s="560"/>
      <c r="V445" s="560"/>
      <c r="W445" s="560"/>
      <c r="X445" s="560"/>
      <c r="Y445" s="839"/>
      <c r="Z445" s="839"/>
      <c r="AA445" s="839"/>
      <c r="AB445" s="1121"/>
      <c r="AC445" s="1122"/>
      <c r="AD445" s="1123"/>
    </row>
    <row r="446" spans="1:30" ht="13.5" customHeight="1">
      <c r="A446" s="1119"/>
      <c r="B446" s="323"/>
      <c r="C446" s="829"/>
      <c r="D446" s="835"/>
      <c r="E446" s="1120"/>
      <c r="F446" s="839"/>
      <c r="G446" s="560"/>
      <c r="H446" s="560"/>
      <c r="I446" s="560"/>
      <c r="J446" s="560"/>
      <c r="K446" s="560"/>
      <c r="L446" s="560"/>
      <c r="M446" s="560"/>
      <c r="N446" s="560"/>
      <c r="O446" s="560"/>
      <c r="P446" s="560"/>
      <c r="Q446" s="560"/>
      <c r="R446" s="560"/>
      <c r="S446" s="560"/>
      <c r="T446" s="560"/>
      <c r="U446" s="560"/>
      <c r="V446" s="560"/>
      <c r="W446" s="560"/>
      <c r="X446" s="560"/>
      <c r="Y446" s="839"/>
      <c r="Z446" s="839"/>
      <c r="AA446" s="839"/>
      <c r="AB446" s="1121"/>
      <c r="AC446" s="1122"/>
      <c r="AD446" s="1123"/>
    </row>
    <row r="447" spans="1:30" ht="24.75" customHeight="1">
      <c r="A447" s="1119"/>
      <c r="B447" s="323"/>
      <c r="C447" s="829"/>
      <c r="D447" s="835"/>
      <c r="E447" s="818"/>
      <c r="F447" s="839"/>
      <c r="G447" s="821"/>
      <c r="H447" s="821"/>
      <c r="I447" s="821"/>
      <c r="J447" s="821"/>
      <c r="K447" s="821"/>
      <c r="L447" s="821"/>
      <c r="M447" s="821"/>
      <c r="N447" s="821"/>
      <c r="O447" s="821"/>
      <c r="P447" s="821"/>
      <c r="Q447" s="346"/>
      <c r="R447" s="346"/>
      <c r="S447" s="852"/>
      <c r="T447" s="195"/>
      <c r="U447" s="195"/>
      <c r="V447" s="195"/>
      <c r="W447" s="195"/>
      <c r="X447" s="344"/>
      <c r="Y447" s="344"/>
      <c r="Z447" s="344"/>
      <c r="AA447" s="839"/>
      <c r="AB447" s="1121"/>
      <c r="AC447" s="1122"/>
      <c r="AD447" s="1123"/>
    </row>
    <row r="448" spans="1:30" ht="6" customHeight="1">
      <c r="A448" s="858"/>
      <c r="B448" s="336"/>
      <c r="C448" s="347"/>
      <c r="D448" s="348"/>
      <c r="E448" s="858"/>
      <c r="F448" s="834"/>
      <c r="G448" s="827"/>
      <c r="H448" s="827"/>
      <c r="I448" s="827"/>
      <c r="J448" s="827"/>
      <c r="K448" s="827"/>
      <c r="L448" s="827"/>
      <c r="M448" s="827"/>
      <c r="N448" s="827"/>
      <c r="O448" s="827"/>
      <c r="P448" s="827"/>
      <c r="Q448" s="349"/>
      <c r="R448" s="349"/>
      <c r="S448" s="850"/>
      <c r="T448" s="321"/>
      <c r="U448" s="321"/>
      <c r="V448" s="321"/>
      <c r="W448" s="321"/>
      <c r="X448" s="350"/>
      <c r="Y448" s="350"/>
      <c r="Z448" s="350"/>
      <c r="AA448" s="834"/>
      <c r="AB448" s="843"/>
      <c r="AC448" s="844"/>
      <c r="AD448" s="845"/>
    </row>
    <row r="449" spans="1:30" ht="6" customHeight="1">
      <c r="A449" s="598"/>
      <c r="B449" s="323"/>
      <c r="C449" s="608"/>
      <c r="D449" s="613"/>
      <c r="E449" s="598"/>
      <c r="F449" s="616"/>
      <c r="G449" s="601"/>
      <c r="H449" s="601"/>
      <c r="I449" s="601"/>
      <c r="J449" s="601"/>
      <c r="K449" s="601"/>
      <c r="L449" s="601"/>
      <c r="M449" s="601"/>
      <c r="N449" s="601"/>
      <c r="O449" s="601"/>
      <c r="P449" s="601"/>
      <c r="Q449" s="346"/>
      <c r="R449" s="346"/>
      <c r="S449" s="638"/>
      <c r="T449" s="195"/>
      <c r="U449" s="195"/>
      <c r="V449" s="195"/>
      <c r="W449" s="195"/>
      <c r="X449" s="344"/>
      <c r="Y449" s="344"/>
      <c r="Z449" s="344"/>
      <c r="AA449" s="616"/>
      <c r="AB449" s="593"/>
      <c r="AC449" s="594"/>
      <c r="AD449" s="595"/>
    </row>
    <row r="450" spans="1:30" ht="13.5" customHeight="1">
      <c r="A450" s="300"/>
      <c r="B450" s="298">
        <v>21</v>
      </c>
      <c r="C450" s="1862" t="s">
        <v>470</v>
      </c>
      <c r="D450" s="1863" t="s">
        <v>376</v>
      </c>
      <c r="E450" s="1135" t="s">
        <v>893</v>
      </c>
      <c r="G450" s="1136" t="s">
        <v>117</v>
      </c>
      <c r="H450" s="1136"/>
      <c r="I450" s="1136"/>
      <c r="J450" s="1136"/>
      <c r="K450" s="1136"/>
      <c r="L450" s="1136"/>
      <c r="M450" s="1136"/>
      <c r="N450" s="1446" t="s">
        <v>116</v>
      </c>
      <c r="O450" s="1446"/>
      <c r="P450" s="1446"/>
      <c r="Q450" s="1446"/>
      <c r="R450" s="1446"/>
      <c r="S450" s="1446"/>
      <c r="T450" s="1446"/>
      <c r="U450" s="1446"/>
      <c r="V450" s="1446"/>
      <c r="AB450" s="1428" t="s">
        <v>442</v>
      </c>
      <c r="AC450" s="1429"/>
      <c r="AD450" s="1430"/>
    </row>
    <row r="451" spans="1:30" ht="13.5" customHeight="1">
      <c r="A451" s="300"/>
      <c r="B451" s="298"/>
      <c r="C451" s="1862"/>
      <c r="D451" s="1863"/>
      <c r="E451" s="1135"/>
      <c r="G451" s="1136"/>
      <c r="H451" s="1136"/>
      <c r="I451" s="1136"/>
      <c r="J451" s="1136"/>
      <c r="K451" s="1136"/>
      <c r="L451" s="1136"/>
      <c r="M451" s="1136"/>
      <c r="N451" s="1446"/>
      <c r="O451" s="1446"/>
      <c r="P451" s="1446"/>
      <c r="Q451" s="1446"/>
      <c r="R451" s="1446"/>
      <c r="S451" s="1446"/>
      <c r="T451" s="1446"/>
      <c r="U451" s="1446"/>
      <c r="V451" s="1446"/>
      <c r="AB451" s="1428"/>
      <c r="AC451" s="1429"/>
      <c r="AD451" s="1430"/>
    </row>
    <row r="452" spans="1:30" ht="6.6" customHeight="1">
      <c r="A452" s="300"/>
      <c r="B452" s="298"/>
      <c r="C452" s="1862"/>
      <c r="D452" s="1863"/>
      <c r="E452" s="1135"/>
      <c r="F452" s="616"/>
      <c r="G452" s="181"/>
      <c r="H452" s="616"/>
      <c r="I452" s="616"/>
      <c r="J452" s="616"/>
      <c r="K452" s="616"/>
      <c r="L452" s="616"/>
      <c r="M452" s="616"/>
      <c r="N452" s="616"/>
      <c r="O452" s="616"/>
      <c r="P452" s="616"/>
      <c r="Q452" s="616"/>
      <c r="R452" s="616"/>
      <c r="S452" s="616"/>
      <c r="T452" s="616"/>
      <c r="U452" s="616"/>
      <c r="V452" s="616"/>
      <c r="W452" s="616"/>
      <c r="X452" s="616"/>
      <c r="Y452" s="616"/>
      <c r="Z452" s="616"/>
      <c r="AA452" s="616"/>
      <c r="AB452" s="1428"/>
      <c r="AC452" s="1429"/>
      <c r="AD452" s="1430"/>
    </row>
    <row r="453" spans="1:30" ht="13.5" customHeight="1">
      <c r="A453" s="300"/>
      <c r="B453" s="298"/>
      <c r="C453" s="1862"/>
      <c r="D453" s="1863"/>
      <c r="E453" s="1135"/>
      <c r="F453" s="616"/>
      <c r="G453" s="1756" t="s">
        <v>247</v>
      </c>
      <c r="H453" s="1756"/>
      <c r="I453" s="1756"/>
      <c r="J453" s="1756"/>
      <c r="K453" s="1756"/>
      <c r="L453" s="1756"/>
      <c r="M453" s="1756"/>
      <c r="N453" s="1756"/>
      <c r="O453" s="1756"/>
      <c r="P453" s="1756"/>
      <c r="Q453" s="1756"/>
      <c r="R453" s="1756"/>
      <c r="S453" s="1756"/>
      <c r="T453" s="1756"/>
      <c r="U453" s="1756"/>
      <c r="V453" s="1868"/>
      <c r="W453" s="1463" t="s">
        <v>219</v>
      </c>
      <c r="X453" s="1395"/>
      <c r="Y453" s="1395"/>
      <c r="Z453" s="1396"/>
      <c r="AA453" s="616"/>
      <c r="AB453" s="215"/>
      <c r="AC453" s="216"/>
      <c r="AD453" s="217"/>
    </row>
    <row r="454" spans="1:30">
      <c r="A454" s="300"/>
      <c r="B454" s="298"/>
      <c r="C454" s="1862"/>
      <c r="D454" s="1863"/>
      <c r="E454" s="1135"/>
      <c r="F454" s="616"/>
      <c r="G454" s="616"/>
      <c r="H454" s="616"/>
      <c r="I454" s="616"/>
      <c r="J454" s="616"/>
      <c r="K454" s="616"/>
      <c r="L454" s="616"/>
      <c r="M454" s="616"/>
      <c r="N454" s="616"/>
      <c r="O454" s="616"/>
      <c r="P454" s="616"/>
      <c r="Q454" s="616"/>
      <c r="R454" s="616"/>
      <c r="S454" s="616"/>
      <c r="T454" s="616"/>
      <c r="U454" s="616"/>
      <c r="AA454" s="616"/>
      <c r="AB454" s="215"/>
      <c r="AC454" s="216"/>
      <c r="AD454" s="217"/>
    </row>
    <row r="455" spans="1:30">
      <c r="A455" s="300"/>
      <c r="B455" s="298"/>
      <c r="C455" s="1862"/>
      <c r="D455" s="1863"/>
      <c r="E455" s="1135"/>
      <c r="F455" s="616"/>
      <c r="G455" s="1811" t="s">
        <v>1021</v>
      </c>
      <c r="H455" s="1811"/>
      <c r="I455" s="1811"/>
      <c r="J455" s="1811"/>
      <c r="K455" s="1811"/>
      <c r="L455" s="1811"/>
      <c r="M455" s="1811"/>
      <c r="N455" s="1811"/>
      <c r="O455" s="1811"/>
      <c r="P455" s="1811"/>
      <c r="Q455" s="616"/>
      <c r="R455" s="1789" t="s">
        <v>591</v>
      </c>
      <c r="S455" s="1791"/>
      <c r="T455" s="1869"/>
      <c r="U455" s="1870"/>
      <c r="V455" s="1870"/>
      <c r="W455" s="1870"/>
      <c r="X455" s="1870"/>
      <c r="Y455" s="1870"/>
      <c r="Z455" s="1871"/>
      <c r="AA455" s="616"/>
      <c r="AB455" s="215"/>
      <c r="AC455" s="216"/>
      <c r="AD455" s="217"/>
    </row>
    <row r="456" spans="1:30">
      <c r="A456" s="300"/>
      <c r="B456" s="298"/>
      <c r="C456" s="1862"/>
      <c r="D456" s="1863"/>
      <c r="E456" s="1135"/>
      <c r="F456" s="616"/>
      <c r="G456" s="616"/>
      <c r="H456" s="616"/>
      <c r="I456" s="616"/>
      <c r="J456" s="616"/>
      <c r="K456" s="616"/>
      <c r="L456" s="616"/>
      <c r="M456" s="616"/>
      <c r="N456" s="616"/>
      <c r="O456" s="616"/>
      <c r="P456" s="616"/>
      <c r="Q456" s="616"/>
      <c r="R456" s="616"/>
      <c r="S456" s="616"/>
      <c r="T456" s="616"/>
      <c r="U456" s="616"/>
      <c r="AA456" s="616"/>
      <c r="AB456" s="215"/>
      <c r="AC456" s="216"/>
      <c r="AD456" s="217"/>
    </row>
    <row r="457" spans="1:30">
      <c r="A457" s="300"/>
      <c r="B457" s="298"/>
      <c r="C457" s="1862"/>
      <c r="D457" s="1863"/>
      <c r="E457" s="1135"/>
      <c r="F457" s="616"/>
      <c r="G457" s="351" t="s">
        <v>701</v>
      </c>
      <c r="H457" s="352"/>
      <c r="I457" s="352"/>
      <c r="J457" s="352"/>
      <c r="K457" s="352"/>
      <c r="L457" s="352"/>
      <c r="M457" s="352"/>
      <c r="N457" s="352"/>
      <c r="O457" s="352"/>
      <c r="P457" s="352"/>
      <c r="Q457" s="352"/>
      <c r="R457" s="352"/>
      <c r="S457" s="352"/>
      <c r="T457" s="352"/>
      <c r="U457" s="352"/>
      <c r="V457" s="352"/>
      <c r="W457" s="352"/>
      <c r="X457" s="352"/>
      <c r="Y457" s="352"/>
      <c r="Z457" s="352"/>
      <c r="AA457" s="616"/>
      <c r="AB457" s="215"/>
      <c r="AC457" s="216"/>
      <c r="AD457" s="217"/>
    </row>
    <row r="458" spans="1:30">
      <c r="A458" s="300"/>
      <c r="B458" s="298"/>
      <c r="C458" s="353"/>
      <c r="D458" s="1863"/>
      <c r="E458" s="1135"/>
      <c r="F458" s="616"/>
      <c r="G458" s="354" t="s">
        <v>702</v>
      </c>
      <c r="H458" s="354"/>
      <c r="I458" s="354"/>
      <c r="J458" s="354"/>
      <c r="K458" s="354"/>
      <c r="L458" s="354"/>
      <c r="M458" s="354"/>
      <c r="N458" s="354"/>
      <c r="O458" s="354"/>
      <c r="P458" s="354"/>
      <c r="Q458" s="354"/>
      <c r="R458" s="354"/>
      <c r="S458" s="354"/>
      <c r="T458" s="354"/>
      <c r="U458" s="354"/>
      <c r="V458" s="354"/>
      <c r="W458" s="354"/>
      <c r="X458" s="354"/>
      <c r="Y458" s="354"/>
      <c r="Z458" s="354"/>
      <c r="AA458" s="616"/>
      <c r="AB458" s="215"/>
      <c r="AC458" s="216"/>
      <c r="AD458" s="217"/>
    </row>
    <row r="459" spans="1:30">
      <c r="A459" s="300"/>
      <c r="B459" s="298"/>
      <c r="C459" s="353"/>
      <c r="D459" s="1863"/>
      <c r="E459" s="1135"/>
      <c r="F459" s="616"/>
      <c r="G459" s="1864" t="s">
        <v>703</v>
      </c>
      <c r="H459" s="1865"/>
      <c r="I459" s="1865"/>
      <c r="J459" s="1865"/>
      <c r="K459" s="1865"/>
      <c r="L459" s="1865"/>
      <c r="M459" s="1865"/>
      <c r="N459" s="1865"/>
      <c r="O459" s="1865"/>
      <c r="P459" s="1865"/>
      <c r="Q459" s="1866" t="s">
        <v>704</v>
      </c>
      <c r="R459" s="1865"/>
      <c r="S459" s="1865"/>
      <c r="T459" s="1865"/>
      <c r="U459" s="1865"/>
      <c r="V459" s="1865"/>
      <c r="W459" s="1865"/>
      <c r="X459" s="1865"/>
      <c r="Y459" s="1865"/>
      <c r="Z459" s="1867"/>
      <c r="AA459" s="616"/>
      <c r="AB459" s="215"/>
      <c r="AC459" s="216"/>
      <c r="AD459" s="217"/>
    </row>
    <row r="460" spans="1:30">
      <c r="A460" s="300"/>
      <c r="B460" s="298"/>
      <c r="C460" s="353"/>
      <c r="D460" s="1863"/>
      <c r="E460" s="1135"/>
      <c r="F460" s="616"/>
      <c r="G460" s="1864" t="s">
        <v>19</v>
      </c>
      <c r="H460" s="1865"/>
      <c r="I460" s="1865"/>
      <c r="J460" s="1865"/>
      <c r="K460" s="1865"/>
      <c r="L460" s="1864" t="s">
        <v>20</v>
      </c>
      <c r="M460" s="1865"/>
      <c r="N460" s="1865"/>
      <c r="O460" s="1865"/>
      <c r="P460" s="1865"/>
      <c r="Q460" s="1866" t="s">
        <v>19</v>
      </c>
      <c r="R460" s="1865"/>
      <c r="S460" s="1865"/>
      <c r="T460" s="1865"/>
      <c r="U460" s="1865"/>
      <c r="V460" s="1864" t="s">
        <v>20</v>
      </c>
      <c r="W460" s="1865"/>
      <c r="X460" s="1865"/>
      <c r="Y460" s="1865"/>
      <c r="Z460" s="1867"/>
      <c r="AA460" s="616"/>
      <c r="AB460" s="215"/>
      <c r="AC460" s="216"/>
      <c r="AD460" s="217"/>
    </row>
    <row r="461" spans="1:30">
      <c r="A461" s="300"/>
      <c r="B461" s="298"/>
      <c r="C461" s="353"/>
      <c r="D461" s="1863"/>
      <c r="E461" s="1135"/>
      <c r="F461" s="616"/>
      <c r="G461" s="1864" t="s">
        <v>705</v>
      </c>
      <c r="H461" s="1865"/>
      <c r="I461" s="1865"/>
      <c r="J461" s="1865"/>
      <c r="K461" s="1867"/>
      <c r="L461" s="1864" t="s">
        <v>705</v>
      </c>
      <c r="M461" s="1865"/>
      <c r="N461" s="1865"/>
      <c r="O461" s="1865"/>
      <c r="P461" s="1865"/>
      <c r="Q461" s="1866" t="s">
        <v>705</v>
      </c>
      <c r="R461" s="1865"/>
      <c r="S461" s="1865"/>
      <c r="T461" s="1865"/>
      <c r="U461" s="1867"/>
      <c r="V461" s="1864" t="s">
        <v>705</v>
      </c>
      <c r="W461" s="1865"/>
      <c r="X461" s="1865"/>
      <c r="Y461" s="1865"/>
      <c r="Z461" s="1867"/>
      <c r="AA461" s="616"/>
      <c r="AB461" s="215"/>
      <c r="AC461" s="216"/>
      <c r="AD461" s="217"/>
    </row>
    <row r="462" spans="1:30">
      <c r="A462" s="300"/>
      <c r="B462" s="298"/>
      <c r="C462" s="353"/>
      <c r="D462" s="355"/>
      <c r="E462" s="1135"/>
      <c r="F462" s="616"/>
      <c r="G462" s="2790"/>
      <c r="H462" s="2791"/>
      <c r="I462" s="2791"/>
      <c r="J462" s="2791"/>
      <c r="K462" s="2792"/>
      <c r="L462" s="2790" t="s">
        <v>478</v>
      </c>
      <c r="M462" s="2791"/>
      <c r="N462" s="2791"/>
      <c r="O462" s="2791"/>
      <c r="P462" s="2791"/>
      <c r="Q462" s="2793"/>
      <c r="R462" s="2791"/>
      <c r="S462" s="2791"/>
      <c r="T462" s="2791"/>
      <c r="U462" s="2792"/>
      <c r="V462" s="2790"/>
      <c r="W462" s="2791"/>
      <c r="X462" s="2791"/>
      <c r="Y462" s="2791"/>
      <c r="Z462" s="2792"/>
      <c r="AA462" s="616"/>
      <c r="AB462" s="215"/>
      <c r="AC462" s="216"/>
      <c r="AD462" s="217"/>
    </row>
    <row r="463" spans="1:30">
      <c r="A463" s="300"/>
      <c r="B463" s="298"/>
      <c r="C463" s="353"/>
      <c r="D463" s="355"/>
      <c r="E463" s="1135"/>
      <c r="F463" s="616"/>
      <c r="G463" s="2798"/>
      <c r="H463" s="2799"/>
      <c r="I463" s="2799"/>
      <c r="J463" s="2799"/>
      <c r="K463" s="2800"/>
      <c r="L463" s="2798"/>
      <c r="M463" s="2799"/>
      <c r="N463" s="2799"/>
      <c r="O463" s="2799"/>
      <c r="P463" s="2799"/>
      <c r="Q463" s="2801"/>
      <c r="R463" s="2799"/>
      <c r="S463" s="2799"/>
      <c r="T463" s="2799"/>
      <c r="U463" s="2800"/>
      <c r="V463" s="2798"/>
      <c r="W463" s="2799"/>
      <c r="X463" s="2799"/>
      <c r="Y463" s="2799"/>
      <c r="Z463" s="2800"/>
      <c r="AA463" s="616"/>
      <c r="AB463" s="215"/>
      <c r="AC463" s="216"/>
      <c r="AD463" s="217"/>
    </row>
    <row r="464" spans="1:30">
      <c r="A464" s="300"/>
      <c r="B464" s="298"/>
      <c r="C464" s="353"/>
      <c r="D464" s="355"/>
      <c r="E464" s="1135"/>
      <c r="F464" s="616"/>
      <c r="G464" s="2798"/>
      <c r="H464" s="2799"/>
      <c r="I464" s="2799"/>
      <c r="J464" s="2799"/>
      <c r="K464" s="2800"/>
      <c r="L464" s="2798"/>
      <c r="M464" s="2799"/>
      <c r="N464" s="2799"/>
      <c r="O464" s="2799"/>
      <c r="P464" s="2799"/>
      <c r="Q464" s="2801"/>
      <c r="R464" s="2799"/>
      <c r="S464" s="2799"/>
      <c r="T464" s="2799"/>
      <c r="U464" s="2800"/>
      <c r="V464" s="2798"/>
      <c r="W464" s="2799"/>
      <c r="X464" s="2799"/>
      <c r="Y464" s="2799"/>
      <c r="Z464" s="2800"/>
      <c r="AA464" s="616"/>
      <c r="AB464" s="215"/>
      <c r="AC464" s="216"/>
      <c r="AD464" s="217"/>
    </row>
    <row r="465" spans="1:30">
      <c r="A465" s="300"/>
      <c r="B465" s="298"/>
      <c r="C465" s="353"/>
      <c r="D465" s="355"/>
      <c r="E465" s="1135"/>
      <c r="F465" s="616"/>
      <c r="G465" s="2798"/>
      <c r="H465" s="2799"/>
      <c r="I465" s="2799"/>
      <c r="J465" s="2799"/>
      <c r="K465" s="2800"/>
      <c r="L465" s="2798"/>
      <c r="M465" s="2799"/>
      <c r="N465" s="2799"/>
      <c r="O465" s="2799"/>
      <c r="P465" s="2799"/>
      <c r="Q465" s="2801"/>
      <c r="R465" s="2799"/>
      <c r="S465" s="2799"/>
      <c r="T465" s="2799"/>
      <c r="U465" s="2800"/>
      <c r="V465" s="2798"/>
      <c r="W465" s="2799"/>
      <c r="X465" s="2799"/>
      <c r="Y465" s="2799"/>
      <c r="Z465" s="2800"/>
      <c r="AA465" s="616"/>
      <c r="AB465" s="215"/>
      <c r="AC465" s="216"/>
      <c r="AD465" s="217"/>
    </row>
    <row r="466" spans="1:30">
      <c r="A466" s="300"/>
      <c r="B466" s="298"/>
      <c r="C466" s="353"/>
      <c r="D466" s="355"/>
      <c r="E466" s="1135"/>
      <c r="F466" s="616"/>
      <c r="G466" s="2798"/>
      <c r="H466" s="2799"/>
      <c r="I466" s="2799"/>
      <c r="J466" s="2799"/>
      <c r="K466" s="2800"/>
      <c r="L466" s="2798"/>
      <c r="M466" s="2799"/>
      <c r="N466" s="2799"/>
      <c r="O466" s="2799"/>
      <c r="P466" s="2799"/>
      <c r="Q466" s="2801"/>
      <c r="R466" s="2799"/>
      <c r="S466" s="2799"/>
      <c r="T466" s="2799"/>
      <c r="U466" s="2800"/>
      <c r="V466" s="2798"/>
      <c r="W466" s="2799"/>
      <c r="X466" s="2799"/>
      <c r="Y466" s="2799"/>
      <c r="Z466" s="2800"/>
      <c r="AA466" s="616"/>
      <c r="AB466" s="215"/>
      <c r="AC466" s="216"/>
      <c r="AD466" s="217"/>
    </row>
    <row r="467" spans="1:30">
      <c r="A467" s="300"/>
      <c r="B467" s="298"/>
      <c r="C467" s="353"/>
      <c r="D467" s="355"/>
      <c r="E467" s="1135"/>
      <c r="F467" s="616"/>
      <c r="G467" s="2798"/>
      <c r="H467" s="2799"/>
      <c r="I467" s="2799"/>
      <c r="J467" s="2799"/>
      <c r="K467" s="2800"/>
      <c r="L467" s="2798"/>
      <c r="M467" s="2799"/>
      <c r="N467" s="2799"/>
      <c r="O467" s="2799"/>
      <c r="P467" s="2799"/>
      <c r="Q467" s="2801"/>
      <c r="R467" s="2799"/>
      <c r="S467" s="2799"/>
      <c r="T467" s="2799"/>
      <c r="U467" s="2800"/>
      <c r="V467" s="2798"/>
      <c r="W467" s="2799"/>
      <c r="X467" s="2799"/>
      <c r="Y467" s="2799"/>
      <c r="Z467" s="2800"/>
      <c r="AA467" s="616"/>
      <c r="AB467" s="215"/>
      <c r="AC467" s="216"/>
      <c r="AD467" s="217"/>
    </row>
    <row r="468" spans="1:30">
      <c r="A468" s="300"/>
      <c r="B468" s="298"/>
      <c r="C468" s="353"/>
      <c r="D468" s="355"/>
      <c r="E468" s="1135"/>
      <c r="F468" s="616"/>
      <c r="G468" s="2798"/>
      <c r="H468" s="2799"/>
      <c r="I468" s="2799"/>
      <c r="J468" s="2799"/>
      <c r="K468" s="2800"/>
      <c r="L468" s="2798"/>
      <c r="M468" s="2799"/>
      <c r="N468" s="2799"/>
      <c r="O468" s="2799"/>
      <c r="P468" s="2799"/>
      <c r="Q468" s="2801"/>
      <c r="R468" s="2799"/>
      <c r="S468" s="2799"/>
      <c r="T468" s="2799"/>
      <c r="U468" s="2800"/>
      <c r="V468" s="2798"/>
      <c r="W468" s="2799"/>
      <c r="X468" s="2799"/>
      <c r="Y468" s="2799"/>
      <c r="Z468" s="2800"/>
      <c r="AA468" s="616"/>
      <c r="AB468" s="215"/>
      <c r="AC468" s="216"/>
      <c r="AD468" s="217"/>
    </row>
    <row r="469" spans="1:30">
      <c r="A469" s="300"/>
      <c r="B469" s="298"/>
      <c r="C469" s="353"/>
      <c r="D469" s="355"/>
      <c r="E469" s="1135"/>
      <c r="F469" s="616"/>
      <c r="G469" s="2798"/>
      <c r="H469" s="2799"/>
      <c r="I469" s="2799"/>
      <c r="J469" s="2799"/>
      <c r="K469" s="2800"/>
      <c r="L469" s="2798"/>
      <c r="M469" s="2799"/>
      <c r="N469" s="2799"/>
      <c r="O469" s="2799"/>
      <c r="P469" s="2799"/>
      <c r="Q469" s="2801"/>
      <c r="R469" s="2799"/>
      <c r="S469" s="2799"/>
      <c r="T469" s="2799"/>
      <c r="U469" s="2800"/>
      <c r="V469" s="2798"/>
      <c r="W469" s="2799"/>
      <c r="X469" s="2799"/>
      <c r="Y469" s="2799"/>
      <c r="Z469" s="2800"/>
      <c r="AA469" s="616"/>
      <c r="AB469" s="215"/>
      <c r="AC469" s="216"/>
      <c r="AD469" s="217"/>
    </row>
    <row r="470" spans="1:30">
      <c r="A470" s="300"/>
      <c r="B470" s="298"/>
      <c r="C470" s="353"/>
      <c r="D470" s="355"/>
      <c r="E470" s="1135"/>
      <c r="F470" s="616"/>
      <c r="G470" s="2798"/>
      <c r="H470" s="2799"/>
      <c r="I470" s="2799"/>
      <c r="J470" s="2799"/>
      <c r="K470" s="2800"/>
      <c r="L470" s="2798"/>
      <c r="M470" s="2799"/>
      <c r="N470" s="2799"/>
      <c r="O470" s="2799"/>
      <c r="P470" s="2799"/>
      <c r="Q470" s="2801"/>
      <c r="R470" s="2799"/>
      <c r="S470" s="2799"/>
      <c r="T470" s="2799"/>
      <c r="U470" s="2800"/>
      <c r="V470" s="2798"/>
      <c r="W470" s="2799"/>
      <c r="X470" s="2799"/>
      <c r="Y470" s="2799"/>
      <c r="Z470" s="2800"/>
      <c r="AA470" s="616"/>
      <c r="AB470" s="215"/>
      <c r="AC470" s="216"/>
      <c r="AD470" s="217"/>
    </row>
    <row r="471" spans="1:30">
      <c r="A471" s="300"/>
      <c r="B471" s="298"/>
      <c r="C471" s="353"/>
      <c r="D471" s="355"/>
      <c r="E471" s="598"/>
      <c r="F471" s="616"/>
      <c r="G471" s="2798"/>
      <c r="H471" s="2799"/>
      <c r="I471" s="2799"/>
      <c r="J471" s="2799"/>
      <c r="K471" s="2800"/>
      <c r="L471" s="2798"/>
      <c r="M471" s="2799"/>
      <c r="N471" s="2799"/>
      <c r="O471" s="2799"/>
      <c r="P471" s="2799"/>
      <c r="Q471" s="2801"/>
      <c r="R471" s="2799"/>
      <c r="S471" s="2799"/>
      <c r="T471" s="2799"/>
      <c r="U471" s="2800"/>
      <c r="V471" s="2798"/>
      <c r="W471" s="2799"/>
      <c r="X471" s="2799"/>
      <c r="Y471" s="2799"/>
      <c r="Z471" s="2800"/>
      <c r="AA471" s="616"/>
      <c r="AB471" s="215"/>
      <c r="AC471" s="216"/>
      <c r="AD471" s="217"/>
    </row>
    <row r="472" spans="1:30" s="826" customFormat="1">
      <c r="A472" s="300"/>
      <c r="B472" s="298"/>
      <c r="C472" s="353"/>
      <c r="D472" s="355"/>
      <c r="E472" s="818"/>
      <c r="F472" s="839"/>
      <c r="G472" s="2798"/>
      <c r="H472" s="2799"/>
      <c r="I472" s="2799"/>
      <c r="J472" s="2799"/>
      <c r="K472" s="2800"/>
      <c r="L472" s="2798"/>
      <c r="M472" s="2799"/>
      <c r="N472" s="2799"/>
      <c r="O472" s="2799"/>
      <c r="P472" s="2799"/>
      <c r="Q472" s="2801"/>
      <c r="R472" s="2799"/>
      <c r="S472" s="2799"/>
      <c r="T472" s="2799"/>
      <c r="U472" s="2800"/>
      <c r="V472" s="2798"/>
      <c r="W472" s="2799"/>
      <c r="X472" s="2799"/>
      <c r="Y472" s="2799"/>
      <c r="Z472" s="2800"/>
      <c r="AA472" s="839"/>
      <c r="AB472" s="215"/>
      <c r="AC472" s="216"/>
      <c r="AD472" s="217"/>
    </row>
    <row r="473" spans="1:30" s="826" customFormat="1">
      <c r="A473" s="300"/>
      <c r="B473" s="298"/>
      <c r="C473" s="353"/>
      <c r="D473" s="355"/>
      <c r="E473" s="818"/>
      <c r="F473" s="839"/>
      <c r="G473" s="2798"/>
      <c r="H473" s="2799"/>
      <c r="I473" s="2799"/>
      <c r="J473" s="2799"/>
      <c r="K473" s="2800"/>
      <c r="L473" s="2798"/>
      <c r="M473" s="2799"/>
      <c r="N473" s="2799"/>
      <c r="O473" s="2799"/>
      <c r="P473" s="2799"/>
      <c r="Q473" s="2801"/>
      <c r="R473" s="2799"/>
      <c r="S473" s="2799"/>
      <c r="T473" s="2799"/>
      <c r="U473" s="2800"/>
      <c r="V473" s="2798"/>
      <c r="W473" s="2799"/>
      <c r="X473" s="2799"/>
      <c r="Y473" s="2799"/>
      <c r="Z473" s="2800"/>
      <c r="AA473" s="839"/>
      <c r="AB473" s="215"/>
      <c r="AC473" s="216"/>
      <c r="AD473" s="217"/>
    </row>
    <row r="474" spans="1:30" s="826" customFormat="1">
      <c r="A474" s="300"/>
      <c r="B474" s="298"/>
      <c r="C474" s="353"/>
      <c r="D474" s="355"/>
      <c r="E474" s="818"/>
      <c r="F474" s="839"/>
      <c r="G474" s="2798"/>
      <c r="H474" s="2799"/>
      <c r="I474" s="2799"/>
      <c r="J474" s="2799"/>
      <c r="K474" s="2800"/>
      <c r="L474" s="2798"/>
      <c r="M474" s="2799"/>
      <c r="N474" s="2799"/>
      <c r="O474" s="2799"/>
      <c r="P474" s="2799"/>
      <c r="Q474" s="2801"/>
      <c r="R474" s="2799"/>
      <c r="S474" s="2799"/>
      <c r="T474" s="2799"/>
      <c r="U474" s="2800"/>
      <c r="V474" s="2798"/>
      <c r="W474" s="2799"/>
      <c r="X474" s="2799"/>
      <c r="Y474" s="2799"/>
      <c r="Z474" s="2800"/>
      <c r="AA474" s="839"/>
      <c r="AB474" s="215"/>
      <c r="AC474" s="216"/>
      <c r="AD474" s="217"/>
    </row>
    <row r="475" spans="1:30">
      <c r="A475" s="300"/>
      <c r="B475" s="298"/>
      <c r="C475" s="353"/>
      <c r="D475" s="355"/>
      <c r="E475" s="598"/>
      <c r="F475" s="616"/>
      <c r="G475" s="2798"/>
      <c r="H475" s="2799"/>
      <c r="I475" s="2799"/>
      <c r="J475" s="2799"/>
      <c r="K475" s="2800"/>
      <c r="L475" s="2798"/>
      <c r="M475" s="2799"/>
      <c r="N475" s="2799"/>
      <c r="O475" s="2799"/>
      <c r="P475" s="2799"/>
      <c r="Q475" s="2801"/>
      <c r="R475" s="2799"/>
      <c r="S475" s="2799"/>
      <c r="T475" s="2799"/>
      <c r="U475" s="2800"/>
      <c r="V475" s="2798"/>
      <c r="W475" s="2799"/>
      <c r="X475" s="2799"/>
      <c r="Y475" s="2799"/>
      <c r="Z475" s="2800"/>
      <c r="AA475" s="616"/>
      <c r="AB475" s="215"/>
      <c r="AC475" s="216"/>
      <c r="AD475" s="217"/>
    </row>
    <row r="476" spans="1:30">
      <c r="A476" s="300"/>
      <c r="B476" s="298"/>
      <c r="C476" s="353"/>
      <c r="D476" s="355"/>
      <c r="E476" s="598"/>
      <c r="F476" s="616"/>
      <c r="G476" s="2798"/>
      <c r="H476" s="2799"/>
      <c r="I476" s="2799"/>
      <c r="J476" s="2799"/>
      <c r="K476" s="2800"/>
      <c r="L476" s="2798"/>
      <c r="M476" s="2799"/>
      <c r="N476" s="2799"/>
      <c r="O476" s="2799"/>
      <c r="P476" s="2799"/>
      <c r="Q476" s="2801"/>
      <c r="R476" s="2799"/>
      <c r="S476" s="2799"/>
      <c r="T476" s="2799"/>
      <c r="U476" s="2800"/>
      <c r="V476" s="2798"/>
      <c r="W476" s="2799"/>
      <c r="X476" s="2799"/>
      <c r="Y476" s="2799"/>
      <c r="Z476" s="2800"/>
      <c r="AA476" s="616"/>
      <c r="AB476" s="215"/>
      <c r="AC476" s="216"/>
      <c r="AD476" s="217"/>
    </row>
    <row r="477" spans="1:30">
      <c r="A477" s="300"/>
      <c r="B477" s="298"/>
      <c r="C477" s="353"/>
      <c r="D477" s="355"/>
      <c r="E477" s="598"/>
      <c r="F477" s="616"/>
      <c r="G477" s="2798"/>
      <c r="H477" s="2799"/>
      <c r="I477" s="2799"/>
      <c r="J477" s="2799"/>
      <c r="K477" s="2800"/>
      <c r="L477" s="2798"/>
      <c r="M477" s="2799"/>
      <c r="N477" s="2799"/>
      <c r="O477" s="2799"/>
      <c r="P477" s="2799"/>
      <c r="Q477" s="2801"/>
      <c r="R477" s="2799"/>
      <c r="S477" s="2799"/>
      <c r="T477" s="2799"/>
      <c r="U477" s="2800"/>
      <c r="V477" s="2798"/>
      <c r="W477" s="2799"/>
      <c r="X477" s="2799"/>
      <c r="Y477" s="2799"/>
      <c r="Z477" s="2800"/>
      <c r="AA477" s="616"/>
      <c r="AB477" s="215"/>
      <c r="AC477" s="216"/>
      <c r="AD477" s="217"/>
    </row>
    <row r="478" spans="1:30">
      <c r="A478" s="300"/>
      <c r="B478" s="298"/>
      <c r="C478" s="353"/>
      <c r="D478" s="355"/>
      <c r="E478" s="598"/>
      <c r="F478" s="616"/>
      <c r="G478" s="2798"/>
      <c r="H478" s="2799"/>
      <c r="I478" s="2799"/>
      <c r="J478" s="2799"/>
      <c r="K478" s="2800"/>
      <c r="L478" s="2798"/>
      <c r="M478" s="2799"/>
      <c r="N478" s="2799"/>
      <c r="O478" s="2799"/>
      <c r="P478" s="2799"/>
      <c r="Q478" s="2801"/>
      <c r="R478" s="2799"/>
      <c r="S478" s="2799"/>
      <c r="T478" s="2799"/>
      <c r="U478" s="2800"/>
      <c r="V478" s="2798"/>
      <c r="W478" s="2799"/>
      <c r="X478" s="2799"/>
      <c r="Y478" s="2799"/>
      <c r="Z478" s="2800"/>
      <c r="AA478" s="616"/>
      <c r="AB478" s="215"/>
      <c r="AC478" s="216"/>
      <c r="AD478" s="217"/>
    </row>
    <row r="479" spans="1:30">
      <c r="A479" s="300"/>
      <c r="B479" s="298"/>
      <c r="C479" s="353"/>
      <c r="D479" s="355"/>
      <c r="E479" s="598"/>
      <c r="F479" s="616"/>
      <c r="G479" s="2798"/>
      <c r="H479" s="2799"/>
      <c r="I479" s="2799"/>
      <c r="J479" s="2799"/>
      <c r="K479" s="2800"/>
      <c r="L479" s="2798"/>
      <c r="M479" s="2799"/>
      <c r="N479" s="2799"/>
      <c r="O479" s="2799"/>
      <c r="P479" s="2799"/>
      <c r="Q479" s="2801"/>
      <c r="R479" s="2799"/>
      <c r="S479" s="2799"/>
      <c r="T479" s="2799"/>
      <c r="U479" s="2800"/>
      <c r="V479" s="2798"/>
      <c r="W479" s="2799"/>
      <c r="X479" s="2799"/>
      <c r="Y479" s="2799"/>
      <c r="Z479" s="2800"/>
      <c r="AA479" s="616"/>
      <c r="AB479" s="215"/>
      <c r="AC479" s="216"/>
      <c r="AD479" s="217"/>
    </row>
    <row r="480" spans="1:30">
      <c r="A480" s="300"/>
      <c r="B480" s="298"/>
      <c r="C480" s="353"/>
      <c r="D480" s="355"/>
      <c r="E480" s="598"/>
      <c r="F480" s="616"/>
      <c r="G480" s="2794"/>
      <c r="H480" s="2795"/>
      <c r="I480" s="2795"/>
      <c r="J480" s="2795"/>
      <c r="K480" s="2796"/>
      <c r="L480" s="2794"/>
      <c r="M480" s="2795"/>
      <c r="N480" s="2795"/>
      <c r="O480" s="2795"/>
      <c r="P480" s="2795"/>
      <c r="Q480" s="2797"/>
      <c r="R480" s="2795"/>
      <c r="S480" s="2795"/>
      <c r="T480" s="2795"/>
      <c r="U480" s="2796"/>
      <c r="V480" s="2794"/>
      <c r="W480" s="2795"/>
      <c r="X480" s="2795"/>
      <c r="Y480" s="2795"/>
      <c r="Z480" s="2796"/>
      <c r="AA480" s="616"/>
      <c r="AB480" s="215"/>
      <c r="AC480" s="216"/>
      <c r="AD480" s="217"/>
    </row>
    <row r="481" spans="1:30" ht="7.5" customHeight="1">
      <c r="A481" s="300"/>
      <c r="B481" s="298"/>
      <c r="C481" s="353"/>
      <c r="D481" s="355"/>
      <c r="E481" s="598"/>
      <c r="F481" s="616"/>
      <c r="G481" s="616"/>
      <c r="H481" s="616"/>
      <c r="I481" s="616"/>
      <c r="J481" s="616"/>
      <c r="K481" s="616"/>
      <c r="L481" s="616"/>
      <c r="M481" s="616"/>
      <c r="N481" s="616"/>
      <c r="O481" s="616"/>
      <c r="P481" s="616"/>
      <c r="Q481" s="616"/>
      <c r="R481" s="616"/>
      <c r="S481" s="616"/>
      <c r="T481" s="616"/>
      <c r="U481" s="616"/>
      <c r="V481" s="657"/>
      <c r="W481" s="657"/>
      <c r="X481" s="657"/>
      <c r="Y481" s="657"/>
      <c r="Z481" s="657"/>
      <c r="AA481" s="616"/>
      <c r="AB481" s="215"/>
      <c r="AC481" s="216"/>
      <c r="AD481" s="217"/>
    </row>
    <row r="482" spans="1:30">
      <c r="A482" s="300"/>
      <c r="B482" s="298"/>
      <c r="C482" s="353"/>
      <c r="D482" s="355"/>
      <c r="E482" s="598"/>
      <c r="F482" s="616"/>
      <c r="G482" s="1756" t="s">
        <v>120</v>
      </c>
      <c r="H482" s="1756"/>
      <c r="I482" s="1756"/>
      <c r="J482" s="1756"/>
      <c r="K482" s="1756"/>
      <c r="L482" s="1756"/>
      <c r="M482" s="1756"/>
      <c r="N482" s="1756"/>
      <c r="O482" s="1756"/>
      <c r="P482" s="1756"/>
      <c r="Q482" s="1756"/>
      <c r="R482" s="1756"/>
      <c r="S482" s="1756"/>
      <c r="T482" s="1756"/>
      <c r="U482" s="1756"/>
      <c r="V482" s="1868"/>
      <c r="W482" s="1463" t="s">
        <v>219</v>
      </c>
      <c r="X482" s="1395"/>
      <c r="Y482" s="1395"/>
      <c r="Z482" s="1396"/>
      <c r="AA482" s="616"/>
      <c r="AB482" s="1428"/>
      <c r="AC482" s="1429"/>
      <c r="AD482" s="1430"/>
    </row>
    <row r="483" spans="1:30">
      <c r="A483" s="300"/>
      <c r="B483" s="298"/>
      <c r="C483" s="353"/>
      <c r="D483" s="355"/>
      <c r="E483" s="598"/>
      <c r="F483" s="616"/>
      <c r="G483" s="263"/>
      <c r="H483" s="616" t="s">
        <v>121</v>
      </c>
      <c r="I483" s="616"/>
      <c r="J483" s="616"/>
      <c r="K483" s="616"/>
      <c r="L483" s="616"/>
      <c r="M483" s="616"/>
      <c r="N483" s="616"/>
      <c r="O483" s="616"/>
      <c r="P483" s="616"/>
      <c r="Q483" s="616"/>
      <c r="R483" s="616"/>
      <c r="S483" s="616"/>
      <c r="T483" s="616"/>
      <c r="U483" s="616"/>
      <c r="AA483" s="616"/>
      <c r="AB483" s="1428"/>
      <c r="AC483" s="1429"/>
      <c r="AD483" s="1430"/>
    </row>
    <row r="484" spans="1:30" ht="11.25" customHeight="1">
      <c r="A484" s="300"/>
      <c r="B484" s="298"/>
      <c r="C484" s="353"/>
      <c r="D484" s="355"/>
      <c r="E484" s="598"/>
      <c r="F484" s="616"/>
      <c r="G484" s="616"/>
      <c r="H484" s="616"/>
      <c r="I484" s="616"/>
      <c r="J484" s="616"/>
      <c r="K484" s="616"/>
      <c r="L484" s="616"/>
      <c r="M484" s="616"/>
      <c r="N484" s="616"/>
      <c r="O484" s="616"/>
      <c r="P484" s="616"/>
      <c r="Q484" s="616"/>
      <c r="R484" s="616"/>
      <c r="S484" s="616"/>
      <c r="T484" s="616"/>
      <c r="U484" s="616"/>
      <c r="AA484" s="616"/>
      <c r="AB484" s="1428"/>
      <c r="AC484" s="1429"/>
      <c r="AD484" s="1430"/>
    </row>
    <row r="485" spans="1:30">
      <c r="A485" s="300"/>
      <c r="B485" s="298"/>
      <c r="C485" s="353"/>
      <c r="D485" s="355"/>
      <c r="E485" s="598"/>
      <c r="F485" s="616"/>
      <c r="G485" s="1876" t="s">
        <v>259</v>
      </c>
      <c r="H485" s="1876"/>
      <c r="I485" s="1876"/>
      <c r="J485" s="1876"/>
      <c r="K485" s="1876"/>
      <c r="L485" s="1876"/>
      <c r="M485" s="1876"/>
      <c r="N485" s="1876"/>
      <c r="O485" s="1876"/>
      <c r="P485" s="1876"/>
      <c r="Q485" s="1876"/>
      <c r="R485" s="1876"/>
      <c r="S485" s="1876"/>
      <c r="T485" s="1876"/>
      <c r="U485" s="1876"/>
      <c r="V485" s="1876"/>
      <c r="W485" s="1876"/>
      <c r="X485" s="1876"/>
      <c r="Y485" s="1876"/>
      <c r="Z485" s="1876"/>
      <c r="AA485" s="1877"/>
      <c r="AB485" s="609"/>
      <c r="AC485" s="610"/>
      <c r="AD485" s="611"/>
    </row>
    <row r="486" spans="1:30">
      <c r="A486" s="300"/>
      <c r="B486" s="298"/>
      <c r="C486" s="353"/>
      <c r="D486" s="355"/>
      <c r="E486" s="598"/>
      <c r="F486" s="616"/>
      <c r="G486" s="1757"/>
      <c r="H486" s="1758"/>
      <c r="I486" s="1758"/>
      <c r="J486" s="1758"/>
      <c r="K486" s="1758"/>
      <c r="L486" s="1758"/>
      <c r="M486" s="1758"/>
      <c r="N486" s="1758"/>
      <c r="O486" s="1758"/>
      <c r="P486" s="1758"/>
      <c r="Q486" s="1758"/>
      <c r="R486" s="1758"/>
      <c r="S486" s="1758"/>
      <c r="T486" s="1758"/>
      <c r="U486" s="1758"/>
      <c r="V486" s="1758"/>
      <c r="W486" s="1758"/>
      <c r="X486" s="1758"/>
      <c r="Y486" s="1758"/>
      <c r="Z486" s="1759"/>
      <c r="AA486" s="616"/>
      <c r="AB486" s="609"/>
      <c r="AC486" s="610"/>
      <c r="AD486" s="611"/>
    </row>
    <row r="487" spans="1:30">
      <c r="A487" s="300"/>
      <c r="B487" s="298"/>
      <c r="C487" s="353"/>
      <c r="D487" s="355"/>
      <c r="E487" s="598"/>
      <c r="F487" s="616"/>
      <c r="G487" s="1760"/>
      <c r="H487" s="1761"/>
      <c r="I487" s="1761"/>
      <c r="J487" s="1761"/>
      <c r="K487" s="1761"/>
      <c r="L487" s="1761"/>
      <c r="M487" s="1761"/>
      <c r="N487" s="1761"/>
      <c r="O487" s="1761"/>
      <c r="P487" s="1761"/>
      <c r="Q487" s="1761"/>
      <c r="R487" s="1761"/>
      <c r="S487" s="1761"/>
      <c r="T487" s="1761"/>
      <c r="U487" s="1761"/>
      <c r="V487" s="1761"/>
      <c r="W487" s="1761"/>
      <c r="X487" s="1761"/>
      <c r="Y487" s="1761"/>
      <c r="Z487" s="1762"/>
      <c r="AA487" s="616"/>
      <c r="AB487" s="609"/>
      <c r="AC487" s="610"/>
      <c r="AD487" s="611"/>
    </row>
    <row r="488" spans="1:30">
      <c r="A488" s="300"/>
      <c r="B488" s="298"/>
      <c r="C488" s="608"/>
      <c r="D488" s="613"/>
      <c r="E488" s="598"/>
      <c r="F488" s="616"/>
      <c r="G488" s="1876" t="s">
        <v>260</v>
      </c>
      <c r="H488" s="1876"/>
      <c r="I488" s="1876"/>
      <c r="J488" s="1876"/>
      <c r="K488" s="1876"/>
      <c r="L488" s="1876"/>
      <c r="M488" s="1876"/>
      <c r="N488" s="1876"/>
      <c r="O488" s="1876"/>
      <c r="P488" s="1876"/>
      <c r="Q488" s="1876"/>
      <c r="R488" s="1876"/>
      <c r="S488" s="1876"/>
      <c r="T488" s="1876"/>
      <c r="U488" s="1876"/>
      <c r="V488" s="1876"/>
      <c r="W488" s="1876"/>
      <c r="X488" s="1876"/>
      <c r="Y488" s="1876"/>
      <c r="Z488" s="1876"/>
      <c r="AA488" s="1877"/>
      <c r="AB488" s="609"/>
      <c r="AC488" s="610"/>
      <c r="AD488" s="611"/>
    </row>
    <row r="489" spans="1:30">
      <c r="A489" s="300"/>
      <c r="B489" s="298"/>
      <c r="C489" s="608"/>
      <c r="D489" s="613"/>
      <c r="E489" s="598"/>
      <c r="F489" s="616"/>
      <c r="G489" s="1851"/>
      <c r="H489" s="1852"/>
      <c r="I489" s="1852"/>
      <c r="J489" s="1852"/>
      <c r="K489" s="1852"/>
      <c r="L489" s="1852"/>
      <c r="M489" s="1852"/>
      <c r="N489" s="1852"/>
      <c r="O489" s="1852"/>
      <c r="P489" s="1852"/>
      <c r="Q489" s="1852"/>
      <c r="R489" s="1852"/>
      <c r="S489" s="1852"/>
      <c r="T489" s="1852"/>
      <c r="U489" s="1852"/>
      <c r="V489" s="1852"/>
      <c r="W489" s="1852"/>
      <c r="X489" s="1852"/>
      <c r="Y489" s="1852"/>
      <c r="Z489" s="1853"/>
      <c r="AA489" s="616"/>
      <c r="AB489" s="609"/>
      <c r="AC489" s="610"/>
      <c r="AD489" s="611"/>
    </row>
    <row r="490" spans="1:30">
      <c r="A490" s="300"/>
      <c r="B490" s="298"/>
      <c r="C490" s="608"/>
      <c r="D490" s="613"/>
      <c r="E490" s="589"/>
      <c r="F490" s="616"/>
      <c r="G490" s="1760"/>
      <c r="H490" s="1761"/>
      <c r="I490" s="1761"/>
      <c r="J490" s="1761"/>
      <c r="K490" s="1761"/>
      <c r="L490" s="1761"/>
      <c r="M490" s="1761"/>
      <c r="N490" s="1761"/>
      <c r="O490" s="1761"/>
      <c r="P490" s="1761"/>
      <c r="Q490" s="1761"/>
      <c r="R490" s="1761"/>
      <c r="S490" s="1761"/>
      <c r="T490" s="1761"/>
      <c r="U490" s="1761"/>
      <c r="V490" s="1761"/>
      <c r="W490" s="1761"/>
      <c r="X490" s="1761"/>
      <c r="Y490" s="1761"/>
      <c r="Z490" s="1762"/>
      <c r="AA490" s="616"/>
      <c r="AB490" s="609"/>
      <c r="AC490" s="610"/>
      <c r="AD490" s="611"/>
    </row>
    <row r="491" spans="1:30" ht="23.25" customHeight="1">
      <c r="A491" s="300"/>
      <c r="B491" s="693"/>
      <c r="C491" s="829"/>
      <c r="D491" s="835"/>
      <c r="E491" s="808"/>
      <c r="F491" s="839"/>
      <c r="G491" s="324"/>
      <c r="H491" s="324"/>
      <c r="I491" s="324"/>
      <c r="J491" s="324"/>
      <c r="K491" s="324"/>
      <c r="L491" s="324"/>
      <c r="M491" s="324"/>
      <c r="N491" s="324"/>
      <c r="O491" s="324"/>
      <c r="P491" s="324"/>
      <c r="Q491" s="324"/>
      <c r="R491" s="324"/>
      <c r="S491" s="324"/>
      <c r="T491" s="324"/>
      <c r="U491" s="324"/>
      <c r="V491" s="324"/>
      <c r="W491" s="324"/>
      <c r="X491" s="324"/>
      <c r="Y491" s="324"/>
      <c r="Z491" s="324"/>
      <c r="AA491" s="102"/>
      <c r="AB491" s="831"/>
      <c r="AC491" s="832"/>
      <c r="AD491" s="833"/>
    </row>
    <row r="492" spans="1:30" ht="6.6" customHeight="1">
      <c r="A492" s="865"/>
      <c r="B492" s="879"/>
      <c r="C492" s="880"/>
      <c r="D492" s="881"/>
      <c r="E492" s="326"/>
      <c r="F492" s="841"/>
      <c r="G492" s="841"/>
      <c r="H492" s="841"/>
      <c r="I492" s="841"/>
      <c r="J492" s="841"/>
      <c r="K492" s="841"/>
      <c r="L492" s="841"/>
      <c r="M492" s="841"/>
      <c r="N492" s="841"/>
      <c r="O492" s="841"/>
      <c r="P492" s="841"/>
      <c r="Q492" s="841"/>
      <c r="R492" s="841"/>
      <c r="S492" s="841"/>
      <c r="T492" s="841"/>
      <c r="U492" s="841"/>
      <c r="V492" s="841"/>
      <c r="W492" s="841"/>
      <c r="X492" s="841"/>
      <c r="Y492" s="841"/>
      <c r="Z492" s="841"/>
      <c r="AA492" s="842"/>
      <c r="AB492" s="233"/>
      <c r="AC492" s="234"/>
      <c r="AD492" s="235"/>
    </row>
    <row r="493" spans="1:30" s="826" customFormat="1" ht="6.6" customHeight="1">
      <c r="A493" s="815"/>
      <c r="B493" s="356"/>
      <c r="C493" s="357"/>
      <c r="D493" s="358"/>
      <c r="E493" s="182"/>
      <c r="F493" s="187"/>
      <c r="G493" s="187"/>
      <c r="H493" s="187"/>
      <c r="I493" s="187"/>
      <c r="J493" s="187"/>
      <c r="K493" s="187"/>
      <c r="L493" s="187"/>
      <c r="M493" s="187"/>
      <c r="N493" s="187"/>
      <c r="O493" s="187"/>
      <c r="P493" s="187"/>
      <c r="Q493" s="187"/>
      <c r="R493" s="187"/>
      <c r="S493" s="187"/>
      <c r="T493" s="187"/>
      <c r="U493" s="187"/>
      <c r="V493" s="187"/>
      <c r="W493" s="187"/>
      <c r="X493" s="187"/>
      <c r="Y493" s="187"/>
      <c r="Z493" s="187"/>
      <c r="AA493" s="187"/>
      <c r="AB493" s="831"/>
      <c r="AC493" s="832"/>
      <c r="AD493" s="833"/>
    </row>
    <row r="494" spans="1:30" ht="13.5" customHeight="1">
      <c r="A494" s="1703" t="s">
        <v>1435</v>
      </c>
      <c r="B494" s="298">
        <v>22</v>
      </c>
      <c r="C494" s="1857" t="s">
        <v>471</v>
      </c>
      <c r="D494" s="1007" t="s">
        <v>378</v>
      </c>
      <c r="E494" s="1135" t="s">
        <v>737</v>
      </c>
      <c r="F494" s="1004"/>
      <c r="G494" s="1136" t="s">
        <v>117</v>
      </c>
      <c r="H494" s="1136"/>
      <c r="I494" s="1136"/>
      <c r="J494" s="1136"/>
      <c r="K494" s="1136"/>
      <c r="L494" s="1136"/>
      <c r="M494" s="1136"/>
      <c r="N494" s="1446" t="s">
        <v>116</v>
      </c>
      <c r="O494" s="1446"/>
      <c r="P494" s="1446"/>
      <c r="Q494" s="1446"/>
      <c r="R494" s="1446"/>
      <c r="S494" s="1446"/>
      <c r="T494" s="1446"/>
      <c r="U494" s="1446"/>
      <c r="V494" s="1446"/>
      <c r="W494" s="1004"/>
      <c r="X494" s="1004"/>
      <c r="Y494" s="1004"/>
      <c r="Z494" s="1004"/>
      <c r="AA494" s="1004"/>
      <c r="AB494" s="1428" t="s">
        <v>230</v>
      </c>
      <c r="AC494" s="1429"/>
      <c r="AD494" s="1430"/>
    </row>
    <row r="495" spans="1:30">
      <c r="A495" s="1703"/>
      <c r="B495" s="298"/>
      <c r="C495" s="1857"/>
      <c r="D495" s="1007"/>
      <c r="E495" s="1135"/>
      <c r="F495" s="1004"/>
      <c r="G495" s="1136"/>
      <c r="H495" s="1136"/>
      <c r="I495" s="1136"/>
      <c r="J495" s="1136"/>
      <c r="K495" s="1136"/>
      <c r="L495" s="1136"/>
      <c r="M495" s="1136"/>
      <c r="N495" s="1446"/>
      <c r="O495" s="1446"/>
      <c r="P495" s="1446"/>
      <c r="Q495" s="1446"/>
      <c r="R495" s="1446"/>
      <c r="S495" s="1446"/>
      <c r="T495" s="1446"/>
      <c r="U495" s="1446"/>
      <c r="V495" s="1446"/>
      <c r="W495" s="1004"/>
      <c r="X495" s="1004"/>
      <c r="Y495" s="1004"/>
      <c r="Z495" s="1004"/>
      <c r="AA495" s="1004"/>
      <c r="AB495" s="1428"/>
      <c r="AC495" s="1429"/>
      <c r="AD495" s="1430"/>
    </row>
    <row r="496" spans="1:30">
      <c r="A496" s="1703"/>
      <c r="B496" s="298"/>
      <c r="C496" s="1857"/>
      <c r="D496" s="1007"/>
      <c r="E496" s="1135"/>
      <c r="F496" s="1004"/>
      <c r="G496" s="1004"/>
      <c r="H496" s="1004"/>
      <c r="I496" s="1004"/>
      <c r="J496" s="1004"/>
      <c r="K496" s="1004"/>
      <c r="L496" s="1004"/>
      <c r="M496" s="1004"/>
      <c r="N496" s="995"/>
      <c r="O496" s="995"/>
      <c r="P496" s="995"/>
      <c r="Q496" s="995"/>
      <c r="R496" s="995"/>
      <c r="S496" s="995"/>
      <c r="T496" s="995"/>
      <c r="U496" s="995"/>
      <c r="V496" s="995"/>
      <c r="W496" s="1004"/>
      <c r="X496" s="1004"/>
      <c r="Y496" s="1004"/>
      <c r="Z496" s="1004"/>
      <c r="AA496" s="1004"/>
      <c r="AB496" s="1428"/>
      <c r="AC496" s="1429"/>
      <c r="AD496" s="1430"/>
    </row>
    <row r="497" spans="1:30">
      <c r="A497" s="1703"/>
      <c r="B497" s="298"/>
      <c r="C497" s="1857"/>
      <c r="D497" s="1007"/>
      <c r="E497" s="1135"/>
      <c r="F497" s="1004"/>
      <c r="G497" s="2739"/>
      <c r="H497" s="2740"/>
      <c r="I497" s="2740"/>
      <c r="J497" s="2740"/>
      <c r="K497" s="2740"/>
      <c r="L497" s="2740"/>
      <c r="M497" s="2740"/>
      <c r="N497" s="2740"/>
      <c r="O497" s="2740"/>
      <c r="P497" s="2740"/>
      <c r="Q497" s="2740"/>
      <c r="R497" s="2740"/>
      <c r="S497" s="2740"/>
      <c r="T497" s="2740"/>
      <c r="U497" s="2740"/>
      <c r="V497" s="2740"/>
      <c r="W497" s="2740"/>
      <c r="X497" s="2740"/>
      <c r="Y497" s="2740"/>
      <c r="Z497" s="2740"/>
      <c r="AA497" s="1004"/>
      <c r="AB497" s="1428"/>
      <c r="AC497" s="1429"/>
      <c r="AD497" s="1430"/>
    </row>
    <row r="498" spans="1:30">
      <c r="A498" s="1703"/>
      <c r="B498" s="298"/>
      <c r="C498" s="1857"/>
      <c r="D498" s="1007"/>
      <c r="E498" s="1135"/>
      <c r="F498" s="1004"/>
      <c r="G498" s="1004"/>
      <c r="H498" s="2740"/>
      <c r="I498" s="2740"/>
      <c r="J498" s="2740"/>
      <c r="K498" s="2740"/>
      <c r="L498" s="2740"/>
      <c r="M498" s="2740"/>
      <c r="N498" s="2740"/>
      <c r="O498" s="2740"/>
      <c r="P498" s="2740"/>
      <c r="Q498" s="2740"/>
      <c r="R498" s="2740"/>
      <c r="S498" s="2740"/>
      <c r="T498" s="2740"/>
      <c r="U498" s="2740"/>
      <c r="V498" s="2740"/>
      <c r="W498" s="2740"/>
      <c r="X498" s="2740"/>
      <c r="Y498" s="2740"/>
      <c r="Z498" s="2740"/>
      <c r="AA498" s="1004"/>
      <c r="AB498" s="609"/>
      <c r="AC498" s="610"/>
      <c r="AD498" s="611"/>
    </row>
    <row r="499" spans="1:30" ht="3.75" customHeight="1">
      <c r="A499" s="1703"/>
      <c r="B499" s="298"/>
      <c r="C499" s="1857"/>
      <c r="D499" s="1007"/>
      <c r="E499" s="1135"/>
      <c r="F499" s="1004"/>
      <c r="G499" s="1004"/>
      <c r="H499" s="2741"/>
      <c r="I499" s="2741"/>
      <c r="J499" s="2741"/>
      <c r="K499" s="2741"/>
      <c r="L499" s="2741"/>
      <c r="M499" s="2741"/>
      <c r="N499" s="2741"/>
      <c r="O499" s="2741"/>
      <c r="P499" s="2741"/>
      <c r="Q499" s="2741"/>
      <c r="R499" s="2741"/>
      <c r="S499" s="2741"/>
      <c r="T499" s="2741"/>
      <c r="U499" s="2741"/>
      <c r="V499" s="2741"/>
      <c r="W499" s="2741"/>
      <c r="X499" s="2741"/>
      <c r="Y499" s="2741"/>
      <c r="Z499" s="2741"/>
      <c r="AA499" s="1004"/>
      <c r="AB499" s="609"/>
      <c r="AC499" s="610"/>
      <c r="AD499" s="611"/>
    </row>
    <row r="500" spans="1:30" ht="13.5" customHeight="1">
      <c r="A500" s="1703"/>
      <c r="B500" s="298"/>
      <c r="C500" s="1857"/>
      <c r="D500" s="1007"/>
      <c r="E500" s="1135" t="s">
        <v>738</v>
      </c>
      <c r="F500" s="1004"/>
      <c r="G500" s="1001" t="s">
        <v>261</v>
      </c>
      <c r="H500" s="1001"/>
      <c r="I500" s="1001"/>
      <c r="J500" s="1001"/>
      <c r="K500" s="1001"/>
      <c r="L500" s="1001"/>
      <c r="M500" s="1001"/>
      <c r="N500" s="1001"/>
      <c r="O500" s="1001"/>
      <c r="P500" s="1001"/>
      <c r="Q500" s="1001"/>
      <c r="R500" s="1001"/>
      <c r="S500" s="1001"/>
      <c r="T500" s="993"/>
      <c r="U500" s="993"/>
      <c r="V500" s="993"/>
      <c r="W500" s="985"/>
      <c r="X500" s="985"/>
      <c r="Y500" s="985"/>
      <c r="Z500" s="985"/>
      <c r="AA500" s="1004"/>
      <c r="AB500" s="609"/>
      <c r="AC500" s="610"/>
      <c r="AD500" s="611"/>
    </row>
    <row r="501" spans="1:30" ht="13.5" customHeight="1">
      <c r="A501" s="1703"/>
      <c r="B501" s="298"/>
      <c r="C501" s="1857"/>
      <c r="D501" s="1007"/>
      <c r="E501" s="1135"/>
      <c r="F501" s="1004"/>
      <c r="G501" s="1757"/>
      <c r="H501" s="1758"/>
      <c r="I501" s="1758"/>
      <c r="J501" s="1758"/>
      <c r="K501" s="1758"/>
      <c r="L501" s="1758"/>
      <c r="M501" s="1758"/>
      <c r="N501" s="1758"/>
      <c r="O501" s="1758"/>
      <c r="P501" s="1758"/>
      <c r="Q501" s="1758"/>
      <c r="R501" s="1758"/>
      <c r="S501" s="1758"/>
      <c r="T501" s="1758"/>
      <c r="U501" s="1758"/>
      <c r="V501" s="1758"/>
      <c r="W501" s="1758"/>
      <c r="X501" s="1758"/>
      <c r="Y501" s="1758"/>
      <c r="Z501" s="1759"/>
      <c r="AA501" s="1004"/>
      <c r="AB501" s="1428"/>
      <c r="AC501" s="1429"/>
      <c r="AD501" s="1430"/>
    </row>
    <row r="502" spans="1:30" ht="13.5" customHeight="1">
      <c r="A502" s="1703"/>
      <c r="B502" s="298"/>
      <c r="C502" s="1006"/>
      <c r="D502" s="1007"/>
      <c r="E502" s="1135"/>
      <c r="F502" s="1004"/>
      <c r="G502" s="1854"/>
      <c r="H502" s="1855"/>
      <c r="I502" s="1855"/>
      <c r="J502" s="1855"/>
      <c r="K502" s="1855"/>
      <c r="L502" s="1855"/>
      <c r="M502" s="1855"/>
      <c r="N502" s="1855"/>
      <c r="O502" s="1855"/>
      <c r="P502" s="1855"/>
      <c r="Q502" s="1855"/>
      <c r="R502" s="1855"/>
      <c r="S502" s="1855"/>
      <c r="T502" s="1855"/>
      <c r="U502" s="1855"/>
      <c r="V502" s="1855"/>
      <c r="W502" s="1855"/>
      <c r="X502" s="1855"/>
      <c r="Y502" s="1855"/>
      <c r="Z502" s="1856"/>
      <c r="AA502" s="1004"/>
      <c r="AB502" s="1428"/>
      <c r="AC502" s="1429"/>
      <c r="AD502" s="1430"/>
    </row>
    <row r="503" spans="1:30" ht="13.5" customHeight="1">
      <c r="A503" s="1703"/>
      <c r="B503" s="298"/>
      <c r="C503" s="1006"/>
      <c r="D503" s="1007"/>
      <c r="E503" s="1135"/>
      <c r="F503" s="1004"/>
      <c r="G503" s="1854"/>
      <c r="H503" s="1855"/>
      <c r="I503" s="1855"/>
      <c r="J503" s="1855"/>
      <c r="K503" s="1855"/>
      <c r="L503" s="1855"/>
      <c r="M503" s="1855"/>
      <c r="N503" s="1855"/>
      <c r="O503" s="1855"/>
      <c r="P503" s="1855"/>
      <c r="Q503" s="1855"/>
      <c r="R503" s="1855"/>
      <c r="S503" s="1855"/>
      <c r="T503" s="1855"/>
      <c r="U503" s="1855"/>
      <c r="V503" s="1855"/>
      <c r="W503" s="1855"/>
      <c r="X503" s="1855"/>
      <c r="Y503" s="1855"/>
      <c r="Z503" s="1856"/>
      <c r="AA503" s="1004"/>
      <c r="AB503" s="1428"/>
      <c r="AC503" s="1429"/>
      <c r="AD503" s="1430"/>
    </row>
    <row r="504" spans="1:30" ht="5.25" customHeight="1">
      <c r="A504" s="1005"/>
      <c r="B504" s="298"/>
      <c r="C504" s="1006"/>
      <c r="D504" s="1007"/>
      <c r="E504" s="1135"/>
      <c r="F504" s="1004"/>
      <c r="G504" s="1760"/>
      <c r="H504" s="1761"/>
      <c r="I504" s="1761"/>
      <c r="J504" s="1761"/>
      <c r="K504" s="1761"/>
      <c r="L504" s="1761"/>
      <c r="M504" s="1761"/>
      <c r="N504" s="1761"/>
      <c r="O504" s="1761"/>
      <c r="P504" s="1761"/>
      <c r="Q504" s="1761"/>
      <c r="R504" s="1761"/>
      <c r="S504" s="1761"/>
      <c r="T504" s="1761"/>
      <c r="U504" s="1761"/>
      <c r="V504" s="1761"/>
      <c r="W504" s="1761"/>
      <c r="X504" s="1761"/>
      <c r="Y504" s="1761"/>
      <c r="Z504" s="1762"/>
      <c r="AA504" s="1004"/>
      <c r="AB504" s="1428"/>
      <c r="AC504" s="1429"/>
      <c r="AD504" s="1430"/>
    </row>
    <row r="505" spans="1:30" ht="9.75" customHeight="1">
      <c r="A505" s="1005"/>
      <c r="B505" s="1013"/>
      <c r="C505" s="1006"/>
      <c r="D505" s="1007"/>
      <c r="E505" s="973"/>
      <c r="F505" s="1004"/>
      <c r="G505" s="324"/>
      <c r="H505" s="324"/>
      <c r="I505" s="324"/>
      <c r="J505" s="324"/>
      <c r="K505" s="324"/>
      <c r="L505" s="324"/>
      <c r="M505" s="324"/>
      <c r="N505" s="324"/>
      <c r="O505" s="324"/>
      <c r="P505" s="324"/>
      <c r="Q505" s="324"/>
      <c r="R505" s="324"/>
      <c r="S505" s="324"/>
      <c r="T505" s="324"/>
      <c r="U505" s="324"/>
      <c r="V505" s="324"/>
      <c r="W505" s="324"/>
      <c r="X505" s="324"/>
      <c r="Y505" s="324"/>
      <c r="Z505" s="324"/>
      <c r="AA505" s="1004"/>
      <c r="AB505" s="609"/>
      <c r="AC505" s="610"/>
      <c r="AD505" s="611"/>
    </row>
    <row r="506" spans="1:30" ht="13.5" customHeight="1">
      <c r="A506" s="1703" t="s">
        <v>472</v>
      </c>
      <c r="B506" s="298">
        <v>23</v>
      </c>
      <c r="C506" s="1862" t="s">
        <v>473</v>
      </c>
      <c r="D506" s="1007" t="s">
        <v>378</v>
      </c>
      <c r="E506" s="1119" t="s">
        <v>1436</v>
      </c>
      <c r="F506" s="1004"/>
      <c r="G506" s="1136" t="s">
        <v>117</v>
      </c>
      <c r="H506" s="1136"/>
      <c r="I506" s="1136"/>
      <c r="J506" s="1136"/>
      <c r="K506" s="1136"/>
      <c r="L506" s="1136"/>
      <c r="M506" s="1136"/>
      <c r="N506" s="1222" t="s">
        <v>116</v>
      </c>
      <c r="O506" s="1222"/>
      <c r="P506" s="1222"/>
      <c r="Q506" s="1222"/>
      <c r="R506" s="1222"/>
      <c r="S506" s="1222"/>
      <c r="T506" s="1222"/>
      <c r="U506" s="1222"/>
      <c r="V506" s="1222"/>
      <c r="W506" s="1004"/>
      <c r="X506" s="1004"/>
      <c r="Y506" s="1004"/>
      <c r="Z506" s="1004"/>
      <c r="AA506" s="1004"/>
      <c r="AB506" s="1428" t="s">
        <v>230</v>
      </c>
      <c r="AC506" s="1429"/>
      <c r="AD506" s="1430"/>
    </row>
    <row r="507" spans="1:30" ht="13.5" customHeight="1">
      <c r="A507" s="1703"/>
      <c r="B507" s="298"/>
      <c r="C507" s="2742"/>
      <c r="D507" s="1007"/>
      <c r="E507" s="1654"/>
      <c r="F507" s="1004"/>
      <c r="G507" s="1136"/>
      <c r="H507" s="1136"/>
      <c r="I507" s="1136"/>
      <c r="J507" s="1136"/>
      <c r="K507" s="1136"/>
      <c r="L507" s="1136"/>
      <c r="M507" s="1136"/>
      <c r="N507" s="1222"/>
      <c r="O507" s="1222"/>
      <c r="P507" s="1222"/>
      <c r="Q507" s="1222"/>
      <c r="R507" s="1222"/>
      <c r="S507" s="1222"/>
      <c r="T507" s="1222"/>
      <c r="U507" s="1222"/>
      <c r="V507" s="1222"/>
      <c r="W507" s="1004"/>
      <c r="X507" s="1004"/>
      <c r="Y507" s="1004"/>
      <c r="Z507" s="1004"/>
      <c r="AA507" s="1004"/>
      <c r="AB507" s="1428"/>
      <c r="AC507" s="1429"/>
      <c r="AD507" s="1430"/>
    </row>
    <row r="508" spans="1:30" ht="13.5" customHeight="1">
      <c r="A508" s="1703"/>
      <c r="B508" s="298"/>
      <c r="C508" s="2742"/>
      <c r="D508" s="1007"/>
      <c r="E508" s="1654"/>
      <c r="F508" s="1004"/>
      <c r="G508" s="1004"/>
      <c r="H508" s="1004"/>
      <c r="I508" s="1004"/>
      <c r="J508" s="1004"/>
      <c r="K508" s="1004"/>
      <c r="L508" s="1004"/>
      <c r="M508" s="1004"/>
      <c r="N508" s="1004"/>
      <c r="O508" s="1004"/>
      <c r="P508" s="1004"/>
      <c r="Q508" s="1004"/>
      <c r="R508" s="1004"/>
      <c r="S508" s="1004"/>
      <c r="T508" s="1004"/>
      <c r="U508" s="1004"/>
      <c r="V508" s="1004"/>
      <c r="W508" s="1004"/>
      <c r="X508" s="1004"/>
      <c r="Y508" s="1004"/>
      <c r="Z508" s="1004"/>
      <c r="AA508" s="1004"/>
      <c r="AB508" s="1428"/>
      <c r="AC508" s="1429"/>
      <c r="AD508" s="1430"/>
    </row>
    <row r="509" spans="1:30" ht="13.5" customHeight="1">
      <c r="A509" s="1703"/>
      <c r="B509" s="298"/>
      <c r="C509" s="2742"/>
      <c r="D509" s="1007"/>
      <c r="E509" s="1654"/>
      <c r="F509" s="1004"/>
      <c r="G509" s="1930" t="s">
        <v>166</v>
      </c>
      <c r="H509" s="1930"/>
      <c r="I509" s="1930"/>
      <c r="J509" s="1930"/>
      <c r="K509" s="1930"/>
      <c r="L509" s="1930"/>
      <c r="M509" s="1930"/>
      <c r="N509" s="1930"/>
      <c r="O509" s="1930"/>
      <c r="P509" s="1930"/>
      <c r="Q509" s="1930"/>
      <c r="R509" s="1930"/>
      <c r="S509" s="1930"/>
      <c r="T509" s="1004"/>
      <c r="U509" s="1004"/>
      <c r="V509" s="1004"/>
      <c r="W509" s="1004"/>
      <c r="X509" s="1004"/>
      <c r="Y509" s="1004"/>
      <c r="Z509" s="1004"/>
      <c r="AA509" s="1004"/>
      <c r="AB509" s="1428"/>
      <c r="AC509" s="1429"/>
      <c r="AD509" s="1430"/>
    </row>
    <row r="510" spans="1:30" ht="13.5" customHeight="1">
      <c r="A510" s="1703"/>
      <c r="B510" s="298"/>
      <c r="C510" s="2742"/>
      <c r="D510" s="1007"/>
      <c r="E510" s="1654"/>
      <c r="F510" s="1004"/>
      <c r="G510" s="1375" t="s">
        <v>248</v>
      </c>
      <c r="H510" s="1375"/>
      <c r="I510" s="1375"/>
      <c r="J510" s="1375"/>
      <c r="K510" s="1375"/>
      <c r="L510" s="1375"/>
      <c r="M510" s="1375"/>
      <c r="N510" s="1375"/>
      <c r="O510" s="1375"/>
      <c r="P510" s="1375"/>
      <c r="Q510" s="1375" t="s">
        <v>891</v>
      </c>
      <c r="R510" s="1375"/>
      <c r="S510" s="1375"/>
      <c r="T510" s="1375"/>
      <c r="U510" s="1375"/>
      <c r="V510" s="1375"/>
      <c r="W510" s="1375"/>
      <c r="X510" s="1004"/>
      <c r="Y510" s="1004"/>
      <c r="Z510" s="1004"/>
      <c r="AA510" s="1004"/>
      <c r="AB510" s="1428"/>
      <c r="AC510" s="1429"/>
      <c r="AD510" s="1430"/>
    </row>
    <row r="511" spans="1:30" ht="13.5" customHeight="1">
      <c r="A511" s="1703"/>
      <c r="B511" s="298"/>
      <c r="C511" s="2742"/>
      <c r="D511" s="1007"/>
      <c r="E511" s="1654"/>
      <c r="F511" s="1004"/>
      <c r="G511" s="1361" t="s">
        <v>19</v>
      </c>
      <c r="H511" s="1362"/>
      <c r="I511" s="1362"/>
      <c r="J511" s="1363"/>
      <c r="K511" s="1994"/>
      <c r="L511" s="1994"/>
      <c r="M511" s="1994"/>
      <c r="N511" s="1994"/>
      <c r="O511" s="1995" t="s">
        <v>201</v>
      </c>
      <c r="P511" s="1996"/>
      <c r="Q511" s="1349" t="s">
        <v>118</v>
      </c>
      <c r="R511" s="1349"/>
      <c r="S511" s="1349"/>
      <c r="T511" s="1349"/>
      <c r="U511" s="1349"/>
      <c r="V511" s="1349"/>
      <c r="W511" s="1349"/>
      <c r="X511" s="1004"/>
      <c r="Y511" s="1004"/>
      <c r="Z511" s="1004"/>
      <c r="AA511" s="1004"/>
      <c r="AB511" s="1428"/>
      <c r="AC511" s="1429"/>
      <c r="AD511" s="1430"/>
    </row>
    <row r="512" spans="1:30" ht="13.5" customHeight="1">
      <c r="A512" s="1703"/>
      <c r="B512" s="298"/>
      <c r="C512" s="2742"/>
      <c r="D512" s="1007"/>
      <c r="E512" s="1654"/>
      <c r="F512" s="1004"/>
      <c r="G512" s="1454" t="s">
        <v>20</v>
      </c>
      <c r="H512" s="1178"/>
      <c r="I512" s="1178"/>
      <c r="J512" s="1457"/>
      <c r="K512" s="1878"/>
      <c r="L512" s="1878"/>
      <c r="M512" s="1878"/>
      <c r="N512" s="1878"/>
      <c r="O512" s="1225" t="s">
        <v>201</v>
      </c>
      <c r="P512" s="1563"/>
      <c r="Q512" s="1349" t="s">
        <v>118</v>
      </c>
      <c r="R512" s="1349"/>
      <c r="S512" s="1349"/>
      <c r="T512" s="1349"/>
      <c r="U512" s="1349"/>
      <c r="V512" s="1349"/>
      <c r="W512" s="1349"/>
      <c r="X512" s="1004"/>
      <c r="Y512" s="1004"/>
      <c r="Z512" s="1004"/>
      <c r="AA512" s="1004"/>
      <c r="AB512" s="1428"/>
      <c r="AC512" s="1429"/>
      <c r="AD512" s="1430"/>
    </row>
    <row r="513" spans="1:30" ht="13.5" customHeight="1">
      <c r="A513" s="1703"/>
      <c r="B513" s="298"/>
      <c r="C513" s="2742"/>
      <c r="D513" s="1007"/>
      <c r="E513" s="1654"/>
      <c r="F513" s="1004"/>
      <c r="G513" s="1004"/>
      <c r="H513" s="1004"/>
      <c r="I513" s="1004"/>
      <c r="J513" s="1004"/>
      <c r="K513" s="1004"/>
      <c r="L513" s="1004"/>
      <c r="M513" s="1004"/>
      <c r="N513" s="1004"/>
      <c r="O513" s="1004"/>
      <c r="P513" s="1004"/>
      <c r="Q513" s="1004"/>
      <c r="R513" s="1004"/>
      <c r="S513" s="1004"/>
      <c r="T513" s="1004"/>
      <c r="U513" s="1004"/>
      <c r="V513" s="1004"/>
      <c r="W513" s="1004"/>
      <c r="X513" s="1004"/>
      <c r="Y513" s="1004"/>
      <c r="Z513" s="1004"/>
      <c r="AA513" s="1004"/>
      <c r="AB513" s="1428"/>
      <c r="AC513" s="1429"/>
      <c r="AD513" s="1430"/>
    </row>
    <row r="514" spans="1:30" ht="13.5" customHeight="1">
      <c r="A514" s="1703"/>
      <c r="B514" s="298"/>
      <c r="C514" s="2742"/>
      <c r="D514" s="1007"/>
      <c r="E514" s="1654"/>
      <c r="F514" s="1004"/>
      <c r="G514" s="1756" t="s">
        <v>242</v>
      </c>
      <c r="H514" s="1756"/>
      <c r="I514" s="1756"/>
      <c r="J514" s="1756"/>
      <c r="K514" s="1756"/>
      <c r="L514" s="1756"/>
      <c r="M514" s="1756"/>
      <c r="N514" s="1756"/>
      <c r="O514" s="1756"/>
      <c r="P514" s="1756"/>
      <c r="Q514" s="1756"/>
      <c r="R514" s="1756"/>
      <c r="S514" s="1756"/>
      <c r="T514" s="1756"/>
      <c r="U514" s="1868"/>
      <c r="V514" s="1463" t="s">
        <v>219</v>
      </c>
      <c r="W514" s="1395"/>
      <c r="X514" s="1395"/>
      <c r="Y514" s="1396"/>
      <c r="Z514" s="1004"/>
      <c r="AA514" s="1004"/>
      <c r="AB514" s="609"/>
      <c r="AC514" s="610"/>
      <c r="AD514" s="611"/>
    </row>
    <row r="515" spans="1:30" ht="13.5" customHeight="1">
      <c r="A515" s="1703"/>
      <c r="B515" s="298"/>
      <c r="C515" s="2742"/>
      <c r="D515" s="1007"/>
      <c r="E515" s="1654"/>
      <c r="F515" s="1004"/>
      <c r="G515" s="80"/>
      <c r="H515" s="80"/>
      <c r="I515" s="80"/>
      <c r="J515" s="80"/>
      <c r="K515" s="80"/>
      <c r="L515" s="80"/>
      <c r="M515" s="80"/>
      <c r="N515" s="80"/>
      <c r="O515" s="80"/>
      <c r="P515" s="80"/>
      <c r="Q515" s="80"/>
      <c r="R515" s="80"/>
      <c r="S515" s="80"/>
      <c r="T515" s="995"/>
      <c r="U515" s="995"/>
      <c r="V515" s="80"/>
      <c r="W515" s="80"/>
      <c r="X515" s="113"/>
      <c r="Y515" s="1004"/>
      <c r="Z515" s="1004"/>
      <c r="AA515" s="1004"/>
      <c r="AB515" s="609"/>
      <c r="AC515" s="610"/>
      <c r="AD515" s="611"/>
    </row>
    <row r="516" spans="1:30" ht="13.5" customHeight="1">
      <c r="A516" s="1005"/>
      <c r="B516" s="298"/>
      <c r="C516" s="2742"/>
      <c r="D516" s="1007"/>
      <c r="E516" s="1654"/>
      <c r="F516" s="1004"/>
      <c r="G516" s="1756" t="s">
        <v>1349</v>
      </c>
      <c r="H516" s="1756"/>
      <c r="I516" s="1756"/>
      <c r="J516" s="1756"/>
      <c r="K516" s="1756"/>
      <c r="L516" s="1756"/>
      <c r="M516" s="1756"/>
      <c r="N516" s="1756"/>
      <c r="O516" s="1756"/>
      <c r="P516" s="1756"/>
      <c r="Q516" s="1756"/>
      <c r="R516" s="1756"/>
      <c r="S516" s="1756"/>
      <c r="T516" s="1756"/>
      <c r="U516" s="1868"/>
      <c r="V516" s="1463" t="s">
        <v>219</v>
      </c>
      <c r="W516" s="1395"/>
      <c r="X516" s="1395"/>
      <c r="Y516" s="1396"/>
      <c r="Z516" s="1004"/>
      <c r="AA516" s="1004"/>
      <c r="AB516" s="609"/>
      <c r="AC516" s="610"/>
      <c r="AD516" s="611"/>
    </row>
    <row r="517" spans="1:30" ht="13.5" customHeight="1">
      <c r="A517" s="1005"/>
      <c r="B517" s="298"/>
      <c r="C517" s="2742"/>
      <c r="D517" s="1007"/>
      <c r="E517" s="1654"/>
      <c r="F517" s="1004"/>
      <c r="G517" s="80"/>
      <c r="H517" s="80"/>
      <c r="I517" s="80"/>
      <c r="J517" s="80"/>
      <c r="K517" s="80"/>
      <c r="L517" s="80"/>
      <c r="M517" s="80"/>
      <c r="N517" s="80"/>
      <c r="O517" s="80"/>
      <c r="P517" s="80"/>
      <c r="Q517" s="80"/>
      <c r="R517" s="80"/>
      <c r="S517" s="80"/>
      <c r="T517" s="995"/>
      <c r="U517" s="995"/>
      <c r="V517" s="80"/>
      <c r="W517" s="80"/>
      <c r="X517" s="113"/>
      <c r="Y517" s="1004"/>
      <c r="Z517" s="1004"/>
      <c r="AA517" s="1004"/>
      <c r="AB517" s="609"/>
      <c r="AC517" s="610"/>
      <c r="AD517" s="611"/>
    </row>
    <row r="518" spans="1:30" ht="13.5" customHeight="1">
      <c r="A518" s="1005"/>
      <c r="B518" s="298"/>
      <c r="C518" s="2742"/>
      <c r="D518" s="1007"/>
      <c r="E518" s="1654"/>
      <c r="F518" s="1004"/>
      <c r="G518" s="1756" t="s">
        <v>243</v>
      </c>
      <c r="H518" s="1756"/>
      <c r="I518" s="1756"/>
      <c r="J518" s="1756"/>
      <c r="K518" s="1756"/>
      <c r="L518" s="1756"/>
      <c r="M518" s="1756"/>
      <c r="N518" s="1756"/>
      <c r="O518" s="1756"/>
      <c r="P518" s="1756"/>
      <c r="Q518" s="1756"/>
      <c r="R518" s="1756"/>
      <c r="S518" s="1756"/>
      <c r="T518" s="1756"/>
      <c r="U518" s="1868"/>
      <c r="V518" s="1463" t="s">
        <v>219</v>
      </c>
      <c r="W518" s="1395"/>
      <c r="X518" s="1395"/>
      <c r="Y518" s="1396"/>
      <c r="Z518" s="1004"/>
      <c r="AA518" s="1004"/>
      <c r="AB518" s="609"/>
      <c r="AC518" s="610"/>
      <c r="AD518" s="611"/>
    </row>
    <row r="519" spans="1:30" ht="13.5" customHeight="1">
      <c r="A519" s="1005"/>
      <c r="B519" s="298"/>
      <c r="C519" s="2742"/>
      <c r="D519" s="1007"/>
      <c r="E519" s="1654"/>
      <c r="F519" s="1004"/>
      <c r="G519" s="995"/>
      <c r="H519" s="995"/>
      <c r="I519" s="995"/>
      <c r="J519" s="995"/>
      <c r="K519" s="995"/>
      <c r="L519" s="995"/>
      <c r="M519" s="995"/>
      <c r="N519" s="995"/>
      <c r="O519" s="995"/>
      <c r="P519" s="995"/>
      <c r="Q519" s="995"/>
      <c r="R519" s="995"/>
      <c r="S519" s="995"/>
      <c r="T519" s="995"/>
      <c r="U519" s="995"/>
      <c r="V519" s="995"/>
      <c r="W519" s="995"/>
      <c r="X519" s="995"/>
      <c r="Y519" s="995"/>
      <c r="Z519" s="1004"/>
      <c r="AA519" s="1004"/>
      <c r="AB519" s="609"/>
      <c r="AC519" s="610"/>
      <c r="AD519" s="611"/>
    </row>
    <row r="520" spans="1:30" ht="13.5" customHeight="1">
      <c r="A520" s="1005"/>
      <c r="B520" s="298"/>
      <c r="C520" s="1006"/>
      <c r="D520" s="1007"/>
      <c r="E520" s="1654"/>
      <c r="F520" s="1004"/>
      <c r="G520" s="1001" t="s">
        <v>1437</v>
      </c>
      <c r="H520" s="2743"/>
      <c r="I520" s="2743"/>
      <c r="J520" s="2743"/>
      <c r="K520" s="2743"/>
      <c r="L520" s="2743"/>
      <c r="M520" s="2743"/>
      <c r="N520" s="2743"/>
      <c r="O520" s="2743"/>
      <c r="P520" s="2743"/>
      <c r="Q520" s="2743"/>
      <c r="R520" s="2743"/>
      <c r="S520" s="2743"/>
      <c r="T520" s="2744"/>
      <c r="U520" s="2744"/>
      <c r="V520" s="2744"/>
      <c r="W520" s="2745"/>
      <c r="X520" s="2745"/>
      <c r="Y520" s="985"/>
      <c r="Z520" s="985"/>
      <c r="AA520" s="1004"/>
      <c r="AB520" s="609"/>
      <c r="AC520" s="610"/>
      <c r="AD520" s="611"/>
    </row>
    <row r="521" spans="1:30" s="826" customFormat="1" ht="13.5" customHeight="1">
      <c r="A521" s="1005"/>
      <c r="B521" s="298"/>
      <c r="C521" s="1006"/>
      <c r="D521" s="1007"/>
      <c r="E521" s="1654"/>
      <c r="F521" s="1004"/>
      <c r="G521" s="1757"/>
      <c r="H521" s="1758"/>
      <c r="I521" s="1758"/>
      <c r="J521" s="1758"/>
      <c r="K521" s="1758"/>
      <c r="L521" s="1758"/>
      <c r="M521" s="1758"/>
      <c r="N521" s="1758"/>
      <c r="O521" s="1758"/>
      <c r="P521" s="1758"/>
      <c r="Q521" s="1758"/>
      <c r="R521" s="1758"/>
      <c r="S521" s="1758"/>
      <c r="T521" s="1758"/>
      <c r="U521" s="1758"/>
      <c r="V521" s="1758"/>
      <c r="W521" s="1758"/>
      <c r="X521" s="1758"/>
      <c r="Y521" s="1758"/>
      <c r="Z521" s="1759"/>
      <c r="AA521" s="1004"/>
      <c r="AB521" s="831"/>
      <c r="AC521" s="832"/>
      <c r="AD521" s="833"/>
    </row>
    <row r="522" spans="1:30" s="826" customFormat="1" ht="13.5" customHeight="1">
      <c r="A522" s="1005"/>
      <c r="B522" s="298"/>
      <c r="C522" s="1006"/>
      <c r="D522" s="1007"/>
      <c r="E522" s="1654"/>
      <c r="F522" s="1004"/>
      <c r="G522" s="1854"/>
      <c r="H522" s="1855"/>
      <c r="I522" s="1855"/>
      <c r="J522" s="1855"/>
      <c r="K522" s="1855"/>
      <c r="L522" s="1855"/>
      <c r="M522" s="1855"/>
      <c r="N522" s="1855"/>
      <c r="O522" s="1855"/>
      <c r="P522" s="1855"/>
      <c r="Q522" s="1855"/>
      <c r="R522" s="1855"/>
      <c r="S522" s="1855"/>
      <c r="T522" s="1855"/>
      <c r="U522" s="1855"/>
      <c r="V522" s="1855"/>
      <c r="W522" s="1855"/>
      <c r="X522" s="1855"/>
      <c r="Y522" s="1855"/>
      <c r="Z522" s="1856"/>
      <c r="AA522" s="1004"/>
      <c r="AB522" s="831"/>
      <c r="AC522" s="832"/>
      <c r="AD522" s="833"/>
    </row>
    <row r="523" spans="1:30" s="826" customFormat="1" ht="13.5" customHeight="1">
      <c r="A523" s="1005"/>
      <c r="B523" s="298"/>
      <c r="C523" s="1006"/>
      <c r="D523" s="1007"/>
      <c r="E523" s="1654"/>
      <c r="F523" s="1004"/>
      <c r="G523" s="1854"/>
      <c r="H523" s="1855"/>
      <c r="I523" s="1855"/>
      <c r="J523" s="1855"/>
      <c r="K523" s="1855"/>
      <c r="L523" s="1855"/>
      <c r="M523" s="1855"/>
      <c r="N523" s="1855"/>
      <c r="O523" s="1855"/>
      <c r="P523" s="1855"/>
      <c r="Q523" s="1855"/>
      <c r="R523" s="1855"/>
      <c r="S523" s="1855"/>
      <c r="T523" s="1855"/>
      <c r="U523" s="1855"/>
      <c r="V523" s="1855"/>
      <c r="W523" s="1855"/>
      <c r="X523" s="1855"/>
      <c r="Y523" s="1855"/>
      <c r="Z523" s="1856"/>
      <c r="AA523" s="1004"/>
      <c r="AB523" s="831"/>
      <c r="AC523" s="832"/>
      <c r="AD523" s="833"/>
    </row>
    <row r="524" spans="1:30" s="826" customFormat="1" ht="13.5" customHeight="1">
      <c r="A524" s="1005"/>
      <c r="B524" s="298"/>
      <c r="C524" s="1006"/>
      <c r="D524" s="1007"/>
      <c r="E524" s="1654"/>
      <c r="F524" s="1004"/>
      <c r="G524" s="1760"/>
      <c r="H524" s="1761"/>
      <c r="I524" s="1761"/>
      <c r="J524" s="1761"/>
      <c r="K524" s="1761"/>
      <c r="L524" s="1761"/>
      <c r="M524" s="1761"/>
      <c r="N524" s="1761"/>
      <c r="O524" s="1761"/>
      <c r="P524" s="1761"/>
      <c r="Q524" s="1761"/>
      <c r="R524" s="1761"/>
      <c r="S524" s="1761"/>
      <c r="T524" s="1761"/>
      <c r="U524" s="1761"/>
      <c r="V524" s="1761"/>
      <c r="W524" s="1761"/>
      <c r="X524" s="1761"/>
      <c r="Y524" s="1761"/>
      <c r="Z524" s="1762"/>
      <c r="AA524" s="1004"/>
      <c r="AB524" s="831"/>
      <c r="AC524" s="832"/>
      <c r="AD524" s="833"/>
    </row>
    <row r="525" spans="1:30" s="826" customFormat="1" ht="13.5" customHeight="1">
      <c r="A525" s="1005"/>
      <c r="B525" s="298"/>
      <c r="C525" s="1006"/>
      <c r="D525" s="1007"/>
      <c r="E525" s="1654"/>
      <c r="F525" s="1004"/>
      <c r="G525" s="996"/>
      <c r="H525" s="996"/>
      <c r="I525" s="996"/>
      <c r="J525" s="996"/>
      <c r="K525" s="996"/>
      <c r="L525" s="996"/>
      <c r="M525" s="996"/>
      <c r="N525" s="996"/>
      <c r="O525" s="996"/>
      <c r="P525" s="996"/>
      <c r="Q525" s="996"/>
      <c r="R525" s="996"/>
      <c r="S525" s="996"/>
      <c r="T525" s="996"/>
      <c r="U525" s="996"/>
      <c r="V525" s="996"/>
      <c r="W525" s="996"/>
      <c r="X525" s="996"/>
      <c r="Y525" s="996"/>
      <c r="Z525" s="996"/>
      <c r="AA525" s="1004"/>
      <c r="AB525" s="831"/>
      <c r="AC525" s="832"/>
      <c r="AD525" s="833"/>
    </row>
    <row r="526" spans="1:30" s="826" customFormat="1" ht="13.5" customHeight="1">
      <c r="A526" s="1005"/>
      <c r="B526" s="298"/>
      <c r="C526" s="1006"/>
      <c r="D526" s="1007"/>
      <c r="E526" s="1654"/>
      <c r="F526" s="1004"/>
      <c r="G526" s="995"/>
      <c r="H526" s="995"/>
      <c r="I526" s="995"/>
      <c r="J526" s="995"/>
      <c r="K526" s="995"/>
      <c r="L526" s="995"/>
      <c r="M526" s="995"/>
      <c r="N526" s="995"/>
      <c r="O526" s="995"/>
      <c r="P526" s="995"/>
      <c r="Q526" s="995"/>
      <c r="R526" s="995"/>
      <c r="S526" s="995"/>
      <c r="T526" s="995"/>
      <c r="U526" s="995"/>
      <c r="V526" s="995"/>
      <c r="W526" s="995"/>
      <c r="X526" s="995"/>
      <c r="Y526" s="995"/>
      <c r="Z526" s="1004"/>
      <c r="AA526" s="1004"/>
      <c r="AB526" s="831"/>
      <c r="AC526" s="832"/>
      <c r="AD526" s="833"/>
    </row>
    <row r="527" spans="1:30" s="826" customFormat="1" ht="13.5" customHeight="1">
      <c r="A527" s="815"/>
      <c r="B527" s="298"/>
      <c r="C527" s="829"/>
      <c r="D527" s="835"/>
      <c r="E527" s="857"/>
      <c r="F527" s="839"/>
      <c r="Z527" s="839"/>
      <c r="AA527" s="839"/>
      <c r="AB527" s="831"/>
      <c r="AC527" s="832"/>
      <c r="AD527" s="833"/>
    </row>
    <row r="528" spans="1:30" s="826" customFormat="1" ht="13.5" customHeight="1">
      <c r="A528" s="815"/>
      <c r="B528" s="298"/>
      <c r="C528" s="829"/>
      <c r="D528" s="835"/>
      <c r="E528" s="857"/>
      <c r="F528" s="839"/>
      <c r="Z528" s="839"/>
      <c r="AA528" s="839"/>
      <c r="AB528" s="831"/>
      <c r="AC528" s="832"/>
      <c r="AD528" s="833"/>
    </row>
    <row r="529" spans="1:30" s="826" customFormat="1" ht="13.5" customHeight="1">
      <c r="A529" s="815"/>
      <c r="B529" s="298"/>
      <c r="C529" s="829"/>
      <c r="D529" s="835"/>
      <c r="E529" s="857"/>
      <c r="F529" s="839"/>
      <c r="Z529" s="839"/>
      <c r="AA529" s="839"/>
      <c r="AB529" s="831"/>
      <c r="AC529" s="832"/>
      <c r="AD529" s="833"/>
    </row>
    <row r="530" spans="1:30" s="826" customFormat="1" ht="13.5" customHeight="1">
      <c r="A530" s="815"/>
      <c r="B530" s="298"/>
      <c r="C530" s="829"/>
      <c r="D530" s="835"/>
      <c r="E530" s="857"/>
      <c r="F530" s="839"/>
      <c r="Z530" s="839"/>
      <c r="AA530" s="839"/>
      <c r="AB530" s="831"/>
      <c r="AC530" s="832"/>
      <c r="AD530" s="833"/>
    </row>
    <row r="531" spans="1:30" s="826" customFormat="1" ht="13.5" customHeight="1">
      <c r="A531" s="815"/>
      <c r="B531" s="298"/>
      <c r="C531" s="829"/>
      <c r="D531" s="835"/>
      <c r="E531" s="857"/>
      <c r="F531" s="839"/>
      <c r="Z531" s="839"/>
      <c r="AA531" s="839"/>
      <c r="AB531" s="831"/>
      <c r="AC531" s="832"/>
      <c r="AD531" s="833"/>
    </row>
    <row r="532" spans="1:30" s="826" customFormat="1" ht="13.5" customHeight="1">
      <c r="A532" s="815"/>
      <c r="B532" s="298"/>
      <c r="C532" s="829"/>
      <c r="D532" s="835"/>
      <c r="E532" s="857"/>
      <c r="F532" s="839"/>
      <c r="Z532" s="839"/>
      <c r="AA532" s="839"/>
      <c r="AB532" s="831"/>
      <c r="AC532" s="832"/>
      <c r="AD532" s="833"/>
    </row>
    <row r="533" spans="1:30" s="826" customFormat="1" ht="13.5" customHeight="1">
      <c r="A533" s="815"/>
      <c r="B533" s="298"/>
      <c r="C533" s="829"/>
      <c r="D533" s="835"/>
      <c r="E533" s="857"/>
      <c r="F533" s="839"/>
      <c r="Z533" s="839"/>
      <c r="AA533" s="839"/>
      <c r="AB533" s="831"/>
      <c r="AC533" s="832"/>
      <c r="AD533" s="833"/>
    </row>
    <row r="534" spans="1:30" s="826" customFormat="1" ht="13.5" customHeight="1">
      <c r="A534" s="815"/>
      <c r="B534" s="298"/>
      <c r="C534" s="829"/>
      <c r="D534" s="835"/>
      <c r="E534" s="857"/>
      <c r="F534" s="839"/>
      <c r="Z534" s="839"/>
      <c r="AA534" s="839"/>
      <c r="AB534" s="831"/>
      <c r="AC534" s="832"/>
      <c r="AD534" s="833"/>
    </row>
    <row r="535" spans="1:30" s="826" customFormat="1" ht="13.5" customHeight="1">
      <c r="A535" s="815"/>
      <c r="B535" s="298"/>
      <c r="C535" s="829"/>
      <c r="D535" s="835"/>
      <c r="E535" s="857"/>
      <c r="F535" s="839"/>
      <c r="Z535" s="839"/>
      <c r="AA535" s="839"/>
      <c r="AB535" s="831"/>
      <c r="AC535" s="832"/>
      <c r="AD535" s="833"/>
    </row>
    <row r="536" spans="1:30" ht="13.5" customHeight="1">
      <c r="A536" s="815"/>
      <c r="B536" s="298"/>
      <c r="C536" s="829"/>
      <c r="D536" s="835"/>
      <c r="E536" s="857"/>
      <c r="F536" s="839"/>
      <c r="G536" s="826"/>
      <c r="H536" s="826"/>
      <c r="I536" s="826"/>
      <c r="J536" s="826"/>
      <c r="K536" s="826"/>
      <c r="L536" s="826"/>
      <c r="M536" s="826"/>
      <c r="N536" s="826"/>
      <c r="O536" s="826"/>
      <c r="P536" s="826"/>
      <c r="Q536" s="826"/>
      <c r="R536" s="826"/>
      <c r="S536" s="826"/>
      <c r="T536" s="826"/>
      <c r="U536" s="826"/>
      <c r="V536" s="826"/>
      <c r="W536" s="826"/>
      <c r="X536" s="826"/>
      <c r="Y536" s="826"/>
      <c r="Z536" s="839"/>
      <c r="AA536" s="839"/>
      <c r="AB536" s="831"/>
      <c r="AC536" s="832"/>
      <c r="AD536" s="833"/>
    </row>
    <row r="537" spans="1:30" s="826" customFormat="1" ht="9.75" customHeight="1">
      <c r="A537" s="865"/>
      <c r="B537" s="307"/>
      <c r="C537" s="347"/>
      <c r="D537" s="348"/>
      <c r="E537" s="694"/>
      <c r="F537" s="834"/>
      <c r="G537" s="861"/>
      <c r="H537" s="861"/>
      <c r="I537" s="861"/>
      <c r="J537" s="861"/>
      <c r="K537" s="861"/>
      <c r="L537" s="861"/>
      <c r="M537" s="861"/>
      <c r="N537" s="861"/>
      <c r="O537" s="861"/>
      <c r="P537" s="861"/>
      <c r="Q537" s="861"/>
      <c r="R537" s="861"/>
      <c r="S537" s="861"/>
      <c r="T537" s="861"/>
      <c r="U537" s="861"/>
      <c r="V537" s="861"/>
      <c r="W537" s="861"/>
      <c r="X537" s="861"/>
      <c r="Y537" s="861"/>
      <c r="Z537" s="834"/>
      <c r="AA537" s="834"/>
      <c r="AB537" s="233"/>
      <c r="AC537" s="234"/>
      <c r="AD537" s="235"/>
    </row>
    <row r="538" spans="1:30" ht="6.6" customHeight="1">
      <c r="A538" s="597"/>
      <c r="B538" s="298"/>
      <c r="C538" s="608"/>
      <c r="D538" s="613"/>
      <c r="E538" s="589"/>
      <c r="F538" s="616"/>
      <c r="G538" s="616"/>
      <c r="H538" s="616"/>
      <c r="I538" s="616"/>
      <c r="J538" s="616"/>
      <c r="K538" s="616"/>
      <c r="L538" s="616"/>
      <c r="M538" s="616"/>
      <c r="N538" s="616"/>
      <c r="O538" s="616"/>
      <c r="P538" s="616"/>
      <c r="Q538" s="616"/>
      <c r="R538" s="616"/>
      <c r="S538" s="616"/>
      <c r="T538" s="616"/>
      <c r="U538" s="616"/>
      <c r="V538" s="616"/>
      <c r="W538" s="616"/>
      <c r="X538" s="616"/>
      <c r="Y538" s="616"/>
      <c r="Z538" s="616"/>
      <c r="AA538" s="616"/>
      <c r="AB538" s="609"/>
      <c r="AC538" s="610"/>
      <c r="AD538" s="611"/>
    </row>
    <row r="539" spans="1:30" ht="13.5" customHeight="1">
      <c r="A539" s="1703" t="s">
        <v>1220</v>
      </c>
      <c r="B539" s="298">
        <v>24</v>
      </c>
      <c r="C539" s="1857" t="s">
        <v>388</v>
      </c>
      <c r="D539" s="1863" t="s">
        <v>376</v>
      </c>
      <c r="E539" s="1119" t="s">
        <v>508</v>
      </c>
      <c r="F539" s="1004"/>
      <c r="G539" s="1136" t="s">
        <v>117</v>
      </c>
      <c r="H539" s="1136"/>
      <c r="I539" s="1136"/>
      <c r="J539" s="1136"/>
      <c r="K539" s="1136"/>
      <c r="L539" s="1136"/>
      <c r="M539" s="1136"/>
      <c r="N539" s="1446" t="s">
        <v>116</v>
      </c>
      <c r="O539" s="1446"/>
      <c r="P539" s="1446"/>
      <c r="Q539" s="1446"/>
      <c r="R539" s="1446"/>
      <c r="S539" s="1446"/>
      <c r="T539" s="1446"/>
      <c r="U539" s="1446"/>
      <c r="V539" s="1446"/>
      <c r="W539" s="1004"/>
      <c r="X539" s="1004"/>
      <c r="Y539" s="1004"/>
      <c r="Z539" s="1004"/>
      <c r="AA539" s="1004"/>
      <c r="AB539" s="1428" t="s">
        <v>442</v>
      </c>
      <c r="AC539" s="1429"/>
      <c r="AD539" s="1430"/>
    </row>
    <row r="540" spans="1:30" ht="13.5" customHeight="1">
      <c r="A540" s="1703"/>
      <c r="B540" s="298"/>
      <c r="C540" s="1857"/>
      <c r="D540" s="1863"/>
      <c r="E540" s="1119"/>
      <c r="F540" s="1004"/>
      <c r="G540" s="1136"/>
      <c r="H540" s="1136"/>
      <c r="I540" s="1136"/>
      <c r="J540" s="1136"/>
      <c r="K540" s="1136"/>
      <c r="L540" s="1136"/>
      <c r="M540" s="1136"/>
      <c r="N540" s="1446"/>
      <c r="O540" s="1446"/>
      <c r="P540" s="1446"/>
      <c r="Q540" s="1446"/>
      <c r="R540" s="1446"/>
      <c r="S540" s="1446"/>
      <c r="T540" s="1446"/>
      <c r="U540" s="1446"/>
      <c r="V540" s="1446"/>
      <c r="W540" s="1004"/>
      <c r="X540" s="1004"/>
      <c r="Y540" s="1004"/>
      <c r="Z540" s="1004"/>
      <c r="AA540" s="1004"/>
      <c r="AB540" s="1428"/>
      <c r="AC540" s="1429"/>
      <c r="AD540" s="1430"/>
    </row>
    <row r="541" spans="1:30" ht="13.5" customHeight="1">
      <c r="A541" s="1703"/>
      <c r="B541" s="298"/>
      <c r="C541" s="1857"/>
      <c r="D541" s="1863"/>
      <c r="E541" s="1119"/>
      <c r="F541" s="995"/>
      <c r="G541" s="995"/>
      <c r="H541" s="995"/>
      <c r="I541" s="995"/>
      <c r="J541" s="995"/>
      <c r="K541" s="995"/>
      <c r="L541" s="995"/>
      <c r="M541" s="995"/>
      <c r="N541" s="995"/>
      <c r="O541" s="995"/>
      <c r="P541" s="995"/>
      <c r="Q541" s="995"/>
      <c r="R541" s="995"/>
      <c r="S541" s="995"/>
      <c r="T541" s="995"/>
      <c r="U541" s="995"/>
      <c r="V541" s="995"/>
      <c r="W541" s="995"/>
      <c r="X541" s="995"/>
      <c r="Y541" s="995"/>
      <c r="Z541" s="995"/>
      <c r="AA541" s="995"/>
      <c r="AB541" s="1428"/>
      <c r="AC541" s="1429"/>
      <c r="AD541" s="1430"/>
    </row>
    <row r="542" spans="1:30" ht="13.5" customHeight="1">
      <c r="A542" s="1703"/>
      <c r="B542" s="298"/>
      <c r="C542" s="1857"/>
      <c r="D542" s="1863"/>
      <c r="E542" s="1119"/>
      <c r="F542" s="995"/>
      <c r="G542" s="1879" t="s">
        <v>167</v>
      </c>
      <c r="H542" s="1879"/>
      <c r="I542" s="1879"/>
      <c r="J542" s="1879"/>
      <c r="K542" s="1879"/>
      <c r="L542" s="1879"/>
      <c r="M542" s="1879"/>
      <c r="N542" s="1879"/>
      <c r="O542" s="1879"/>
      <c r="P542" s="1879"/>
      <c r="Q542" s="1879"/>
      <c r="R542" s="1879"/>
      <c r="S542" s="1879"/>
      <c r="T542" s="1879"/>
      <c r="U542" s="1879"/>
      <c r="V542" s="1879"/>
      <c r="W542" s="1879"/>
      <c r="X542" s="1879"/>
      <c r="Y542" s="995"/>
      <c r="Z542" s="995"/>
      <c r="AA542" s="995"/>
      <c r="AB542" s="1428"/>
      <c r="AC542" s="1429"/>
      <c r="AD542" s="1430"/>
    </row>
    <row r="543" spans="1:30" ht="13.5" customHeight="1">
      <c r="A543" s="1703"/>
      <c r="B543" s="298"/>
      <c r="C543" s="1857"/>
      <c r="D543" s="1863"/>
      <c r="E543" s="1119"/>
      <c r="F543" s="995"/>
      <c r="G543" s="1880" t="s">
        <v>168</v>
      </c>
      <c r="H543" s="1880"/>
      <c r="I543" s="1880"/>
      <c r="J543" s="1880"/>
      <c r="K543" s="1880"/>
      <c r="L543" s="1880"/>
      <c r="M543" s="1880"/>
      <c r="N543" s="1880"/>
      <c r="O543" s="1880"/>
      <c r="P543" s="1880"/>
      <c r="Q543" s="1880"/>
      <c r="R543" s="1880"/>
      <c r="S543" s="1880"/>
      <c r="T543" s="1880"/>
      <c r="U543" s="1880"/>
      <c r="V543" s="1880"/>
      <c r="W543" s="1880"/>
      <c r="X543" s="1880"/>
      <c r="Y543" s="1880"/>
      <c r="Z543" s="1880"/>
      <c r="AA543" s="1881"/>
      <c r="AB543" s="609"/>
      <c r="AC543" s="610"/>
      <c r="AD543" s="611"/>
    </row>
    <row r="544" spans="1:30" ht="13.5" customHeight="1">
      <c r="A544" s="1703"/>
      <c r="B544" s="298"/>
      <c r="C544" s="1857"/>
      <c r="D544" s="1863"/>
      <c r="E544" s="1119"/>
      <c r="F544" s="995"/>
      <c r="G544" s="1880"/>
      <c r="H544" s="1880"/>
      <c r="I544" s="1880"/>
      <c r="J544" s="1880"/>
      <c r="K544" s="1880"/>
      <c r="L544" s="1880"/>
      <c r="M544" s="1880"/>
      <c r="N544" s="1880"/>
      <c r="O544" s="1880"/>
      <c r="P544" s="1880"/>
      <c r="Q544" s="1880"/>
      <c r="R544" s="1880"/>
      <c r="S544" s="1880"/>
      <c r="T544" s="1880"/>
      <c r="U544" s="1880"/>
      <c r="V544" s="1880"/>
      <c r="W544" s="1880"/>
      <c r="X544" s="1880"/>
      <c r="Y544" s="1880"/>
      <c r="Z544" s="1880"/>
      <c r="AA544" s="1881"/>
      <c r="AB544" s="609"/>
      <c r="AC544" s="610"/>
      <c r="AD544" s="611"/>
    </row>
    <row r="545" spans="1:30" ht="13.5" customHeight="1">
      <c r="A545" s="1703"/>
      <c r="B545" s="298"/>
      <c r="C545" s="1857"/>
      <c r="D545" s="1863"/>
      <c r="E545" s="1119"/>
      <c r="F545" s="995"/>
      <c r="G545" s="1008"/>
      <c r="H545" s="1008"/>
      <c r="I545" s="1008"/>
      <c r="J545" s="1008"/>
      <c r="K545" s="1008"/>
      <c r="L545" s="1008"/>
      <c r="M545" s="1008"/>
      <c r="N545" s="1008"/>
      <c r="O545" s="1008"/>
      <c r="P545" s="1008"/>
      <c r="Q545" s="1008"/>
      <c r="R545" s="1008"/>
      <c r="S545" s="1008"/>
      <c r="T545" s="1008"/>
      <c r="U545" s="1008"/>
      <c r="V545" s="1008"/>
      <c r="W545" s="1008"/>
      <c r="X545" s="1008"/>
      <c r="Y545" s="1008"/>
      <c r="Z545" s="1008"/>
      <c r="AA545" s="1009"/>
      <c r="AB545" s="609"/>
      <c r="AC545" s="610"/>
      <c r="AD545" s="611"/>
    </row>
    <row r="546" spans="1:30" ht="13.5" customHeight="1">
      <c r="A546" s="1703"/>
      <c r="B546" s="298"/>
      <c r="C546" s="1857"/>
      <c r="D546" s="1863"/>
      <c r="E546" s="1119"/>
      <c r="F546" s="1004"/>
      <c r="G546" s="1204" t="s">
        <v>169</v>
      </c>
      <c r="H546" s="1204"/>
      <c r="I546" s="1204"/>
      <c r="J546" s="1204"/>
      <c r="K546" s="1204"/>
      <c r="L546" s="1204"/>
      <c r="M546" s="1204"/>
      <c r="N546" s="1882"/>
      <c r="O546" s="1883"/>
      <c r="P546" s="1883"/>
      <c r="Q546" s="1883"/>
      <c r="R546" s="1883"/>
      <c r="S546" s="1883"/>
      <c r="T546" s="1884"/>
      <c r="U546" s="1004"/>
      <c r="V546" s="1004"/>
      <c r="W546" s="1004"/>
      <c r="X546" s="1004"/>
      <c r="Y546" s="1004"/>
      <c r="Z546" s="1004"/>
      <c r="AA546" s="102"/>
      <c r="AB546" s="609"/>
      <c r="AC546" s="610"/>
      <c r="AD546" s="611"/>
    </row>
    <row r="547" spans="1:30" ht="13.5" customHeight="1">
      <c r="A547" s="1012"/>
      <c r="B547" s="298"/>
      <c r="C547" s="1857"/>
      <c r="D547" s="1863"/>
      <c r="E547" s="1119"/>
      <c r="F547" s="1004"/>
      <c r="G547" s="1204" t="s">
        <v>170</v>
      </c>
      <c r="H547" s="1204"/>
      <c r="I547" s="1204"/>
      <c r="J547" s="1204"/>
      <c r="K547" s="1204"/>
      <c r="L547" s="1204"/>
      <c r="M547" s="1204"/>
      <c r="N547" s="1463" t="s">
        <v>118</v>
      </c>
      <c r="O547" s="1395"/>
      <c r="P547" s="1395"/>
      <c r="Q547" s="1395"/>
      <c r="R547" s="1395"/>
      <c r="S547" s="1395"/>
      <c r="T547" s="1396"/>
      <c r="U547" s="1004"/>
      <c r="V547" s="1004"/>
      <c r="W547" s="1004"/>
      <c r="X547" s="1004"/>
      <c r="Y547" s="1004"/>
      <c r="Z547" s="1004"/>
      <c r="AA547" s="102"/>
      <c r="AB547" s="609"/>
      <c r="AC547" s="610"/>
      <c r="AD547" s="611"/>
    </row>
    <row r="548" spans="1:30" ht="13.5" customHeight="1">
      <c r="A548" s="1012"/>
      <c r="B548" s="298"/>
      <c r="C548" s="1857"/>
      <c r="D548" s="1863"/>
      <c r="E548" s="1119"/>
      <c r="F548" s="995"/>
      <c r="G548" s="993"/>
      <c r="H548" s="993"/>
      <c r="I548" s="993"/>
      <c r="J548" s="993"/>
      <c r="K548" s="993"/>
      <c r="L548" s="993"/>
      <c r="M548" s="993"/>
      <c r="N548" s="993"/>
      <c r="O548" s="993"/>
      <c r="P548" s="993"/>
      <c r="Q548" s="993"/>
      <c r="R548" s="993"/>
      <c r="S548" s="993"/>
      <c r="T548" s="993"/>
      <c r="U548" s="993"/>
      <c r="V548" s="993"/>
      <c r="W548" s="993"/>
      <c r="X548" s="993"/>
      <c r="Y548" s="993"/>
      <c r="Z548" s="993"/>
      <c r="AA548" s="993"/>
      <c r="AB548" s="609"/>
      <c r="AC548" s="610"/>
      <c r="AD548" s="611"/>
    </row>
    <row r="549" spans="1:30" ht="13.5" customHeight="1">
      <c r="A549" s="360"/>
      <c r="B549" s="298"/>
      <c r="C549" s="1857"/>
      <c r="D549" s="1863"/>
      <c r="E549" s="1119"/>
      <c r="F549" s="297"/>
      <c r="G549" s="1885" t="s">
        <v>262</v>
      </c>
      <c r="H549" s="1885"/>
      <c r="I549" s="1885"/>
      <c r="J549" s="1885"/>
      <c r="K549" s="1885"/>
      <c r="L549" s="1885"/>
      <c r="M549" s="1885"/>
      <c r="N549" s="1885"/>
      <c r="O549" s="1885"/>
      <c r="P549" s="1885"/>
      <c r="Q549" s="1885"/>
      <c r="R549" s="1885"/>
      <c r="S549" s="1885"/>
      <c r="T549" s="1885"/>
      <c r="U549" s="1885"/>
      <c r="V549" s="1885"/>
      <c r="W549" s="1885"/>
      <c r="X549" s="1885"/>
      <c r="Y549" s="1885"/>
      <c r="Z549" s="1885"/>
      <c r="AA549" s="375"/>
      <c r="AB549" s="609"/>
      <c r="AC549" s="610"/>
      <c r="AD549" s="611"/>
    </row>
    <row r="550" spans="1:30" ht="13.5" customHeight="1">
      <c r="A550" s="360"/>
      <c r="B550" s="298"/>
      <c r="C550" s="1006"/>
      <c r="D550" s="1007"/>
      <c r="E550" s="1119"/>
      <c r="F550" s="297"/>
      <c r="G550" s="1886"/>
      <c r="H550" s="1886"/>
      <c r="I550" s="1886"/>
      <c r="J550" s="1886"/>
      <c r="K550" s="1886"/>
      <c r="L550" s="1886"/>
      <c r="M550" s="1886"/>
      <c r="N550" s="1886"/>
      <c r="O550" s="1886"/>
      <c r="P550" s="1886"/>
      <c r="Q550" s="1886"/>
      <c r="R550" s="1886"/>
      <c r="S550" s="1886"/>
      <c r="T550" s="1886"/>
      <c r="U550" s="1886"/>
      <c r="V550" s="1886"/>
      <c r="W550" s="1886"/>
      <c r="X550" s="1886"/>
      <c r="Y550" s="1886"/>
      <c r="Z550" s="1886"/>
      <c r="AA550" s="361"/>
      <c r="AB550" s="609"/>
      <c r="AC550" s="610"/>
      <c r="AD550" s="611"/>
    </row>
    <row r="551" spans="1:30" ht="13.5" customHeight="1">
      <c r="A551" s="360"/>
      <c r="B551" s="298"/>
      <c r="C551" s="1006"/>
      <c r="D551" s="1007"/>
      <c r="E551" s="1119"/>
      <c r="F551" s="297"/>
      <c r="G551" s="1757"/>
      <c r="H551" s="1758"/>
      <c r="I551" s="1758"/>
      <c r="J551" s="1758"/>
      <c r="K551" s="1758"/>
      <c r="L551" s="1758"/>
      <c r="M551" s="1758"/>
      <c r="N551" s="1758"/>
      <c r="O551" s="1758"/>
      <c r="P551" s="1758"/>
      <c r="Q551" s="1758"/>
      <c r="R551" s="1758"/>
      <c r="S551" s="1758"/>
      <c r="T551" s="1758"/>
      <c r="U551" s="1758"/>
      <c r="V551" s="1758"/>
      <c r="W551" s="1758"/>
      <c r="X551" s="1758"/>
      <c r="Y551" s="1758"/>
      <c r="Z551" s="1759"/>
      <c r="AA551" s="361"/>
      <c r="AB551" s="609"/>
      <c r="AC551" s="610"/>
      <c r="AD551" s="611"/>
    </row>
    <row r="552" spans="1:30" ht="13.5" customHeight="1">
      <c r="A552" s="360"/>
      <c r="B552" s="298"/>
      <c r="C552" s="1006"/>
      <c r="D552" s="1007"/>
      <c r="E552" s="1119"/>
      <c r="F552" s="297"/>
      <c r="G552" s="1854"/>
      <c r="H552" s="1855"/>
      <c r="I552" s="1855"/>
      <c r="J552" s="1855"/>
      <c r="K552" s="1855"/>
      <c r="L552" s="1855"/>
      <c r="M552" s="1855"/>
      <c r="N552" s="1855"/>
      <c r="O552" s="1855"/>
      <c r="P552" s="1855"/>
      <c r="Q552" s="1855"/>
      <c r="R552" s="1855"/>
      <c r="S552" s="1855"/>
      <c r="T552" s="1855"/>
      <c r="U552" s="1855"/>
      <c r="V552" s="1855"/>
      <c r="W552" s="1855"/>
      <c r="X552" s="1855"/>
      <c r="Y552" s="1855"/>
      <c r="Z552" s="1856"/>
      <c r="AA552" s="362"/>
      <c r="AB552" s="609"/>
      <c r="AC552" s="610"/>
      <c r="AD552" s="611"/>
    </row>
    <row r="553" spans="1:30" ht="13.5" customHeight="1">
      <c r="A553" s="360"/>
      <c r="B553" s="298"/>
      <c r="C553" s="1006"/>
      <c r="D553" s="1007"/>
      <c r="E553" s="1119"/>
      <c r="F553" s="297"/>
      <c r="G553" s="1854"/>
      <c r="H553" s="1855"/>
      <c r="I553" s="1855"/>
      <c r="J553" s="1855"/>
      <c r="K553" s="1855"/>
      <c r="L553" s="1855"/>
      <c r="M553" s="1855"/>
      <c r="N553" s="1855"/>
      <c r="O553" s="1855"/>
      <c r="P553" s="1855"/>
      <c r="Q553" s="1855"/>
      <c r="R553" s="1855"/>
      <c r="S553" s="1855"/>
      <c r="T553" s="1855"/>
      <c r="U553" s="1855"/>
      <c r="V553" s="1855"/>
      <c r="W553" s="1855"/>
      <c r="X553" s="1855"/>
      <c r="Y553" s="1855"/>
      <c r="Z553" s="1856"/>
      <c r="AA553" s="362"/>
      <c r="AB553" s="609"/>
      <c r="AC553" s="610"/>
      <c r="AD553" s="611"/>
    </row>
    <row r="554" spans="1:30" ht="13.5" customHeight="1">
      <c r="A554" s="360"/>
      <c r="B554" s="298"/>
      <c r="C554" s="1006"/>
      <c r="D554" s="1007"/>
      <c r="E554" s="1119"/>
      <c r="F554" s="297"/>
      <c r="G554" s="1760"/>
      <c r="H554" s="1761"/>
      <c r="I554" s="1761"/>
      <c r="J554" s="1761"/>
      <c r="K554" s="1761"/>
      <c r="L554" s="1761"/>
      <c r="M554" s="1761"/>
      <c r="N554" s="1761"/>
      <c r="O554" s="1761"/>
      <c r="P554" s="1761"/>
      <c r="Q554" s="1761"/>
      <c r="R554" s="1761"/>
      <c r="S554" s="1761"/>
      <c r="T554" s="1761"/>
      <c r="U554" s="1761"/>
      <c r="V554" s="1761"/>
      <c r="W554" s="1761"/>
      <c r="X554" s="1761"/>
      <c r="Y554" s="1761"/>
      <c r="Z554" s="1762"/>
      <c r="AA554" s="362"/>
      <c r="AB554" s="609"/>
      <c r="AC554" s="610"/>
      <c r="AD554" s="611"/>
    </row>
    <row r="555" spans="1:30" ht="13.5" customHeight="1">
      <c r="A555" s="360"/>
      <c r="B555" s="298"/>
      <c r="C555" s="1006"/>
      <c r="D555" s="1007"/>
      <c r="E555" s="1119"/>
      <c r="F555" s="297"/>
      <c r="G555" s="297"/>
      <c r="H555" s="363"/>
      <c r="I555" s="363"/>
      <c r="J555" s="363"/>
      <c r="K555" s="363"/>
      <c r="L555" s="363"/>
      <c r="M555" s="363"/>
      <c r="N555" s="306"/>
      <c r="O555" s="1011"/>
      <c r="P555" s="1011"/>
      <c r="Q555" s="1011"/>
      <c r="R555" s="1011"/>
      <c r="S555" s="1011"/>
      <c r="T555" s="1011"/>
      <c r="U555" s="1011"/>
      <c r="V555" s="1011"/>
      <c r="W555" s="1011"/>
      <c r="X555" s="1011"/>
      <c r="Y555" s="1011"/>
      <c r="Z555" s="1011"/>
      <c r="AA555" s="362"/>
      <c r="AB555" s="609"/>
      <c r="AC555" s="610"/>
      <c r="AD555" s="611"/>
    </row>
    <row r="556" spans="1:30" ht="13.5" customHeight="1">
      <c r="A556" s="360"/>
      <c r="B556" s="364"/>
      <c r="C556" s="1006"/>
      <c r="D556" s="1007"/>
      <c r="E556" s="1119"/>
      <c r="F556" s="297"/>
      <c r="G556" s="1876"/>
      <c r="H556" s="1876"/>
      <c r="I556" s="1876"/>
      <c r="J556" s="1876"/>
      <c r="K556" s="1876"/>
      <c r="L556" s="1876"/>
      <c r="M556" s="1876"/>
      <c r="N556" s="1876"/>
      <c r="O556" s="1876"/>
      <c r="P556" s="1989"/>
      <c r="Q556" s="1989"/>
      <c r="R556" s="1989"/>
      <c r="S556" s="1989"/>
      <c r="T556" s="1989"/>
      <c r="U556" s="1989"/>
      <c r="V556" s="1989"/>
      <c r="W556" s="324"/>
      <c r="X556" s="324"/>
      <c r="Y556" s="1011"/>
      <c r="Z556" s="1011"/>
      <c r="AA556" s="362"/>
      <c r="AB556" s="609"/>
      <c r="AC556" s="610"/>
      <c r="AD556" s="611"/>
    </row>
    <row r="557" spans="1:30" ht="13.5" customHeight="1">
      <c r="A557" s="360"/>
      <c r="B557" s="364"/>
      <c r="C557" s="1006"/>
      <c r="D557" s="1007"/>
      <c r="E557" s="1119"/>
      <c r="F557" s="297"/>
      <c r="G557" s="1004"/>
      <c r="H557" s="335"/>
      <c r="I557" s="335"/>
      <c r="J557" s="335"/>
      <c r="K557" s="335"/>
      <c r="L557" s="335"/>
      <c r="M557" s="335"/>
      <c r="N557" s="344"/>
      <c r="O557" s="324"/>
      <c r="P557" s="324"/>
      <c r="Q557" s="324"/>
      <c r="R557" s="324"/>
      <c r="S557" s="324"/>
      <c r="T557" s="324"/>
      <c r="U557" s="324"/>
      <c r="V557" s="324"/>
      <c r="W557" s="324"/>
      <c r="X557" s="324"/>
      <c r="Y557" s="1011"/>
      <c r="Z557" s="1011"/>
      <c r="AA557" s="1011"/>
      <c r="AB557" s="609"/>
      <c r="AC557" s="610"/>
      <c r="AD557" s="611"/>
    </row>
    <row r="558" spans="1:30" ht="13.5" customHeight="1">
      <c r="A558" s="360"/>
      <c r="B558" s="364"/>
      <c r="C558" s="1006"/>
      <c r="D558" s="1007"/>
      <c r="E558" s="1119"/>
      <c r="F558" s="297"/>
      <c r="G558" s="1004"/>
      <c r="H558" s="335"/>
      <c r="I558" s="335"/>
      <c r="J558" s="335"/>
      <c r="K558" s="335"/>
      <c r="L558" s="335"/>
      <c r="M558" s="335"/>
      <c r="N558" s="344"/>
      <c r="O558" s="324"/>
      <c r="P558" s="324"/>
      <c r="Q558" s="324"/>
      <c r="R558" s="324"/>
      <c r="S558" s="324"/>
      <c r="T558" s="324"/>
      <c r="U558" s="324"/>
      <c r="V558" s="324"/>
      <c r="W558" s="324"/>
      <c r="X558" s="324"/>
      <c r="Y558" s="1011"/>
      <c r="Z558" s="1011"/>
      <c r="AA558" s="1011"/>
      <c r="AB558" s="609"/>
      <c r="AC558" s="610"/>
      <c r="AD558" s="611"/>
    </row>
    <row r="559" spans="1:30" ht="13.5" customHeight="1">
      <c r="A559" s="360"/>
      <c r="B559" s="364"/>
      <c r="C559" s="1006"/>
      <c r="D559" s="1007"/>
      <c r="E559" s="1119"/>
      <c r="F559" s="297"/>
      <c r="G559" s="297"/>
      <c r="H559" s="363"/>
      <c r="I559" s="363"/>
      <c r="J559" s="363"/>
      <c r="K559" s="363"/>
      <c r="L559" s="363"/>
      <c r="M559" s="363"/>
      <c r="N559" s="306"/>
      <c r="O559" s="1011"/>
      <c r="P559" s="1011"/>
      <c r="Q559" s="1011"/>
      <c r="R559" s="1011"/>
      <c r="S559" s="1011"/>
      <c r="T559" s="1011"/>
      <c r="U559" s="1011"/>
      <c r="V559" s="1011"/>
      <c r="W559" s="1011"/>
      <c r="X559" s="1011"/>
      <c r="Y559" s="1011"/>
      <c r="Z559" s="1011"/>
      <c r="AA559" s="1011"/>
      <c r="AB559" s="609"/>
      <c r="AC559" s="610"/>
      <c r="AD559" s="611"/>
    </row>
    <row r="560" spans="1:30" ht="13.5" customHeight="1">
      <c r="A560" s="360"/>
      <c r="B560" s="364"/>
      <c r="C560" s="1006"/>
      <c r="D560" s="1007"/>
      <c r="E560" s="1119"/>
      <c r="F560" s="297"/>
      <c r="G560" s="297"/>
      <c r="H560" s="363"/>
      <c r="I560" s="363"/>
      <c r="J560" s="363"/>
      <c r="K560" s="363"/>
      <c r="L560" s="363"/>
      <c r="M560" s="363"/>
      <c r="N560" s="306"/>
      <c r="O560" s="1011"/>
      <c r="P560" s="1011"/>
      <c r="Q560" s="1011"/>
      <c r="R560" s="1011"/>
      <c r="S560" s="1011"/>
      <c r="T560" s="1011"/>
      <c r="U560" s="1011"/>
      <c r="V560" s="1011"/>
      <c r="W560" s="1011"/>
      <c r="X560" s="1011"/>
      <c r="Y560" s="1011"/>
      <c r="Z560" s="1011"/>
      <c r="AA560" s="1011"/>
      <c r="AB560" s="609"/>
      <c r="AC560" s="610"/>
      <c r="AD560" s="611"/>
    </row>
    <row r="561" spans="1:30" ht="13.5" customHeight="1">
      <c r="A561" s="360"/>
      <c r="B561" s="364"/>
      <c r="C561" s="1006"/>
      <c r="D561" s="1007"/>
      <c r="E561" s="1119"/>
      <c r="F561" s="297"/>
      <c r="G561" s="297"/>
      <c r="H561" s="363"/>
      <c r="I561" s="363"/>
      <c r="J561" s="363"/>
      <c r="K561" s="363"/>
      <c r="L561" s="363"/>
      <c r="M561" s="363"/>
      <c r="N561" s="306"/>
      <c r="O561" s="1011"/>
      <c r="P561" s="1011"/>
      <c r="Q561" s="1011"/>
      <c r="R561" s="1011"/>
      <c r="S561" s="1011"/>
      <c r="T561" s="1011"/>
      <c r="U561" s="1011"/>
      <c r="V561" s="1011"/>
      <c r="W561" s="1011"/>
      <c r="X561" s="1011"/>
      <c r="Y561" s="1011"/>
      <c r="Z561" s="1011"/>
      <c r="AA561" s="1011"/>
      <c r="AB561" s="609"/>
      <c r="AC561" s="610"/>
      <c r="AD561" s="611"/>
    </row>
    <row r="562" spans="1:30" ht="6" customHeight="1">
      <c r="A562" s="360"/>
      <c r="B562" s="364"/>
      <c r="C562" s="1006"/>
      <c r="D562" s="1007"/>
      <c r="E562" s="1119"/>
      <c r="F562" s="297"/>
      <c r="G562" s="297"/>
      <c r="H562" s="363"/>
      <c r="I562" s="363"/>
      <c r="J562" s="363"/>
      <c r="K562" s="363"/>
      <c r="L562" s="363"/>
      <c r="M562" s="363"/>
      <c r="N562" s="306"/>
      <c r="O562" s="1011"/>
      <c r="P562" s="1011"/>
      <c r="Q562" s="1011"/>
      <c r="R562" s="1011"/>
      <c r="S562" s="1011"/>
      <c r="T562" s="1011"/>
      <c r="U562" s="1011"/>
      <c r="V562" s="1011"/>
      <c r="W562" s="1011"/>
      <c r="X562" s="1011"/>
      <c r="Y562" s="1011"/>
      <c r="Z562" s="1011"/>
      <c r="AA562" s="1011"/>
      <c r="AB562" s="609"/>
      <c r="AC562" s="610"/>
      <c r="AD562" s="611"/>
    </row>
    <row r="563" spans="1:30" ht="8.25" customHeight="1">
      <c r="A563" s="360"/>
      <c r="B563" s="364"/>
      <c r="C563" s="1006"/>
      <c r="D563" s="1007"/>
      <c r="E563" s="973"/>
      <c r="F563" s="297"/>
      <c r="G563" s="297"/>
      <c r="H563" s="363"/>
      <c r="I563" s="363"/>
      <c r="J563" s="363"/>
      <c r="K563" s="363"/>
      <c r="L563" s="363"/>
      <c r="M563" s="363"/>
      <c r="N563" s="306"/>
      <c r="O563" s="1011"/>
      <c r="P563" s="1011"/>
      <c r="Q563" s="1011"/>
      <c r="R563" s="1011"/>
      <c r="S563" s="1011"/>
      <c r="T563" s="1011"/>
      <c r="U563" s="1011"/>
      <c r="V563" s="1011"/>
      <c r="W563" s="1011"/>
      <c r="X563" s="1011"/>
      <c r="Y563" s="1011"/>
      <c r="Z563" s="1011"/>
      <c r="AA563" s="1011"/>
      <c r="AB563" s="609"/>
      <c r="AC563" s="610"/>
      <c r="AD563" s="611"/>
    </row>
    <row r="564" spans="1:30" ht="14.25" customHeight="1">
      <c r="A564" s="360"/>
      <c r="B564" s="364"/>
      <c r="C564" s="1006"/>
      <c r="D564" s="1007"/>
      <c r="E564" s="973"/>
      <c r="F564" s="297"/>
      <c r="G564" s="297"/>
      <c r="H564" s="363"/>
      <c r="I564" s="363"/>
      <c r="J564" s="363"/>
      <c r="K564" s="363"/>
      <c r="L564" s="363"/>
      <c r="M564" s="363"/>
      <c r="N564" s="306"/>
      <c r="O564" s="1011"/>
      <c r="P564" s="1011"/>
      <c r="Q564" s="1011"/>
      <c r="R564" s="1011"/>
      <c r="S564" s="1011"/>
      <c r="T564" s="1011"/>
      <c r="U564" s="1011"/>
      <c r="V564" s="1011"/>
      <c r="W564" s="1011"/>
      <c r="X564" s="1011"/>
      <c r="Y564" s="1011"/>
      <c r="Z564" s="1011"/>
      <c r="AA564" s="1011"/>
      <c r="AB564" s="609"/>
      <c r="AC564" s="610"/>
      <c r="AD564" s="611"/>
    </row>
    <row r="565" spans="1:30" ht="13.5" customHeight="1">
      <c r="A565" s="1703" t="s">
        <v>1221</v>
      </c>
      <c r="B565" s="364">
        <v>25</v>
      </c>
      <c r="C565" s="1857" t="s">
        <v>196</v>
      </c>
      <c r="D565" s="1863" t="s">
        <v>376</v>
      </c>
      <c r="E565" s="1135" t="s">
        <v>474</v>
      </c>
      <c r="F565" s="1004"/>
      <c r="G565" s="301" t="s">
        <v>1368</v>
      </c>
      <c r="H565" s="874"/>
      <c r="I565" s="874"/>
      <c r="J565" s="874"/>
      <c r="K565" s="874"/>
      <c r="L565" s="874"/>
      <c r="M565" s="874"/>
      <c r="N565" s="306"/>
      <c r="O565" s="1011"/>
      <c r="P565" s="1011"/>
      <c r="Q565" s="1011"/>
      <c r="R565" s="1011"/>
      <c r="S565" s="1011"/>
      <c r="T565" s="1011"/>
      <c r="U565" s="1011"/>
      <c r="V565" s="1011"/>
      <c r="W565" s="1011"/>
      <c r="X565" s="1011"/>
      <c r="Y565" s="1011"/>
      <c r="Z565" s="1004"/>
      <c r="AA565" s="1004"/>
      <c r="AB565" s="1428" t="s">
        <v>230</v>
      </c>
      <c r="AC565" s="1429"/>
      <c r="AD565" s="1430"/>
    </row>
    <row r="566" spans="1:30" ht="13.5" customHeight="1">
      <c r="A566" s="1703"/>
      <c r="B566" s="364"/>
      <c r="C566" s="1857"/>
      <c r="D566" s="1863"/>
      <c r="E566" s="1135"/>
      <c r="F566" s="1004"/>
      <c r="G566" s="1136" t="s">
        <v>117</v>
      </c>
      <c r="H566" s="1136"/>
      <c r="I566" s="1136"/>
      <c r="J566" s="1136"/>
      <c r="K566" s="1136"/>
      <c r="L566" s="1136"/>
      <c r="M566" s="1136"/>
      <c r="N566" s="1222" t="s">
        <v>116</v>
      </c>
      <c r="O566" s="1222"/>
      <c r="P566" s="1222"/>
      <c r="Q566" s="1222"/>
      <c r="R566" s="1222"/>
      <c r="S566" s="1222"/>
      <c r="T566" s="1222"/>
      <c r="U566" s="1222"/>
      <c r="V566" s="1222"/>
      <c r="W566" s="1004"/>
      <c r="X566" s="1004"/>
      <c r="Y566" s="1004"/>
      <c r="Z566" s="1004"/>
      <c r="AA566" s="1004"/>
      <c r="AB566" s="1428"/>
      <c r="AC566" s="1429"/>
      <c r="AD566" s="1430"/>
    </row>
    <row r="567" spans="1:30" ht="13.5" customHeight="1">
      <c r="A567" s="1703"/>
      <c r="B567" s="364"/>
      <c r="C567" s="1857"/>
      <c r="D567" s="1863"/>
      <c r="E567" s="1135"/>
      <c r="F567" s="1004"/>
      <c r="G567" s="1136"/>
      <c r="H567" s="1136"/>
      <c r="I567" s="1136"/>
      <c r="J567" s="1136"/>
      <c r="K567" s="1136"/>
      <c r="L567" s="1136"/>
      <c r="M567" s="1136"/>
      <c r="N567" s="1222"/>
      <c r="O567" s="1222"/>
      <c r="P567" s="1222"/>
      <c r="Q567" s="1222"/>
      <c r="R567" s="1222"/>
      <c r="S567" s="1222"/>
      <c r="T567" s="1222"/>
      <c r="U567" s="1222"/>
      <c r="V567" s="1222"/>
      <c r="W567" s="1004"/>
      <c r="X567" s="1004"/>
      <c r="Y567" s="1004"/>
      <c r="Z567" s="344"/>
      <c r="AA567" s="1004"/>
      <c r="AB567" s="1428"/>
      <c r="AC567" s="1429"/>
      <c r="AD567" s="1430"/>
    </row>
    <row r="568" spans="1:30" ht="11.25" customHeight="1">
      <c r="A568" s="1703"/>
      <c r="B568" s="364"/>
      <c r="C568" s="1857"/>
      <c r="D568" s="1863"/>
      <c r="E568" s="1135"/>
      <c r="F568" s="1004"/>
      <c r="G568" s="1004"/>
      <c r="H568" s="335"/>
      <c r="I568" s="335"/>
      <c r="J568" s="335"/>
      <c r="K568" s="335"/>
      <c r="L568" s="335"/>
      <c r="M568" s="335"/>
      <c r="N568" s="2750"/>
      <c r="O568" s="2750"/>
      <c r="P568" s="2750"/>
      <c r="Q568" s="2750"/>
      <c r="R568" s="2750"/>
      <c r="S568" s="2750"/>
      <c r="T568" s="2750"/>
      <c r="U568" s="2750"/>
      <c r="V568" s="2750"/>
      <c r="W568" s="2750"/>
      <c r="X568" s="2750"/>
      <c r="Y568" s="2750"/>
      <c r="Z568" s="344"/>
      <c r="AA568" s="1004"/>
      <c r="AB568" s="1428"/>
      <c r="AC568" s="1429"/>
      <c r="AD568" s="1430"/>
    </row>
    <row r="569" spans="1:30" s="826" customFormat="1" ht="11.25" customHeight="1">
      <c r="A569" s="1703"/>
      <c r="B569" s="364"/>
      <c r="C569" s="1006"/>
      <c r="D569" s="1007"/>
      <c r="E569" s="973"/>
      <c r="F569" s="1004"/>
      <c r="G569" s="1991" t="s">
        <v>171</v>
      </c>
      <c r="H569" s="1991"/>
      <c r="I569" s="1991"/>
      <c r="J569" s="1991"/>
      <c r="K569" s="1991"/>
      <c r="L569" s="1991"/>
      <c r="M569" s="1991"/>
      <c r="N569" s="1991"/>
      <c r="O569" s="1991"/>
      <c r="P569" s="350"/>
      <c r="Q569" s="344"/>
      <c r="R569" s="344"/>
      <c r="S569" s="344"/>
      <c r="T569" s="344"/>
      <c r="U569" s="344"/>
      <c r="V569" s="344"/>
      <c r="W569" s="344"/>
      <c r="X569" s="344"/>
      <c r="Y569" s="344"/>
      <c r="Z569" s="344"/>
      <c r="AA569" s="1004"/>
      <c r="AB569" s="831"/>
      <c r="AC569" s="832"/>
      <c r="AD569" s="833"/>
    </row>
    <row r="570" spans="1:30" s="826" customFormat="1" ht="13.5" customHeight="1">
      <c r="A570" s="1703"/>
      <c r="B570" s="364"/>
      <c r="C570" s="1006"/>
      <c r="D570" s="1007"/>
      <c r="E570" s="973"/>
      <c r="F570" s="1004"/>
      <c r="G570" s="1136" t="s">
        <v>117</v>
      </c>
      <c r="H570" s="1136"/>
      <c r="I570" s="1136"/>
      <c r="J570" s="1136"/>
      <c r="K570" s="1136"/>
      <c r="L570" s="1136"/>
      <c r="M570" s="1136"/>
      <c r="N570" s="1222" t="s">
        <v>232</v>
      </c>
      <c r="O570" s="1222"/>
      <c r="P570" s="1222"/>
      <c r="Q570" s="1222"/>
      <c r="R570" s="1222"/>
      <c r="S570" s="1222"/>
      <c r="T570" s="1222"/>
      <c r="U570" s="1222"/>
      <c r="V570" s="1222"/>
      <c r="W570" s="344"/>
      <c r="X570" s="344"/>
      <c r="Y570" s="344"/>
      <c r="Z570" s="344"/>
      <c r="AA570" s="1004"/>
      <c r="AB570" s="831"/>
      <c r="AC570" s="832"/>
      <c r="AD570" s="833"/>
    </row>
    <row r="571" spans="1:30" s="826" customFormat="1" ht="13.5" customHeight="1">
      <c r="A571" s="1703"/>
      <c r="B571" s="364"/>
      <c r="C571" s="1006"/>
      <c r="D571" s="1007"/>
      <c r="E571" s="973"/>
      <c r="F571" s="1004"/>
      <c r="G571" s="1136"/>
      <c r="H571" s="1136"/>
      <c r="I571" s="1136"/>
      <c r="J571" s="1136"/>
      <c r="K571" s="1136"/>
      <c r="L571" s="1136"/>
      <c r="M571" s="1136"/>
      <c r="N571" s="1222"/>
      <c r="O571" s="1222"/>
      <c r="P571" s="1222"/>
      <c r="Q571" s="1222"/>
      <c r="R571" s="1222"/>
      <c r="S571" s="1222"/>
      <c r="T571" s="1222"/>
      <c r="U571" s="1222"/>
      <c r="V571" s="1222"/>
      <c r="W571" s="344"/>
      <c r="X571" s="344"/>
      <c r="Y571" s="344"/>
      <c r="Z571" s="344"/>
      <c r="AA571" s="1004"/>
      <c r="AB571" s="831"/>
      <c r="AC571" s="832"/>
      <c r="AD571" s="833"/>
    </row>
    <row r="572" spans="1:30" ht="13.5" customHeight="1">
      <c r="A572" s="1703"/>
      <c r="B572" s="364"/>
      <c r="C572" s="1006"/>
      <c r="D572" s="1007"/>
      <c r="E572" s="973"/>
      <c r="F572" s="1004"/>
      <c r="G572" s="1004"/>
      <c r="H572" s="335"/>
      <c r="I572" s="335"/>
      <c r="J572" s="335"/>
      <c r="K572" s="335"/>
      <c r="L572" s="335"/>
      <c r="M572" s="335"/>
      <c r="N572" s="344"/>
      <c r="O572" s="344"/>
      <c r="P572" s="344"/>
      <c r="Q572" s="344"/>
      <c r="R572" s="344"/>
      <c r="S572" s="344"/>
      <c r="T572" s="344"/>
      <c r="U572" s="344"/>
      <c r="V572" s="344"/>
      <c r="W572" s="344"/>
      <c r="X572" s="344"/>
      <c r="Y572" s="344"/>
      <c r="Z572" s="344"/>
      <c r="AA572" s="1004"/>
      <c r="AB572" s="609"/>
      <c r="AC572" s="610"/>
      <c r="AD572" s="611"/>
    </row>
    <row r="573" spans="1:30" ht="13.5" customHeight="1">
      <c r="A573" s="1703"/>
      <c r="B573" s="364"/>
      <c r="C573" s="1006"/>
      <c r="D573" s="1007"/>
      <c r="E573" s="973"/>
      <c r="F573" s="1004"/>
      <c r="G573" s="1004"/>
      <c r="H573" s="335"/>
      <c r="I573" s="335"/>
      <c r="J573" s="335"/>
      <c r="K573" s="335"/>
      <c r="L573" s="335"/>
      <c r="M573" s="1992" t="s">
        <v>1022</v>
      </c>
      <c r="N573" s="1992"/>
      <c r="O573" s="1992"/>
      <c r="P573" s="1992"/>
      <c r="Q573" s="1992"/>
      <c r="R573" s="1992"/>
      <c r="S573" s="1992"/>
      <c r="T573" s="1992"/>
      <c r="U573" s="1992"/>
      <c r="V573" s="1992"/>
      <c r="W573" s="344"/>
      <c r="X573" s="344"/>
      <c r="Y573" s="344"/>
      <c r="Z573" s="344"/>
      <c r="AA573" s="1004"/>
      <c r="AB573" s="609"/>
      <c r="AC573" s="610"/>
      <c r="AD573" s="611"/>
    </row>
    <row r="574" spans="1:30" ht="13.5" customHeight="1">
      <c r="A574" s="1703"/>
      <c r="B574" s="364"/>
      <c r="C574" s="1006"/>
      <c r="D574" s="1007"/>
      <c r="E574" s="973"/>
      <c r="F574" s="1004"/>
      <c r="G574" s="1004"/>
      <c r="H574" s="335"/>
      <c r="I574" s="335"/>
      <c r="J574" s="335"/>
      <c r="K574" s="335"/>
      <c r="L574" s="335"/>
      <c r="M574" s="1801"/>
      <c r="N574" s="1801"/>
      <c r="O574" s="1801"/>
      <c r="P574" s="1801"/>
      <c r="Q574" s="1801"/>
      <c r="R574" s="1801"/>
      <c r="S574" s="1801"/>
      <c r="T574" s="1801"/>
      <c r="U574" s="1801"/>
      <c r="V574" s="1801"/>
      <c r="W574" s="344"/>
      <c r="X574" s="344"/>
      <c r="Y574" s="344"/>
      <c r="Z574" s="344"/>
      <c r="AA574" s="1004"/>
      <c r="AB574" s="609"/>
      <c r="AC574" s="610"/>
      <c r="AD574" s="611"/>
    </row>
    <row r="575" spans="1:30" ht="23.25" customHeight="1">
      <c r="A575" s="1703"/>
      <c r="B575" s="364"/>
      <c r="C575" s="1006"/>
      <c r="D575" s="1007"/>
      <c r="E575" s="973"/>
      <c r="F575" s="1004"/>
      <c r="G575" s="1004"/>
      <c r="H575" s="335"/>
      <c r="I575" s="335"/>
      <c r="J575" s="335"/>
      <c r="K575" s="335"/>
      <c r="L575" s="335"/>
      <c r="M575" s="1801"/>
      <c r="N575" s="1801"/>
      <c r="O575" s="1801"/>
      <c r="P575" s="1801"/>
      <c r="Q575" s="1801"/>
      <c r="R575" s="1801"/>
      <c r="S575" s="1801"/>
      <c r="T575" s="1801"/>
      <c r="U575" s="1801"/>
      <c r="V575" s="1801"/>
      <c r="W575" s="344"/>
      <c r="X575" s="344"/>
      <c r="Y575" s="344"/>
      <c r="Z575" s="344"/>
      <c r="AA575" s="1004"/>
      <c r="AB575" s="609"/>
      <c r="AC575" s="610"/>
      <c r="AD575" s="611"/>
    </row>
    <row r="576" spans="1:30" ht="13.5" customHeight="1">
      <c r="A576" s="1703"/>
      <c r="B576" s="298">
        <v>26</v>
      </c>
      <c r="C576" s="1857" t="s">
        <v>475</v>
      </c>
      <c r="D576" s="1863" t="s">
        <v>376</v>
      </c>
      <c r="E576" s="1135" t="s">
        <v>1260</v>
      </c>
      <c r="F576" s="1004"/>
      <c r="G576" s="1004"/>
      <c r="H576" s="335"/>
      <c r="I576" s="335"/>
      <c r="J576" s="335"/>
      <c r="K576" s="335"/>
      <c r="L576" s="335"/>
      <c r="M576" s="2737" t="s">
        <v>1370</v>
      </c>
      <c r="N576" s="2738"/>
      <c r="O576" s="2738"/>
      <c r="P576" s="2738"/>
      <c r="Q576" s="2738"/>
      <c r="R576" s="2738"/>
      <c r="S576" s="2738"/>
      <c r="T576" s="2738"/>
      <c r="U576" s="2738"/>
      <c r="V576" s="2738"/>
      <c r="W576" s="2738"/>
      <c r="X576" s="2738"/>
      <c r="Y576" s="344"/>
      <c r="Z576" s="1004"/>
      <c r="AA576" s="1004"/>
      <c r="AB576" s="1428" t="s">
        <v>230</v>
      </c>
      <c r="AC576" s="1429"/>
      <c r="AD576" s="1430"/>
    </row>
    <row r="577" spans="1:30" ht="13.5" customHeight="1">
      <c r="A577" s="1703"/>
      <c r="B577" s="298"/>
      <c r="C577" s="1857"/>
      <c r="D577" s="1863"/>
      <c r="E577" s="1135"/>
      <c r="F577" s="1004"/>
      <c r="G577" s="1136" t="s">
        <v>117</v>
      </c>
      <c r="H577" s="1136"/>
      <c r="I577" s="1136"/>
      <c r="J577" s="1136"/>
      <c r="K577" s="1136"/>
      <c r="L577" s="1136"/>
      <c r="M577" s="1136"/>
      <c r="N577" s="1446" t="s">
        <v>172</v>
      </c>
      <c r="O577" s="1446"/>
      <c r="P577" s="1446"/>
      <c r="Q577" s="1446"/>
      <c r="R577" s="1446"/>
      <c r="S577" s="1446"/>
      <c r="T577" s="1446"/>
      <c r="U577" s="1446"/>
      <c r="V577" s="1446"/>
      <c r="W577" s="1004"/>
      <c r="X577" s="1004"/>
      <c r="Y577" s="1004"/>
      <c r="Z577" s="1004"/>
      <c r="AA577" s="1004"/>
      <c r="AB577" s="1428"/>
      <c r="AC577" s="1429"/>
      <c r="AD577" s="1430"/>
    </row>
    <row r="578" spans="1:30" ht="13.5" customHeight="1">
      <c r="A578" s="360"/>
      <c r="B578" s="298"/>
      <c r="C578" s="1857"/>
      <c r="D578" s="1863"/>
      <c r="E578" s="1135"/>
      <c r="F578" s="1004"/>
      <c r="G578" s="1136"/>
      <c r="H578" s="1136"/>
      <c r="I578" s="1136"/>
      <c r="J578" s="1136"/>
      <c r="K578" s="1136"/>
      <c r="L578" s="1136"/>
      <c r="M578" s="1136"/>
      <c r="N578" s="1446"/>
      <c r="O578" s="1446"/>
      <c r="P578" s="1446"/>
      <c r="Q578" s="1446"/>
      <c r="R578" s="1446"/>
      <c r="S578" s="1446"/>
      <c r="T578" s="1446"/>
      <c r="U578" s="1446"/>
      <c r="V578" s="1446"/>
      <c r="W578" s="1004"/>
      <c r="X578" s="1004"/>
      <c r="Y578" s="1004"/>
      <c r="Z578" s="1004"/>
      <c r="AA578" s="1004"/>
      <c r="AB578" s="1428"/>
      <c r="AC578" s="1429"/>
      <c r="AD578" s="1430"/>
    </row>
    <row r="579" spans="1:30" ht="13.5" customHeight="1">
      <c r="A579" s="360"/>
      <c r="B579" s="298"/>
      <c r="C579" s="1857"/>
      <c r="D579" s="1863"/>
      <c r="E579" s="1135"/>
      <c r="F579" s="1004"/>
      <c r="G579" s="1004"/>
      <c r="H579" s="1004"/>
      <c r="I579" s="1004"/>
      <c r="J579" s="1004"/>
      <c r="K579" s="1004"/>
      <c r="L579" s="1004"/>
      <c r="M579" s="1004"/>
      <c r="N579" s="1319" t="s">
        <v>244</v>
      </c>
      <c r="O579" s="1319"/>
      <c r="P579" s="1319"/>
      <c r="Q579" s="1319"/>
      <c r="R579" s="1319"/>
      <c r="S579" s="1319"/>
      <c r="T579" s="1319"/>
      <c r="U579" s="1319"/>
      <c r="V579" s="1319"/>
      <c r="W579" s="1319"/>
      <c r="X579" s="1319"/>
      <c r="Y579" s="1319"/>
      <c r="Z579" s="1004"/>
      <c r="AA579" s="1004"/>
      <c r="AB579" s="1428"/>
      <c r="AC579" s="1429"/>
      <c r="AD579" s="1430"/>
    </row>
    <row r="580" spans="1:30" ht="17.25" customHeight="1">
      <c r="A580" s="360"/>
      <c r="B580" s="298"/>
      <c r="C580" s="1857"/>
      <c r="D580" s="1863"/>
      <c r="E580" s="1135"/>
      <c r="F580" s="1004"/>
      <c r="G580" s="1004"/>
      <c r="H580" s="1004"/>
      <c r="I580" s="1004"/>
      <c r="J580" s="1004"/>
      <c r="K580" s="1004"/>
      <c r="L580" s="1004"/>
      <c r="M580" s="1004"/>
      <c r="N580" s="993"/>
      <c r="O580" s="993"/>
      <c r="P580" s="993"/>
      <c r="Q580" s="993"/>
      <c r="R580" s="993"/>
      <c r="S580" s="993"/>
      <c r="T580" s="993"/>
      <c r="U580" s="993"/>
      <c r="V580" s="993"/>
      <c r="W580" s="993"/>
      <c r="X580" s="993"/>
      <c r="Y580" s="993"/>
      <c r="Z580" s="1004"/>
      <c r="AA580" s="1004"/>
      <c r="AB580" s="609"/>
      <c r="AC580" s="610"/>
      <c r="AD580" s="611"/>
    </row>
    <row r="581" spans="1:30" ht="3.75" customHeight="1">
      <c r="A581" s="366"/>
      <c r="B581" s="307"/>
      <c r="C581" s="347"/>
      <c r="D581" s="348"/>
      <c r="E581" s="2751"/>
      <c r="F581" s="999"/>
      <c r="G581" s="999"/>
      <c r="H581" s="999"/>
      <c r="I581" s="999"/>
      <c r="J581" s="999"/>
      <c r="K581" s="999"/>
      <c r="L581" s="999"/>
      <c r="M581" s="999"/>
      <c r="N581" s="998"/>
      <c r="O581" s="998"/>
      <c r="P581" s="998"/>
      <c r="Q581" s="998"/>
      <c r="R581" s="998"/>
      <c r="S581" s="998"/>
      <c r="T581" s="998"/>
      <c r="U581" s="998"/>
      <c r="V581" s="998"/>
      <c r="W581" s="999"/>
      <c r="X581" s="999"/>
      <c r="Y581" s="999"/>
      <c r="Z581" s="999"/>
      <c r="AA581" s="999"/>
      <c r="AB581" s="233"/>
      <c r="AC581" s="234"/>
      <c r="AD581" s="235"/>
    </row>
    <row r="582" spans="1:30" ht="6.6" customHeight="1">
      <c r="A582" s="367"/>
      <c r="B582" s="308"/>
      <c r="C582" s="368"/>
      <c r="D582" s="369"/>
      <c r="E582" s="209"/>
      <c r="F582" s="156"/>
      <c r="G582" s="156"/>
      <c r="H582" s="156"/>
      <c r="I582" s="156"/>
      <c r="J582" s="156"/>
      <c r="K582" s="156"/>
      <c r="L582" s="156"/>
      <c r="M582" s="156"/>
      <c r="N582" s="165"/>
      <c r="O582" s="165"/>
      <c r="P582" s="165"/>
      <c r="Q582" s="165"/>
      <c r="R582" s="165"/>
      <c r="S582" s="165"/>
      <c r="T582" s="165"/>
      <c r="U582" s="165"/>
      <c r="V582" s="165"/>
      <c r="W582" s="156"/>
      <c r="X582" s="156"/>
      <c r="Y582" s="156"/>
      <c r="Z582" s="156"/>
      <c r="AA582" s="156"/>
      <c r="AB582" s="228"/>
      <c r="AC582" s="229"/>
      <c r="AD582" s="230"/>
    </row>
    <row r="583" spans="1:30" ht="13.5" customHeight="1">
      <c r="A583" s="360"/>
      <c r="B583" s="298">
        <v>27</v>
      </c>
      <c r="C583" s="1987" t="s">
        <v>1261</v>
      </c>
      <c r="D583" s="1988" t="s">
        <v>376</v>
      </c>
      <c r="E583" s="1135" t="s">
        <v>1283</v>
      </c>
      <c r="F583" s="1004"/>
      <c r="G583" s="1136" t="s">
        <v>117</v>
      </c>
      <c r="H583" s="1136"/>
      <c r="I583" s="1136"/>
      <c r="J583" s="1136"/>
      <c r="K583" s="1136"/>
      <c r="L583" s="1136"/>
      <c r="M583" s="1136"/>
      <c r="N583" s="1222" t="s">
        <v>116</v>
      </c>
      <c r="O583" s="1222"/>
      <c r="P583" s="1222"/>
      <c r="Q583" s="1222"/>
      <c r="R583" s="1222"/>
      <c r="S583" s="1222"/>
      <c r="T583" s="1222"/>
      <c r="U583" s="1222"/>
      <c r="V583" s="1222"/>
      <c r="W583" s="1004"/>
      <c r="X583" s="1004"/>
      <c r="Y583" s="1004"/>
      <c r="Z583" s="1004"/>
      <c r="AA583" s="1004"/>
      <c r="AB583" s="1428" t="s">
        <v>442</v>
      </c>
      <c r="AC583" s="1429"/>
      <c r="AD583" s="1430"/>
    </row>
    <row r="584" spans="1:30" ht="13.5" customHeight="1">
      <c r="A584" s="360"/>
      <c r="B584" s="298"/>
      <c r="C584" s="1987"/>
      <c r="D584" s="1988"/>
      <c r="E584" s="1135"/>
      <c r="F584" s="1004"/>
      <c r="G584" s="1136"/>
      <c r="H584" s="1136"/>
      <c r="I584" s="1136"/>
      <c r="J584" s="1136"/>
      <c r="K584" s="1136"/>
      <c r="L584" s="1136"/>
      <c r="M584" s="1136"/>
      <c r="N584" s="1222"/>
      <c r="O584" s="1222"/>
      <c r="P584" s="1222"/>
      <c r="Q584" s="1222"/>
      <c r="R584" s="1222"/>
      <c r="S584" s="1222"/>
      <c r="T584" s="1222"/>
      <c r="U584" s="1222"/>
      <c r="V584" s="1222"/>
      <c r="W584" s="1004"/>
      <c r="X584" s="1004"/>
      <c r="Y584" s="1004"/>
      <c r="Z584" s="1004"/>
      <c r="AA584" s="1004"/>
      <c r="AB584" s="1428"/>
      <c r="AC584" s="1429"/>
      <c r="AD584" s="1430"/>
    </row>
    <row r="585" spans="1:30" ht="13.5" customHeight="1">
      <c r="A585" s="360"/>
      <c r="B585" s="298"/>
      <c r="C585" s="1987"/>
      <c r="D585" s="1988"/>
      <c r="E585" s="1135"/>
      <c r="F585" s="1004"/>
      <c r="G585" s="1004"/>
      <c r="H585" s="1004"/>
      <c r="I585" s="1004"/>
      <c r="J585" s="1004"/>
      <c r="K585" s="1004"/>
      <c r="L585" s="1004"/>
      <c r="M585" s="1004"/>
      <c r="N585" s="1792" t="s">
        <v>476</v>
      </c>
      <c r="O585" s="1792"/>
      <c r="P585" s="1792"/>
      <c r="Q585" s="1792"/>
      <c r="R585" s="1792"/>
      <c r="S585" s="1792"/>
      <c r="T585" s="1792"/>
      <c r="U585" s="1792"/>
      <c r="V585" s="1792"/>
      <c r="W585" s="1792"/>
      <c r="X585" s="1792"/>
      <c r="Y585" s="1004"/>
      <c r="Z585" s="1004"/>
      <c r="AA585" s="1004"/>
      <c r="AB585" s="1428"/>
      <c r="AC585" s="1429"/>
      <c r="AD585" s="1430"/>
    </row>
    <row r="586" spans="1:30" ht="6" customHeight="1">
      <c r="A586" s="360"/>
      <c r="B586" s="298"/>
      <c r="C586" s="1987"/>
      <c r="D586" s="1988"/>
      <c r="E586" s="1135"/>
      <c r="F586" s="1004"/>
      <c r="G586" s="1004"/>
      <c r="H586" s="1004"/>
      <c r="I586" s="1004"/>
      <c r="J586" s="1004"/>
      <c r="K586" s="1004"/>
      <c r="L586" s="1004"/>
      <c r="M586" s="1004"/>
      <c r="N586" s="995"/>
      <c r="O586" s="995"/>
      <c r="P586" s="995"/>
      <c r="Q586" s="995"/>
      <c r="R586" s="995"/>
      <c r="S586" s="995"/>
      <c r="T586" s="995"/>
      <c r="U586" s="995"/>
      <c r="V586" s="995"/>
      <c r="W586" s="1004"/>
      <c r="X586" s="1004"/>
      <c r="Y586" s="1004"/>
      <c r="Z586" s="1004"/>
      <c r="AA586" s="1004"/>
      <c r="AB586" s="1428"/>
      <c r="AC586" s="1429"/>
      <c r="AD586" s="1430"/>
    </row>
    <row r="587" spans="1:30" ht="6" customHeight="1">
      <c r="A587" s="360"/>
      <c r="B587" s="298"/>
      <c r="C587" s="1987"/>
      <c r="D587" s="1988"/>
      <c r="E587" s="1135"/>
      <c r="F587" s="1004"/>
      <c r="G587" s="1004"/>
      <c r="H587" s="1004"/>
      <c r="I587" s="1004"/>
      <c r="J587" s="1004"/>
      <c r="K587" s="1004"/>
      <c r="L587" s="1004"/>
      <c r="M587" s="1004"/>
      <c r="N587" s="995"/>
      <c r="O587" s="995"/>
      <c r="P587" s="995"/>
      <c r="Q587" s="995"/>
      <c r="R587" s="995"/>
      <c r="S587" s="995"/>
      <c r="T587" s="995"/>
      <c r="U587" s="995"/>
      <c r="V587" s="995"/>
      <c r="W587" s="1004"/>
      <c r="X587" s="1004"/>
      <c r="Y587" s="1004"/>
      <c r="Z587" s="1004"/>
      <c r="AA587" s="1004"/>
      <c r="AB587" s="1428"/>
      <c r="AC587" s="1429"/>
      <c r="AD587" s="1430"/>
    </row>
    <row r="588" spans="1:30" ht="13.5" customHeight="1">
      <c r="A588" s="360"/>
      <c r="B588" s="298"/>
      <c r="C588" s="1006"/>
      <c r="D588" s="1007"/>
      <c r="E588" s="1135"/>
      <c r="F588" s="1004"/>
      <c r="G588" s="1361" t="s">
        <v>203</v>
      </c>
      <c r="H588" s="1362"/>
      <c r="I588" s="1362"/>
      <c r="J588" s="1362"/>
      <c r="K588" s="1362"/>
      <c r="L588" s="1362"/>
      <c r="M588" s="1362"/>
      <c r="N588" s="1362"/>
      <c r="O588" s="1362"/>
      <c r="P588" s="1363"/>
      <c r="Q588" s="1375" t="s">
        <v>209</v>
      </c>
      <c r="R588" s="1375"/>
      <c r="S588" s="1375"/>
      <c r="T588" s="1375"/>
      <c r="U588" s="1375"/>
      <c r="V588" s="1375"/>
      <c r="W588" s="1004"/>
      <c r="X588" s="1004"/>
      <c r="Y588" s="1004"/>
      <c r="Z588" s="1004"/>
      <c r="AA588" s="1004"/>
      <c r="AB588" s="609"/>
      <c r="AC588" s="610"/>
      <c r="AD588" s="611"/>
    </row>
    <row r="589" spans="1:30" ht="13.5" customHeight="1">
      <c r="A589" s="360"/>
      <c r="B589" s="298"/>
      <c r="C589" s="1006"/>
      <c r="D589" s="1007"/>
      <c r="E589" s="1135"/>
      <c r="F589" s="1004"/>
      <c r="G589" s="1368" t="s">
        <v>204</v>
      </c>
      <c r="H589" s="1369"/>
      <c r="I589" s="1369"/>
      <c r="J589" s="1369"/>
      <c r="K589" s="1369"/>
      <c r="L589" s="1369"/>
      <c r="M589" s="1369"/>
      <c r="N589" s="1369"/>
      <c r="O589" s="1369"/>
      <c r="P589" s="1370"/>
      <c r="Q589" s="1349" t="s">
        <v>193</v>
      </c>
      <c r="R589" s="1349"/>
      <c r="S589" s="1349"/>
      <c r="T589" s="1349"/>
      <c r="U589" s="1349"/>
      <c r="V589" s="1349"/>
      <c r="W589" s="1004"/>
      <c r="X589" s="1004"/>
      <c r="Y589" s="1004"/>
      <c r="Z589" s="1004"/>
      <c r="AA589" s="1004"/>
      <c r="AB589" s="609"/>
      <c r="AC589" s="610"/>
      <c r="AD589" s="611"/>
    </row>
    <row r="590" spans="1:30" ht="13.5" customHeight="1">
      <c r="A590" s="360"/>
      <c r="B590" s="298"/>
      <c r="C590" s="1006"/>
      <c r="D590" s="1007"/>
      <c r="E590" s="1135"/>
      <c r="F590" s="1004"/>
      <c r="G590" s="1368" t="s">
        <v>205</v>
      </c>
      <c r="H590" s="1369"/>
      <c r="I590" s="1369"/>
      <c r="J590" s="1369"/>
      <c r="K590" s="1369"/>
      <c r="L590" s="1369"/>
      <c r="M590" s="1369"/>
      <c r="N590" s="1369"/>
      <c r="O590" s="1369"/>
      <c r="P590" s="1370"/>
      <c r="Q590" s="1349" t="s">
        <v>193</v>
      </c>
      <c r="R590" s="1349"/>
      <c r="S590" s="1349"/>
      <c r="T590" s="1349"/>
      <c r="U590" s="1349"/>
      <c r="V590" s="1349"/>
      <c r="W590" s="1004"/>
      <c r="X590" s="1004"/>
      <c r="Y590" s="1004"/>
      <c r="Z590" s="1004"/>
      <c r="AA590" s="1004"/>
      <c r="AB590" s="609"/>
      <c r="AC590" s="610"/>
      <c r="AD590" s="611"/>
    </row>
    <row r="591" spans="1:30" ht="13.5" customHeight="1">
      <c r="A591" s="360"/>
      <c r="B591" s="298"/>
      <c r="C591" s="1006"/>
      <c r="D591" s="1007"/>
      <c r="E591" s="1135"/>
      <c r="F591" s="1004"/>
      <c r="G591" s="1887" t="s">
        <v>206</v>
      </c>
      <c r="H591" s="1888"/>
      <c r="I591" s="1888"/>
      <c r="J591" s="1888"/>
      <c r="K591" s="1888"/>
      <c r="L591" s="1888"/>
      <c r="M591" s="1888"/>
      <c r="N591" s="1888"/>
      <c r="O591" s="1888"/>
      <c r="P591" s="1889"/>
      <c r="Q591" s="1349" t="s">
        <v>193</v>
      </c>
      <c r="R591" s="1349"/>
      <c r="S591" s="1349"/>
      <c r="T591" s="1349"/>
      <c r="U591" s="1349"/>
      <c r="V591" s="1349"/>
      <c r="W591" s="1004"/>
      <c r="X591" s="1004"/>
      <c r="Y591" s="1004"/>
      <c r="Z591" s="1004"/>
      <c r="AA591" s="1004"/>
      <c r="AB591" s="609"/>
      <c r="AC591" s="610"/>
      <c r="AD591" s="611"/>
    </row>
    <row r="592" spans="1:30" ht="13.5" customHeight="1">
      <c r="A592" s="360"/>
      <c r="B592" s="298"/>
      <c r="C592" s="1006"/>
      <c r="D592" s="1007"/>
      <c r="E592" s="1135"/>
      <c r="F592" s="1004"/>
      <c r="G592" s="1890"/>
      <c r="H592" s="1891"/>
      <c r="I592" s="1891"/>
      <c r="J592" s="1891"/>
      <c r="K592" s="1891"/>
      <c r="L592" s="1891"/>
      <c r="M592" s="1891"/>
      <c r="N592" s="1891"/>
      <c r="O592" s="1891"/>
      <c r="P592" s="1892"/>
      <c r="Q592" s="1349"/>
      <c r="R592" s="1349"/>
      <c r="S592" s="1349"/>
      <c r="T592" s="1349"/>
      <c r="U592" s="1349"/>
      <c r="V592" s="1349"/>
      <c r="W592" s="1004"/>
      <c r="X592" s="1004"/>
      <c r="Y592" s="1004"/>
      <c r="Z592" s="1004"/>
      <c r="AA592" s="1004"/>
      <c r="AB592" s="609"/>
      <c r="AC592" s="610"/>
      <c r="AD592" s="611"/>
    </row>
    <row r="593" spans="1:30" ht="13.5" customHeight="1">
      <c r="A593" s="360"/>
      <c r="B593" s="298"/>
      <c r="C593" s="1006"/>
      <c r="D593" s="1007"/>
      <c r="E593" s="1135"/>
      <c r="F593" s="1004"/>
      <c r="G593" s="1887" t="s">
        <v>207</v>
      </c>
      <c r="H593" s="1888"/>
      <c r="I593" s="1888"/>
      <c r="J593" s="1888"/>
      <c r="K593" s="1888"/>
      <c r="L593" s="1888"/>
      <c r="M593" s="1888"/>
      <c r="N593" s="1888"/>
      <c r="O593" s="1888"/>
      <c r="P593" s="1889"/>
      <c r="Q593" s="1349" t="s">
        <v>193</v>
      </c>
      <c r="R593" s="1349"/>
      <c r="S593" s="1349"/>
      <c r="T593" s="1349"/>
      <c r="U593" s="1349"/>
      <c r="V593" s="1349"/>
      <c r="W593" s="1004"/>
      <c r="X593" s="1004"/>
      <c r="Y593" s="1004"/>
      <c r="Z593" s="1004"/>
      <c r="AA593" s="1004"/>
      <c r="AB593" s="609"/>
      <c r="AC593" s="610"/>
      <c r="AD593" s="611"/>
    </row>
    <row r="594" spans="1:30" ht="13.5" customHeight="1">
      <c r="A594" s="360"/>
      <c r="B594" s="298"/>
      <c r="C594" s="1006"/>
      <c r="D594" s="1007"/>
      <c r="E594" s="1135"/>
      <c r="F594" s="1004"/>
      <c r="G594" s="1890"/>
      <c r="H594" s="1891"/>
      <c r="I594" s="1891"/>
      <c r="J594" s="1891"/>
      <c r="K594" s="1891"/>
      <c r="L594" s="1891"/>
      <c r="M594" s="1891"/>
      <c r="N594" s="1891"/>
      <c r="O594" s="1891"/>
      <c r="P594" s="1892"/>
      <c r="Q594" s="1349"/>
      <c r="R594" s="1349"/>
      <c r="S594" s="1349"/>
      <c r="T594" s="1349"/>
      <c r="U594" s="1349"/>
      <c r="V594" s="1349"/>
      <c r="W594" s="1004"/>
      <c r="X594" s="1004"/>
      <c r="Y594" s="1004"/>
      <c r="Z594" s="1004"/>
      <c r="AA594" s="1004"/>
      <c r="AB594" s="609"/>
      <c r="AC594" s="610"/>
      <c r="AD594" s="611"/>
    </row>
    <row r="595" spans="1:30" ht="13.5" customHeight="1">
      <c r="A595" s="360"/>
      <c r="B595" s="298"/>
      <c r="C595" s="1006"/>
      <c r="D595" s="1007"/>
      <c r="E595" s="1135"/>
      <c r="F595" s="1004"/>
      <c r="G595" s="1368" t="s">
        <v>208</v>
      </c>
      <c r="H595" s="1369"/>
      <c r="I595" s="1369"/>
      <c r="J595" s="1369"/>
      <c r="K595" s="1369"/>
      <c r="L595" s="1369"/>
      <c r="M595" s="1369"/>
      <c r="N595" s="1369"/>
      <c r="O595" s="1369"/>
      <c r="P595" s="1370"/>
      <c r="Q595" s="1349" t="s">
        <v>193</v>
      </c>
      <c r="R595" s="1349"/>
      <c r="S595" s="1349"/>
      <c r="T595" s="1349"/>
      <c r="U595" s="1349"/>
      <c r="V595" s="1349"/>
      <c r="W595" s="1004"/>
      <c r="X595" s="1004"/>
      <c r="Y595" s="1004"/>
      <c r="Z595" s="1004"/>
      <c r="AA595" s="1004"/>
      <c r="AB595" s="609"/>
      <c r="AC595" s="610"/>
      <c r="AD595" s="611"/>
    </row>
    <row r="596" spans="1:30" ht="13.5" customHeight="1">
      <c r="A596" s="360"/>
      <c r="B596" s="298"/>
      <c r="C596" s="1006"/>
      <c r="D596" s="1007"/>
      <c r="E596" s="1135"/>
      <c r="F596" s="1004"/>
      <c r="G596" s="1004"/>
      <c r="H596" s="1004"/>
      <c r="I596" s="1004"/>
      <c r="J596" s="1004"/>
      <c r="K596" s="1004"/>
      <c r="L596" s="1004"/>
      <c r="M596" s="1004"/>
      <c r="N596" s="995"/>
      <c r="O596" s="995"/>
      <c r="P596" s="995"/>
      <c r="Q596" s="995"/>
      <c r="R596" s="995"/>
      <c r="S596" s="995"/>
      <c r="T596" s="995"/>
      <c r="U596" s="995"/>
      <c r="V596" s="995"/>
      <c r="W596" s="1004"/>
      <c r="X596" s="1004"/>
      <c r="Y596" s="1004"/>
      <c r="Z596" s="1004"/>
      <c r="AA596" s="1004"/>
      <c r="AB596" s="609"/>
      <c r="AC596" s="610"/>
      <c r="AD596" s="611"/>
    </row>
    <row r="597" spans="1:30" ht="13.5" customHeight="1">
      <c r="A597" s="360"/>
      <c r="B597" s="298"/>
      <c r="C597" s="1006"/>
      <c r="D597" s="1007"/>
      <c r="E597" s="1135"/>
      <c r="F597" s="1004"/>
      <c r="G597" s="1821" t="s">
        <v>477</v>
      </c>
      <c r="H597" s="1821"/>
      <c r="I597" s="1821"/>
      <c r="J597" s="1821"/>
      <c r="K597" s="1821"/>
      <c r="L597" s="1821"/>
      <c r="M597" s="1821"/>
      <c r="N597" s="1821"/>
      <c r="O597" s="1821"/>
      <c r="P597" s="1821"/>
      <c r="Q597" s="1821"/>
      <c r="R597" s="1821"/>
      <c r="S597" s="1821"/>
      <c r="T597" s="1821"/>
      <c r="U597" s="1821"/>
      <c r="V597" s="1821"/>
      <c r="W597" s="1821"/>
      <c r="X597" s="1821"/>
      <c r="Y597" s="1821"/>
      <c r="Z597" s="1821"/>
      <c r="AA597" s="1004"/>
      <c r="AB597" s="609"/>
      <c r="AC597" s="610"/>
      <c r="AD597" s="611"/>
    </row>
    <row r="598" spans="1:30" ht="7.5" customHeight="1">
      <c r="A598" s="360"/>
      <c r="B598" s="298"/>
      <c r="C598" s="1006"/>
      <c r="D598" s="1007"/>
      <c r="E598" s="1135"/>
      <c r="F598" s="1004"/>
      <c r="G598" s="1004"/>
      <c r="H598" s="1004"/>
      <c r="I598" s="1004"/>
      <c r="J598" s="1004"/>
      <c r="K598" s="1004"/>
      <c r="L598" s="1004"/>
      <c r="M598" s="1004"/>
      <c r="N598" s="995"/>
      <c r="O598" s="995"/>
      <c r="P598" s="995"/>
      <c r="Q598" s="995"/>
      <c r="R598" s="995"/>
      <c r="S598" s="995"/>
      <c r="T598" s="995"/>
      <c r="U598" s="995"/>
      <c r="V598" s="995"/>
      <c r="W598" s="1004"/>
      <c r="X598" s="1004"/>
      <c r="Y598" s="1004"/>
      <c r="Z598" s="1004"/>
      <c r="AA598" s="1004"/>
      <c r="AB598" s="609"/>
      <c r="AC598" s="610"/>
      <c r="AD598" s="611"/>
    </row>
    <row r="599" spans="1:30" ht="13.5" customHeight="1">
      <c r="A599" s="360"/>
      <c r="B599" s="298"/>
      <c r="C599" s="1006"/>
      <c r="D599" s="1007"/>
      <c r="E599" s="1135"/>
      <c r="F599" s="1004"/>
      <c r="G599" s="1004"/>
      <c r="H599" s="1004"/>
      <c r="I599" s="1004"/>
      <c r="J599" s="1004"/>
      <c r="K599" s="1004"/>
      <c r="L599" s="1375" t="s">
        <v>252</v>
      </c>
      <c r="M599" s="1375"/>
      <c r="N599" s="1375"/>
      <c r="O599" s="1375"/>
      <c r="P599" s="1375"/>
      <c r="Q599" s="1375"/>
      <c r="R599" s="1375"/>
      <c r="S599" s="1375"/>
      <c r="T599" s="995"/>
      <c r="U599" s="995"/>
      <c r="V599" s="995"/>
      <c r="W599" s="1004"/>
      <c r="X599" s="1004"/>
      <c r="Y599" s="1004"/>
      <c r="Z599" s="1004"/>
      <c r="AA599" s="1004"/>
      <c r="AB599" s="609"/>
      <c r="AC599" s="610"/>
      <c r="AD599" s="611"/>
    </row>
    <row r="600" spans="1:30" ht="13.5" customHeight="1">
      <c r="A600" s="360"/>
      <c r="B600" s="298"/>
      <c r="C600" s="1006"/>
      <c r="D600" s="1007"/>
      <c r="E600" s="1135"/>
      <c r="F600" s="1004"/>
      <c r="G600" s="1004"/>
      <c r="H600" s="1375" t="s">
        <v>19</v>
      </c>
      <c r="I600" s="1375"/>
      <c r="J600" s="1375"/>
      <c r="K600" s="1375"/>
      <c r="L600" s="1349"/>
      <c r="M600" s="1349"/>
      <c r="N600" s="1349"/>
      <c r="O600" s="1349"/>
      <c r="P600" s="1349"/>
      <c r="Q600" s="1349"/>
      <c r="R600" s="1349"/>
      <c r="S600" s="1349"/>
      <c r="T600" s="995"/>
      <c r="U600" s="995"/>
      <c r="V600" s="995"/>
      <c r="W600" s="1004"/>
      <c r="X600" s="1004"/>
      <c r="Y600" s="1004"/>
      <c r="Z600" s="1004"/>
      <c r="AA600" s="1004"/>
      <c r="AB600" s="609"/>
      <c r="AC600" s="610"/>
      <c r="AD600" s="611"/>
    </row>
    <row r="601" spans="1:30" ht="13.5" customHeight="1">
      <c r="A601" s="360"/>
      <c r="B601" s="298"/>
      <c r="C601" s="1006"/>
      <c r="D601" s="1007"/>
      <c r="E601" s="1135"/>
      <c r="F601" s="1004"/>
      <c r="G601" s="1004"/>
      <c r="H601" s="1375" t="s">
        <v>20</v>
      </c>
      <c r="I601" s="1375"/>
      <c r="J601" s="1375"/>
      <c r="K601" s="1375"/>
      <c r="L601" s="1349"/>
      <c r="M601" s="1349"/>
      <c r="N601" s="1349"/>
      <c r="O601" s="1349"/>
      <c r="P601" s="1349"/>
      <c r="Q601" s="1349"/>
      <c r="R601" s="1349"/>
      <c r="S601" s="1349"/>
      <c r="T601" s="995"/>
      <c r="U601" s="995"/>
      <c r="V601" s="995"/>
      <c r="W601" s="1004"/>
      <c r="X601" s="1004"/>
      <c r="Y601" s="1004"/>
      <c r="Z601" s="1004"/>
      <c r="AA601" s="1004"/>
      <c r="AB601" s="609"/>
      <c r="AC601" s="610"/>
      <c r="AD601" s="611"/>
    </row>
    <row r="602" spans="1:30" ht="8.25" customHeight="1">
      <c r="A602" s="360"/>
      <c r="B602" s="298"/>
      <c r="C602" s="1006"/>
      <c r="D602" s="1007"/>
      <c r="E602" s="1135"/>
      <c r="F602" s="1004"/>
      <c r="G602" s="1004"/>
      <c r="H602" s="1004"/>
      <c r="I602" s="1004"/>
      <c r="J602" s="1004"/>
      <c r="K602" s="1004"/>
      <c r="L602" s="1004"/>
      <c r="M602" s="1004"/>
      <c r="N602" s="995"/>
      <c r="O602" s="995"/>
      <c r="P602" s="995"/>
      <c r="Q602" s="995"/>
      <c r="R602" s="995"/>
      <c r="S602" s="995"/>
      <c r="T602" s="995"/>
      <c r="U602" s="995"/>
      <c r="V602" s="995"/>
      <c r="W602" s="1004"/>
      <c r="X602" s="1004"/>
      <c r="Y602" s="1004"/>
      <c r="Z602" s="1004"/>
      <c r="AA602" s="1004"/>
      <c r="AB602" s="609"/>
      <c r="AC602" s="610"/>
      <c r="AD602" s="611"/>
    </row>
    <row r="603" spans="1:30" ht="13.5" customHeight="1">
      <c r="A603" s="360"/>
      <c r="B603" s="298"/>
      <c r="C603" s="1006"/>
      <c r="D603" s="1007"/>
      <c r="E603" s="1135"/>
      <c r="F603" s="1004"/>
      <c r="G603" s="1985" t="s">
        <v>263</v>
      </c>
      <c r="H603" s="1985"/>
      <c r="I603" s="1985"/>
      <c r="J603" s="1985"/>
      <c r="K603" s="1985"/>
      <c r="L603" s="1985"/>
      <c r="M603" s="1985"/>
      <c r="N603" s="1985"/>
      <c r="O603" s="1985"/>
      <c r="P603" s="1985"/>
      <c r="Q603" s="1985"/>
      <c r="R603" s="1985"/>
      <c r="S603" s="1985"/>
      <c r="T603" s="1985"/>
      <c r="U603" s="1985"/>
      <c r="V603" s="1985"/>
      <c r="W603" s="1985"/>
      <c r="X603" s="1985"/>
      <c r="Y603" s="1985"/>
      <c r="Z603" s="1985"/>
      <c r="AA603" s="1986"/>
      <c r="AB603" s="609"/>
      <c r="AC603" s="610"/>
      <c r="AD603" s="611"/>
    </row>
    <row r="604" spans="1:30" ht="13.5" customHeight="1">
      <c r="A604" s="360"/>
      <c r="B604" s="298"/>
      <c r="C604" s="1006"/>
      <c r="D604" s="1007"/>
      <c r="E604" s="1135"/>
      <c r="F604" s="1004"/>
      <c r="G604" s="1851"/>
      <c r="H604" s="1852"/>
      <c r="I604" s="1852"/>
      <c r="J604" s="1852"/>
      <c r="K604" s="1852"/>
      <c r="L604" s="1852"/>
      <c r="M604" s="1852"/>
      <c r="N604" s="1852"/>
      <c r="O604" s="1852"/>
      <c r="P604" s="1852"/>
      <c r="Q604" s="1852"/>
      <c r="R604" s="1852"/>
      <c r="S604" s="1852"/>
      <c r="T604" s="1852"/>
      <c r="U604" s="1852"/>
      <c r="V604" s="1852"/>
      <c r="W604" s="1852"/>
      <c r="X604" s="1852"/>
      <c r="Y604" s="1852"/>
      <c r="Z604" s="1853"/>
      <c r="AA604" s="102"/>
      <c r="AB604" s="609"/>
      <c r="AC604" s="610"/>
      <c r="AD604" s="611"/>
    </row>
    <row r="605" spans="1:30" ht="13.5" customHeight="1">
      <c r="A605" s="360"/>
      <c r="B605" s="298"/>
      <c r="C605" s="1006"/>
      <c r="D605" s="1007"/>
      <c r="E605" s="1135"/>
      <c r="F605" s="1004"/>
      <c r="G605" s="1854"/>
      <c r="H605" s="1855"/>
      <c r="I605" s="1855"/>
      <c r="J605" s="1855"/>
      <c r="K605" s="1855"/>
      <c r="L605" s="1855"/>
      <c r="M605" s="1855"/>
      <c r="N605" s="1855"/>
      <c r="O605" s="1855"/>
      <c r="P605" s="1855"/>
      <c r="Q605" s="1855"/>
      <c r="R605" s="1855"/>
      <c r="S605" s="1855"/>
      <c r="T605" s="1855"/>
      <c r="U605" s="1855"/>
      <c r="V605" s="1855"/>
      <c r="W605" s="1855"/>
      <c r="X605" s="1855"/>
      <c r="Y605" s="1855"/>
      <c r="Z605" s="1856"/>
      <c r="AA605" s="102"/>
      <c r="AB605" s="609"/>
      <c r="AC605" s="610"/>
      <c r="AD605" s="611"/>
    </row>
    <row r="606" spans="1:30" ht="13.5" customHeight="1">
      <c r="A606" s="360"/>
      <c r="B606" s="298"/>
      <c r="C606" s="1006"/>
      <c r="D606" s="1007"/>
      <c r="E606" s="1135"/>
      <c r="F606" s="1004"/>
      <c r="G606" s="1760"/>
      <c r="H606" s="1761"/>
      <c r="I606" s="1761"/>
      <c r="J606" s="1761"/>
      <c r="K606" s="1761"/>
      <c r="L606" s="1761"/>
      <c r="M606" s="1761"/>
      <c r="N606" s="1761"/>
      <c r="O606" s="1761"/>
      <c r="P606" s="1761"/>
      <c r="Q606" s="1761"/>
      <c r="R606" s="1761"/>
      <c r="S606" s="1761"/>
      <c r="T606" s="1761"/>
      <c r="U606" s="1761"/>
      <c r="V606" s="1761"/>
      <c r="W606" s="1761"/>
      <c r="X606" s="1761"/>
      <c r="Y606" s="1761"/>
      <c r="Z606" s="1762"/>
      <c r="AA606" s="102"/>
      <c r="AB606" s="609"/>
      <c r="AC606" s="610"/>
      <c r="AD606" s="611"/>
    </row>
    <row r="607" spans="1:30" ht="5.0999999999999996" customHeight="1">
      <c r="A607" s="360"/>
      <c r="B607" s="298"/>
      <c r="C607" s="1006"/>
      <c r="D607" s="1007"/>
      <c r="E607" s="1135"/>
      <c r="F607" s="1004"/>
      <c r="G607" s="1004"/>
      <c r="H607" s="1004"/>
      <c r="I607" s="1004"/>
      <c r="J607" s="1004"/>
      <c r="K607" s="1004"/>
      <c r="L607" s="1004"/>
      <c r="M607" s="1004"/>
      <c r="N607" s="995"/>
      <c r="O607" s="995"/>
      <c r="P607" s="995"/>
      <c r="Q607" s="995"/>
      <c r="R607" s="995"/>
      <c r="S607" s="995"/>
      <c r="T607" s="995"/>
      <c r="U607" s="995"/>
      <c r="V607" s="995"/>
      <c r="W607" s="1004"/>
      <c r="X607" s="1004"/>
      <c r="Y607" s="1004"/>
      <c r="Z607" s="1004"/>
      <c r="AA607" s="1004"/>
      <c r="AB607" s="609"/>
      <c r="AC607" s="610"/>
      <c r="AD607" s="611"/>
    </row>
    <row r="608" spans="1:30" s="826" customFormat="1" ht="5.0999999999999996" customHeight="1">
      <c r="A608" s="360"/>
      <c r="B608" s="298"/>
      <c r="C608" s="1006"/>
      <c r="D608" s="1007"/>
      <c r="E608" s="1135"/>
      <c r="F608" s="1004"/>
      <c r="G608" s="1004"/>
      <c r="H608" s="1004"/>
      <c r="I608" s="1004"/>
      <c r="J608" s="1004"/>
      <c r="K608" s="1004"/>
      <c r="L608" s="1004"/>
      <c r="M608" s="1004"/>
      <c r="N608" s="995"/>
      <c r="O608" s="995"/>
      <c r="P608" s="995"/>
      <c r="Q608" s="995"/>
      <c r="R608" s="995"/>
      <c r="S608" s="995"/>
      <c r="T608" s="995"/>
      <c r="U608" s="995"/>
      <c r="V608" s="995"/>
      <c r="W608" s="1004"/>
      <c r="X608" s="1004"/>
      <c r="Y608" s="1004"/>
      <c r="Z608" s="1004"/>
      <c r="AA608" s="1004"/>
      <c r="AB608" s="831"/>
      <c r="AC608" s="832"/>
      <c r="AD608" s="833"/>
    </row>
    <row r="609" spans="1:30" s="826" customFormat="1" ht="13.5" customHeight="1">
      <c r="A609" s="360"/>
      <c r="B609" s="298"/>
      <c r="C609" s="1006"/>
      <c r="D609" s="1007"/>
      <c r="E609" s="1135"/>
      <c r="F609" s="1004"/>
      <c r="G609" s="1004"/>
      <c r="H609" s="1004"/>
      <c r="I609" s="1004"/>
      <c r="J609" s="1004"/>
      <c r="K609" s="1004"/>
      <c r="L609" s="1004"/>
      <c r="M609" s="1004"/>
      <c r="N609" s="995"/>
      <c r="O609" s="995"/>
      <c r="P609" s="995"/>
      <c r="Q609" s="995"/>
      <c r="R609" s="995"/>
      <c r="S609" s="995"/>
      <c r="T609" s="995"/>
      <c r="U609" s="995"/>
      <c r="V609" s="995"/>
      <c r="W609" s="1004"/>
      <c r="X609" s="1004"/>
      <c r="Y609" s="1004"/>
      <c r="Z609" s="1004"/>
      <c r="AA609" s="1004"/>
      <c r="AB609" s="831"/>
      <c r="AC609" s="832"/>
      <c r="AD609" s="833"/>
    </row>
    <row r="610" spans="1:30" s="826" customFormat="1" ht="13.5" customHeight="1">
      <c r="A610" s="360"/>
      <c r="B610" s="298"/>
      <c r="C610" s="1006"/>
      <c r="D610" s="1007"/>
      <c r="E610" s="1135"/>
      <c r="F610" s="1004"/>
      <c r="G610" s="1004"/>
      <c r="H610" s="1004"/>
      <c r="I610" s="1004"/>
      <c r="J610" s="1004"/>
      <c r="K610" s="1004"/>
      <c r="L610" s="1004"/>
      <c r="M610" s="1004"/>
      <c r="N610" s="995"/>
      <c r="O610" s="995"/>
      <c r="P610" s="995"/>
      <c r="Q610" s="995"/>
      <c r="R610" s="995"/>
      <c r="S610" s="995"/>
      <c r="T610" s="995"/>
      <c r="U610" s="995"/>
      <c r="V610" s="995"/>
      <c r="W610" s="1004"/>
      <c r="X610" s="1004"/>
      <c r="Y610" s="1004"/>
      <c r="Z610" s="1004"/>
      <c r="AA610" s="1004"/>
      <c r="AB610" s="831"/>
      <c r="AC610" s="832"/>
      <c r="AD610" s="833"/>
    </row>
    <row r="611" spans="1:30" s="826" customFormat="1" ht="13.5" customHeight="1">
      <c r="A611" s="360"/>
      <c r="B611" s="298"/>
      <c r="C611" s="1006"/>
      <c r="D611" s="1007"/>
      <c r="E611" s="1135"/>
      <c r="F611" s="1004"/>
      <c r="G611" s="1004"/>
      <c r="H611" s="1004"/>
      <c r="I611" s="1004"/>
      <c r="J611" s="1004"/>
      <c r="K611" s="1004"/>
      <c r="L611" s="1004"/>
      <c r="M611" s="1004"/>
      <c r="N611" s="995"/>
      <c r="O611" s="995"/>
      <c r="P611" s="995"/>
      <c r="Q611" s="995"/>
      <c r="R611" s="995"/>
      <c r="S611" s="995"/>
      <c r="T611" s="995"/>
      <c r="U611" s="995"/>
      <c r="V611" s="995"/>
      <c r="W611" s="1004"/>
      <c r="X611" s="1004"/>
      <c r="Y611" s="1004"/>
      <c r="Z611" s="1004"/>
      <c r="AA611" s="1004"/>
      <c r="AB611" s="831"/>
      <c r="AC611" s="832"/>
      <c r="AD611" s="833"/>
    </row>
    <row r="612" spans="1:30" ht="13.5" customHeight="1">
      <c r="A612" s="360"/>
      <c r="B612" s="298"/>
      <c r="C612" s="1006"/>
      <c r="D612" s="1007"/>
      <c r="E612" s="1135"/>
      <c r="F612" s="1004"/>
      <c r="G612" s="1004"/>
      <c r="H612" s="1004"/>
      <c r="I612" s="1004"/>
      <c r="J612" s="1004"/>
      <c r="K612" s="1004"/>
      <c r="L612" s="1004"/>
      <c r="M612" s="1004"/>
      <c r="N612" s="995"/>
      <c r="O612" s="995"/>
      <c r="P612" s="995"/>
      <c r="Q612" s="995"/>
      <c r="R612" s="995"/>
      <c r="S612" s="995"/>
      <c r="T612" s="995"/>
      <c r="U612" s="995"/>
      <c r="V612" s="995"/>
      <c r="W612" s="1004"/>
      <c r="X612" s="1004"/>
      <c r="Y612" s="1004"/>
      <c r="Z612" s="1004"/>
      <c r="AA612" s="1004"/>
      <c r="AB612" s="609"/>
      <c r="AC612" s="610"/>
      <c r="AD612" s="611"/>
    </row>
    <row r="613" spans="1:30" ht="7.5" customHeight="1">
      <c r="A613" s="360"/>
      <c r="B613" s="298"/>
      <c r="C613" s="1006"/>
      <c r="D613" s="1007"/>
      <c r="E613" s="1135"/>
      <c r="F613" s="1004"/>
      <c r="G613" s="1004"/>
      <c r="H613" s="1004"/>
      <c r="I613" s="1004"/>
      <c r="J613" s="1004"/>
      <c r="K613" s="1004"/>
      <c r="L613" s="1004"/>
      <c r="M613" s="1004"/>
      <c r="N613" s="995"/>
      <c r="O613" s="995"/>
      <c r="P613" s="995"/>
      <c r="Q613" s="995"/>
      <c r="R613" s="995"/>
      <c r="S613" s="995"/>
      <c r="T613" s="995"/>
      <c r="U613" s="995"/>
      <c r="V613" s="995"/>
      <c r="W613" s="1004"/>
      <c r="X613" s="1004"/>
      <c r="Y613" s="1004"/>
      <c r="Z613" s="1004"/>
      <c r="AA613" s="1004"/>
      <c r="AB613" s="609"/>
      <c r="AC613" s="610"/>
      <c r="AD613" s="611"/>
    </row>
    <row r="614" spans="1:30" s="826" customFormat="1" ht="13.5" customHeight="1">
      <c r="A614" s="360"/>
      <c r="B614" s="298"/>
      <c r="C614" s="829"/>
      <c r="D614" s="835"/>
      <c r="E614" s="808"/>
      <c r="F614" s="839"/>
      <c r="G614" s="839"/>
      <c r="H614" s="839"/>
      <c r="I614" s="839"/>
      <c r="J614" s="839"/>
      <c r="K614" s="839"/>
      <c r="L614" s="839"/>
      <c r="M614" s="839"/>
      <c r="W614" s="839"/>
      <c r="X614" s="839"/>
      <c r="Y614" s="839"/>
      <c r="Z614" s="839"/>
      <c r="AA614" s="839"/>
      <c r="AB614" s="831"/>
      <c r="AC614" s="832"/>
      <c r="AD614" s="833"/>
    </row>
    <row r="615" spans="1:30" s="826" customFormat="1" ht="13.5" customHeight="1">
      <c r="A615" s="360"/>
      <c r="B615" s="298"/>
      <c r="C615" s="829"/>
      <c r="D615" s="835"/>
      <c r="E615" s="808"/>
      <c r="F615" s="839"/>
      <c r="G615" s="839"/>
      <c r="H615" s="839"/>
      <c r="I615" s="839"/>
      <c r="J615" s="839"/>
      <c r="K615" s="839"/>
      <c r="L615" s="839"/>
      <c r="M615" s="839"/>
      <c r="W615" s="839"/>
      <c r="X615" s="839"/>
      <c r="Y615" s="839"/>
      <c r="Z615" s="839"/>
      <c r="AA615" s="839"/>
      <c r="AB615" s="831"/>
      <c r="AC615" s="832"/>
      <c r="AD615" s="833"/>
    </row>
    <row r="616" spans="1:30" s="826" customFormat="1" ht="13.5" customHeight="1">
      <c r="A616" s="360"/>
      <c r="B616" s="298"/>
      <c r="C616" s="829"/>
      <c r="D616" s="835"/>
      <c r="E616" s="808"/>
      <c r="F616" s="839"/>
      <c r="G616" s="839"/>
      <c r="H616" s="839"/>
      <c r="I616" s="839"/>
      <c r="J616" s="839"/>
      <c r="K616" s="839"/>
      <c r="L616" s="839"/>
      <c r="M616" s="839"/>
      <c r="W616" s="839"/>
      <c r="X616" s="839"/>
      <c r="Y616" s="839"/>
      <c r="Z616" s="839"/>
      <c r="AA616" s="839"/>
      <c r="AB616" s="831"/>
      <c r="AC616" s="832"/>
      <c r="AD616" s="833"/>
    </row>
    <row r="617" spans="1:30" ht="156.75" customHeight="1">
      <c r="A617" s="366"/>
      <c r="B617" s="307"/>
      <c r="C617" s="347"/>
      <c r="D617" s="348"/>
      <c r="E617" s="840"/>
      <c r="F617" s="834"/>
      <c r="G617" s="834"/>
      <c r="H617" s="834"/>
      <c r="I617" s="834"/>
      <c r="J617" s="834"/>
      <c r="K617" s="834"/>
      <c r="L617" s="834"/>
      <c r="M617" s="834"/>
      <c r="N617" s="861"/>
      <c r="O617" s="861"/>
      <c r="P617" s="861"/>
      <c r="Q617" s="861"/>
      <c r="R617" s="861"/>
      <c r="S617" s="861"/>
      <c r="T617" s="861"/>
      <c r="U617" s="861"/>
      <c r="V617" s="861"/>
      <c r="W617" s="834"/>
      <c r="X617" s="834"/>
      <c r="Y617" s="834"/>
      <c r="Z617" s="834"/>
      <c r="AA617" s="834"/>
      <c r="AB617" s="233"/>
      <c r="AC617" s="234"/>
      <c r="AD617" s="235"/>
    </row>
    <row r="618" spans="1:30" s="826" customFormat="1" ht="6.75" customHeight="1">
      <c r="A618" s="360"/>
      <c r="B618" s="298"/>
      <c r="C618" s="829"/>
      <c r="D618" s="835"/>
      <c r="E618" s="808"/>
      <c r="F618" s="839"/>
      <c r="G618" s="839"/>
      <c r="H618" s="839"/>
      <c r="I618" s="839"/>
      <c r="J618" s="839"/>
      <c r="K618" s="839"/>
      <c r="L618" s="839"/>
      <c r="M618" s="839"/>
      <c r="W618" s="839"/>
      <c r="X618" s="839"/>
      <c r="Y618" s="839"/>
      <c r="Z618" s="839"/>
      <c r="AA618" s="839"/>
      <c r="AB618" s="831"/>
      <c r="AC618" s="832"/>
      <c r="AD618" s="833"/>
    </row>
    <row r="619" spans="1:30">
      <c r="A619" s="370"/>
      <c r="B619" s="298">
        <v>28</v>
      </c>
      <c r="C619" s="1133" t="s">
        <v>197</v>
      </c>
      <c r="D619" s="1134" t="s">
        <v>376</v>
      </c>
      <c r="E619" s="1135" t="s">
        <v>1369</v>
      </c>
      <c r="F619" s="1004"/>
      <c r="G619" s="1136" t="s">
        <v>117</v>
      </c>
      <c r="H619" s="1136"/>
      <c r="I619" s="1136"/>
      <c r="J619" s="1136"/>
      <c r="K619" s="1136"/>
      <c r="L619" s="1136"/>
      <c r="M619" s="1136"/>
      <c r="N619" s="1222" t="s">
        <v>116</v>
      </c>
      <c r="O619" s="1222"/>
      <c r="P619" s="1222"/>
      <c r="Q619" s="1222"/>
      <c r="R619" s="1222"/>
      <c r="S619" s="1222"/>
      <c r="T619" s="1222"/>
      <c r="U619" s="1222"/>
      <c r="V619" s="1222"/>
      <c r="W619" s="1004"/>
      <c r="X619" s="1004"/>
      <c r="Y619" s="1004"/>
      <c r="Z619" s="839"/>
      <c r="AA619" s="839"/>
      <c r="AB619" s="1428" t="s">
        <v>230</v>
      </c>
      <c r="AC619" s="1429"/>
      <c r="AD619" s="1430"/>
    </row>
    <row r="620" spans="1:30" ht="12.75" customHeight="1">
      <c r="A620" s="370"/>
      <c r="B620" s="298"/>
      <c r="C620" s="1133"/>
      <c r="D620" s="1134"/>
      <c r="E620" s="1135"/>
      <c r="F620" s="1004"/>
      <c r="G620" s="1136"/>
      <c r="H620" s="1136"/>
      <c r="I620" s="1136"/>
      <c r="J620" s="1136"/>
      <c r="K620" s="1136"/>
      <c r="L620" s="1136"/>
      <c r="M620" s="1136"/>
      <c r="N620" s="1222"/>
      <c r="O620" s="1222"/>
      <c r="P620" s="1222"/>
      <c r="Q620" s="1222"/>
      <c r="R620" s="1222"/>
      <c r="S620" s="1222"/>
      <c r="T620" s="1222"/>
      <c r="U620" s="1222"/>
      <c r="V620" s="1222"/>
      <c r="W620" s="1004"/>
      <c r="X620" s="1004"/>
      <c r="Y620" s="1004"/>
      <c r="Z620" s="839"/>
      <c r="AA620" s="839"/>
      <c r="AB620" s="1428"/>
      <c r="AC620" s="1429"/>
      <c r="AD620" s="1430"/>
    </row>
    <row r="621" spans="1:30" ht="15" customHeight="1">
      <c r="A621" s="370"/>
      <c r="B621" s="298"/>
      <c r="C621" s="1133"/>
      <c r="D621" s="1134"/>
      <c r="E621" s="1135"/>
      <c r="F621" s="995"/>
      <c r="G621" s="995"/>
      <c r="H621" s="995"/>
      <c r="I621" s="995"/>
      <c r="J621" s="995"/>
      <c r="K621" s="995"/>
      <c r="L621" s="995"/>
      <c r="M621" s="995"/>
      <c r="N621" s="1319" t="s">
        <v>244</v>
      </c>
      <c r="O621" s="1319"/>
      <c r="P621" s="1319"/>
      <c r="Q621" s="1319"/>
      <c r="R621" s="1319"/>
      <c r="S621" s="1319"/>
      <c r="T621" s="1319"/>
      <c r="U621" s="1319"/>
      <c r="V621" s="1319"/>
      <c r="W621" s="1319"/>
      <c r="X621" s="1319"/>
      <c r="Y621" s="1319"/>
      <c r="Z621" s="839"/>
      <c r="AA621" s="839"/>
      <c r="AB621" s="1428"/>
      <c r="AC621" s="1429"/>
      <c r="AD621" s="1430"/>
    </row>
    <row r="622" spans="1:30" ht="13.5" customHeight="1">
      <c r="A622" s="370"/>
      <c r="B622" s="298"/>
      <c r="C622" s="1133"/>
      <c r="D622" s="1134"/>
      <c r="E622" s="1135"/>
      <c r="F622" s="995"/>
      <c r="G622" s="1375" t="s">
        <v>210</v>
      </c>
      <c r="H622" s="1375"/>
      <c r="I622" s="1375"/>
      <c r="J622" s="1375"/>
      <c r="K622" s="1375"/>
      <c r="L622" s="1375"/>
      <c r="M622" s="1375"/>
      <c r="N622" s="1375"/>
      <c r="O622" s="1375"/>
      <c r="P622" s="1375"/>
      <c r="Q622" s="1375"/>
      <c r="R622" s="1375"/>
      <c r="S622" s="1375" t="s">
        <v>211</v>
      </c>
      <c r="T622" s="1375"/>
      <c r="U622" s="1375"/>
      <c r="V622" s="1375"/>
      <c r="W622" s="1375"/>
      <c r="X622" s="1375"/>
      <c r="Y622" s="995"/>
      <c r="Z622" s="826"/>
      <c r="AA622" s="826"/>
      <c r="AB622" s="1428"/>
      <c r="AC622" s="1429"/>
      <c r="AD622" s="1430"/>
    </row>
    <row r="623" spans="1:30" ht="13.5" customHeight="1">
      <c r="A623" s="370"/>
      <c r="B623" s="298"/>
      <c r="C623" s="1133"/>
      <c r="D623" s="1134"/>
      <c r="E623" s="1135"/>
      <c r="F623" s="995"/>
      <c r="G623" s="1900" t="s">
        <v>236</v>
      </c>
      <c r="H623" s="1901"/>
      <c r="I623" s="1901"/>
      <c r="J623" s="1901"/>
      <c r="K623" s="1901"/>
      <c r="L623" s="1901"/>
      <c r="M623" s="1901"/>
      <c r="N623" s="1901"/>
      <c r="O623" s="1901"/>
      <c r="P623" s="1901"/>
      <c r="Q623" s="1901"/>
      <c r="R623" s="1902"/>
      <c r="S623" s="1826" t="s">
        <v>233</v>
      </c>
      <c r="T623" s="1906"/>
      <c r="U623" s="1906"/>
      <c r="V623" s="1906"/>
      <c r="W623" s="1906"/>
      <c r="X623" s="1827"/>
      <c r="Y623" s="995"/>
      <c r="Z623" s="826"/>
      <c r="AA623" s="826"/>
      <c r="AB623" s="831"/>
      <c r="AC623" s="832"/>
      <c r="AD623" s="833"/>
    </row>
    <row r="624" spans="1:30" ht="13.5" customHeight="1">
      <c r="A624" s="370"/>
      <c r="B624" s="298"/>
      <c r="C624" s="1133"/>
      <c r="D624" s="1134"/>
      <c r="E624" s="1135"/>
      <c r="F624" s="995"/>
      <c r="G624" s="1903"/>
      <c r="H624" s="1904"/>
      <c r="I624" s="1904"/>
      <c r="J624" s="1904"/>
      <c r="K624" s="1904"/>
      <c r="L624" s="1904"/>
      <c r="M624" s="1904"/>
      <c r="N624" s="1904"/>
      <c r="O624" s="1904"/>
      <c r="P624" s="1904"/>
      <c r="Q624" s="1904"/>
      <c r="R624" s="1905"/>
      <c r="S624" s="1386"/>
      <c r="T624" s="1387"/>
      <c r="U624" s="1387"/>
      <c r="V624" s="1387"/>
      <c r="W624" s="1387"/>
      <c r="X624" s="1388"/>
      <c r="Y624" s="995"/>
      <c r="Z624" s="826"/>
      <c r="AA624" s="826"/>
      <c r="AB624" s="831"/>
      <c r="AC624" s="832"/>
      <c r="AD624" s="833"/>
    </row>
    <row r="625" spans="1:30" ht="13.5" customHeight="1">
      <c r="A625" s="370"/>
      <c r="B625" s="298"/>
      <c r="C625" s="1133"/>
      <c r="D625" s="1134"/>
      <c r="E625" s="1135"/>
      <c r="F625" s="995"/>
      <c r="G625" s="1900" t="s">
        <v>235</v>
      </c>
      <c r="H625" s="1901"/>
      <c r="I625" s="1901"/>
      <c r="J625" s="1901"/>
      <c r="K625" s="1901"/>
      <c r="L625" s="1901"/>
      <c r="M625" s="1901"/>
      <c r="N625" s="1901"/>
      <c r="O625" s="1901"/>
      <c r="P625" s="1901"/>
      <c r="Q625" s="1901"/>
      <c r="R625" s="1902"/>
      <c r="S625" s="1826" t="s">
        <v>233</v>
      </c>
      <c r="T625" s="1906"/>
      <c r="U625" s="1906"/>
      <c r="V625" s="1906"/>
      <c r="W625" s="1906"/>
      <c r="X625" s="1827"/>
      <c r="Y625" s="995"/>
      <c r="Z625" s="826"/>
      <c r="AA625" s="826"/>
      <c r="AB625" s="831"/>
      <c r="AC625" s="832"/>
      <c r="AD625" s="833"/>
    </row>
    <row r="626" spans="1:30" ht="13.5" customHeight="1">
      <c r="A626" s="370"/>
      <c r="B626" s="298"/>
      <c r="C626" s="1133"/>
      <c r="D626" s="1134"/>
      <c r="E626" s="1135"/>
      <c r="F626" s="995"/>
      <c r="G626" s="1903"/>
      <c r="H626" s="1904"/>
      <c r="I626" s="1904"/>
      <c r="J626" s="1904"/>
      <c r="K626" s="1904"/>
      <c r="L626" s="1904"/>
      <c r="M626" s="1904"/>
      <c r="N626" s="1904"/>
      <c r="O626" s="1904"/>
      <c r="P626" s="1904"/>
      <c r="Q626" s="1904"/>
      <c r="R626" s="1905"/>
      <c r="S626" s="1386"/>
      <c r="T626" s="1387"/>
      <c r="U626" s="1387"/>
      <c r="V626" s="1387"/>
      <c r="W626" s="1387"/>
      <c r="X626" s="1388"/>
      <c r="Y626" s="995"/>
      <c r="Z626" s="826"/>
      <c r="AA626" s="826"/>
      <c r="AB626" s="831"/>
      <c r="AC626" s="832"/>
      <c r="AD626" s="833"/>
    </row>
    <row r="627" spans="1:30" ht="13.5" customHeight="1">
      <c r="A627" s="370"/>
      <c r="B627" s="298"/>
      <c r="C627" s="1133"/>
      <c r="D627" s="1134"/>
      <c r="E627" s="1135"/>
      <c r="F627" s="995"/>
      <c r="G627" s="1900" t="s">
        <v>237</v>
      </c>
      <c r="H627" s="1901"/>
      <c r="I627" s="1901"/>
      <c r="J627" s="1901"/>
      <c r="K627" s="1901"/>
      <c r="L627" s="1901"/>
      <c r="M627" s="1901"/>
      <c r="N627" s="1901"/>
      <c r="O627" s="1901"/>
      <c r="P627" s="1901"/>
      <c r="Q627" s="1901"/>
      <c r="R627" s="1902"/>
      <c r="S627" s="1826" t="s">
        <v>233</v>
      </c>
      <c r="T627" s="1906"/>
      <c r="U627" s="1906"/>
      <c r="V627" s="1906"/>
      <c r="W627" s="1906"/>
      <c r="X627" s="1827"/>
      <c r="Y627" s="995"/>
      <c r="Z627" s="826"/>
      <c r="AA627" s="826"/>
      <c r="AB627" s="831"/>
      <c r="AC627" s="832"/>
      <c r="AD627" s="833"/>
    </row>
    <row r="628" spans="1:30" ht="13.5" customHeight="1">
      <c r="A628" s="370"/>
      <c r="B628" s="298"/>
      <c r="C628" s="1133"/>
      <c r="D628" s="1134"/>
      <c r="E628" s="1135"/>
      <c r="F628" s="995"/>
      <c r="G628" s="1903"/>
      <c r="H628" s="1904"/>
      <c r="I628" s="1904"/>
      <c r="J628" s="1904"/>
      <c r="K628" s="1904"/>
      <c r="L628" s="1904"/>
      <c r="M628" s="1904"/>
      <c r="N628" s="1904"/>
      <c r="O628" s="1904"/>
      <c r="P628" s="1904"/>
      <c r="Q628" s="1904"/>
      <c r="R628" s="1905"/>
      <c r="S628" s="1386"/>
      <c r="T628" s="1387"/>
      <c r="U628" s="1387"/>
      <c r="V628" s="1387"/>
      <c r="W628" s="1387"/>
      <c r="X628" s="1388"/>
      <c r="Y628" s="995"/>
      <c r="Z628" s="826"/>
      <c r="AA628" s="826"/>
      <c r="AB628" s="831"/>
      <c r="AC628" s="832"/>
      <c r="AD628" s="833"/>
    </row>
    <row r="629" spans="1:30" ht="13.5" customHeight="1">
      <c r="A629" s="370"/>
      <c r="B629" s="298"/>
      <c r="C629" s="1133"/>
      <c r="D629" s="1134"/>
      <c r="E629" s="1135"/>
      <c r="F629" s="995"/>
      <c r="G629" s="1907" t="s">
        <v>238</v>
      </c>
      <c r="H629" s="1907"/>
      <c r="I629" s="1907"/>
      <c r="J629" s="1907"/>
      <c r="K629" s="1907"/>
      <c r="L629" s="1907"/>
      <c r="M629" s="1907"/>
      <c r="N629" s="1907"/>
      <c r="O629" s="1907"/>
      <c r="P629" s="1907"/>
      <c r="Q629" s="1907"/>
      <c r="R629" s="1907"/>
      <c r="S629" s="1349" t="s">
        <v>233</v>
      </c>
      <c r="T629" s="1349"/>
      <c r="U629" s="1349"/>
      <c r="V629" s="1349"/>
      <c r="W629" s="1349"/>
      <c r="X629" s="1349"/>
      <c r="Y629" s="995"/>
      <c r="Z629" s="826"/>
      <c r="AA629" s="826"/>
      <c r="AB629" s="831"/>
      <c r="AC629" s="832"/>
      <c r="AD629" s="833"/>
    </row>
    <row r="630" spans="1:30" ht="13.5" customHeight="1">
      <c r="A630" s="370"/>
      <c r="B630" s="298"/>
      <c r="C630" s="1133"/>
      <c r="D630" s="1134"/>
      <c r="E630" s="1135"/>
      <c r="F630" s="995"/>
      <c r="G630" s="1907"/>
      <c r="H630" s="1907"/>
      <c r="I630" s="1907"/>
      <c r="J630" s="1907"/>
      <c r="K630" s="1907"/>
      <c r="L630" s="1907"/>
      <c r="M630" s="1907"/>
      <c r="N630" s="1907"/>
      <c r="O630" s="1907"/>
      <c r="P630" s="1907"/>
      <c r="Q630" s="1907"/>
      <c r="R630" s="1907"/>
      <c r="S630" s="1349"/>
      <c r="T630" s="1349"/>
      <c r="U630" s="1349"/>
      <c r="V630" s="1349"/>
      <c r="W630" s="1349"/>
      <c r="X630" s="1349"/>
      <c r="Y630" s="995"/>
      <c r="Z630" s="826"/>
      <c r="AA630" s="826"/>
      <c r="AB630" s="831"/>
      <c r="AC630" s="832"/>
      <c r="AD630" s="833"/>
    </row>
    <row r="631" spans="1:30" ht="13.5" customHeight="1">
      <c r="A631" s="370"/>
      <c r="B631" s="298"/>
      <c r="C631" s="1133"/>
      <c r="D631" s="1134"/>
      <c r="E631" s="1135"/>
      <c r="F631" s="995"/>
      <c r="G631" s="1900" t="s">
        <v>239</v>
      </c>
      <c r="H631" s="1901"/>
      <c r="I631" s="1901"/>
      <c r="J631" s="1901"/>
      <c r="K631" s="1901"/>
      <c r="L631" s="1901"/>
      <c r="M631" s="1901"/>
      <c r="N631" s="1901"/>
      <c r="O631" s="1901"/>
      <c r="P631" s="1901"/>
      <c r="Q631" s="1901"/>
      <c r="R631" s="1902"/>
      <c r="S631" s="1349" t="s">
        <v>233</v>
      </c>
      <c r="T631" s="1349"/>
      <c r="U631" s="1349"/>
      <c r="V631" s="1349"/>
      <c r="W631" s="1349"/>
      <c r="X631" s="1349"/>
      <c r="Y631" s="995"/>
      <c r="Z631" s="826"/>
      <c r="AA631" s="826"/>
      <c r="AB631" s="831"/>
      <c r="AC631" s="832"/>
      <c r="AD631" s="833"/>
    </row>
    <row r="632" spans="1:30" ht="13.5" customHeight="1">
      <c r="A632" s="370"/>
      <c r="B632" s="298"/>
      <c r="C632" s="1133"/>
      <c r="D632" s="1134"/>
      <c r="E632" s="1135"/>
      <c r="F632" s="995"/>
      <c r="G632" s="1903"/>
      <c r="H632" s="1904"/>
      <c r="I632" s="1904"/>
      <c r="J632" s="1904"/>
      <c r="K632" s="1904"/>
      <c r="L632" s="1904"/>
      <c r="M632" s="1904"/>
      <c r="N632" s="1904"/>
      <c r="O632" s="1904"/>
      <c r="P632" s="1904"/>
      <c r="Q632" s="1904"/>
      <c r="R632" s="1905"/>
      <c r="S632" s="1349"/>
      <c r="T632" s="1349"/>
      <c r="U632" s="1349"/>
      <c r="V632" s="1349"/>
      <c r="W632" s="1349"/>
      <c r="X632" s="1349"/>
      <c r="Y632" s="995"/>
      <c r="Z632" s="826"/>
      <c r="AA632" s="826"/>
      <c r="AB632" s="831"/>
      <c r="AC632" s="832"/>
      <c r="AD632" s="833"/>
    </row>
    <row r="633" spans="1:30" ht="13.5" customHeight="1">
      <c r="A633" s="370"/>
      <c r="B633" s="298"/>
      <c r="C633" s="1133"/>
      <c r="D633" s="1134"/>
      <c r="E633" s="1135"/>
      <c r="F633" s="995"/>
      <c r="G633" s="1900" t="s">
        <v>240</v>
      </c>
      <c r="H633" s="1901"/>
      <c r="I633" s="1901"/>
      <c r="J633" s="1901"/>
      <c r="K633" s="1901"/>
      <c r="L633" s="1901"/>
      <c r="M633" s="1901"/>
      <c r="N633" s="1901"/>
      <c r="O633" s="1901"/>
      <c r="P633" s="1901"/>
      <c r="Q633" s="1901"/>
      <c r="R633" s="1902"/>
      <c r="S633" s="1349" t="s">
        <v>233</v>
      </c>
      <c r="T633" s="1349"/>
      <c r="U633" s="1349"/>
      <c r="V633" s="1349"/>
      <c r="W633" s="1349"/>
      <c r="X633" s="1349"/>
      <c r="Y633" s="995"/>
      <c r="Z633" s="826"/>
      <c r="AA633" s="826"/>
      <c r="AB633" s="831"/>
      <c r="AC633" s="832"/>
      <c r="AD633" s="833"/>
    </row>
    <row r="634" spans="1:30" ht="13.5" customHeight="1">
      <c r="A634" s="370"/>
      <c r="B634" s="298"/>
      <c r="C634" s="1133"/>
      <c r="D634" s="1134"/>
      <c r="E634" s="1135"/>
      <c r="F634" s="995"/>
      <c r="G634" s="1903"/>
      <c r="H634" s="1904"/>
      <c r="I634" s="1904"/>
      <c r="J634" s="1904"/>
      <c r="K634" s="1904"/>
      <c r="L634" s="1904"/>
      <c r="M634" s="1904"/>
      <c r="N634" s="1904"/>
      <c r="O634" s="1904"/>
      <c r="P634" s="1904"/>
      <c r="Q634" s="1904"/>
      <c r="R634" s="1905"/>
      <c r="S634" s="1349"/>
      <c r="T634" s="1349"/>
      <c r="U634" s="1349"/>
      <c r="V634" s="1349"/>
      <c r="W634" s="1349"/>
      <c r="X634" s="1349"/>
      <c r="Y634" s="995"/>
      <c r="Z634" s="826"/>
      <c r="AA634" s="826"/>
      <c r="AB634" s="831"/>
      <c r="AC634" s="832"/>
      <c r="AD634" s="833"/>
    </row>
    <row r="635" spans="1:30" ht="13.5" customHeight="1">
      <c r="A635" s="372"/>
      <c r="B635" s="298"/>
      <c r="C635" s="1133"/>
      <c r="D635" s="1134"/>
      <c r="E635" s="1135"/>
      <c r="F635" s="995"/>
      <c r="G635" s="1900" t="s">
        <v>241</v>
      </c>
      <c r="H635" s="1901"/>
      <c r="I635" s="1901"/>
      <c r="J635" s="1901"/>
      <c r="K635" s="1901"/>
      <c r="L635" s="1901"/>
      <c r="M635" s="1901"/>
      <c r="N635" s="1901"/>
      <c r="O635" s="1901"/>
      <c r="P635" s="1901"/>
      <c r="Q635" s="1901"/>
      <c r="R635" s="1902"/>
      <c r="S635" s="1349" t="s">
        <v>233</v>
      </c>
      <c r="T635" s="1349"/>
      <c r="U635" s="1349"/>
      <c r="V635" s="1349"/>
      <c r="W635" s="1349"/>
      <c r="X635" s="1349"/>
      <c r="Y635" s="995"/>
      <c r="Z635" s="826"/>
      <c r="AA635" s="826"/>
      <c r="AB635" s="831"/>
      <c r="AC635" s="832"/>
      <c r="AD635" s="833"/>
    </row>
    <row r="636" spans="1:30" ht="13.5" customHeight="1">
      <c r="A636" s="980"/>
      <c r="B636" s="298"/>
      <c r="C636" s="1133"/>
      <c r="D636" s="1134"/>
      <c r="E636" s="1135"/>
      <c r="F636" s="995"/>
      <c r="G636" s="1903"/>
      <c r="H636" s="1904"/>
      <c r="I636" s="1904"/>
      <c r="J636" s="1904"/>
      <c r="K636" s="1904"/>
      <c r="L636" s="1904"/>
      <c r="M636" s="1904"/>
      <c r="N636" s="1904"/>
      <c r="O636" s="1904"/>
      <c r="P636" s="1904"/>
      <c r="Q636" s="1904"/>
      <c r="R636" s="1905"/>
      <c r="S636" s="1349"/>
      <c r="T636" s="1349"/>
      <c r="U636" s="1349"/>
      <c r="V636" s="1349"/>
      <c r="W636" s="1349"/>
      <c r="X636" s="1349"/>
      <c r="Y636" s="995"/>
      <c r="Z636" s="826"/>
      <c r="AA636" s="826"/>
      <c r="AB636" s="831"/>
      <c r="AC636" s="832"/>
      <c r="AD636" s="833"/>
    </row>
    <row r="637" spans="1:30" s="826" customFormat="1" ht="13.5" customHeight="1">
      <c r="A637" s="980"/>
      <c r="B637" s="298"/>
      <c r="C637" s="1133"/>
      <c r="D637" s="1134"/>
      <c r="E637" s="1135"/>
      <c r="F637" s="1004"/>
      <c r="G637" s="994"/>
      <c r="H637" s="994"/>
      <c r="I637" s="994"/>
      <c r="J637" s="994"/>
      <c r="K637" s="994"/>
      <c r="L637" s="994"/>
      <c r="M637" s="994"/>
      <c r="N637" s="994"/>
      <c r="O637" s="994"/>
      <c r="P637" s="994"/>
      <c r="Q637" s="994"/>
      <c r="R637" s="994"/>
      <c r="S637" s="1000"/>
      <c r="T637" s="1000"/>
      <c r="U637" s="1000"/>
      <c r="V637" s="1000"/>
      <c r="W637" s="1000"/>
      <c r="X637" s="1000"/>
      <c r="Y637" s="995"/>
      <c r="AB637" s="831"/>
      <c r="AC637" s="832"/>
      <c r="AD637" s="833"/>
    </row>
    <row r="638" spans="1:30" s="826" customFormat="1" ht="13.5" customHeight="1">
      <c r="A638" s="980"/>
      <c r="B638" s="298"/>
      <c r="C638" s="1133"/>
      <c r="D638" s="1134"/>
      <c r="E638" s="1135"/>
      <c r="F638" s="1004"/>
      <c r="G638" s="994"/>
      <c r="H638" s="994"/>
      <c r="I638" s="994"/>
      <c r="J638" s="994"/>
      <c r="K638" s="994"/>
      <c r="L638" s="994"/>
      <c r="M638" s="994"/>
      <c r="N638" s="994"/>
      <c r="O638" s="994"/>
      <c r="P638" s="994"/>
      <c r="Q638" s="994"/>
      <c r="R638" s="994"/>
      <c r="S638" s="1000"/>
      <c r="T638" s="1000"/>
      <c r="U638" s="1000"/>
      <c r="V638" s="1000"/>
      <c r="W638" s="1000"/>
      <c r="X638" s="1000"/>
      <c r="Y638" s="995"/>
      <c r="AB638" s="831"/>
      <c r="AC638" s="832"/>
      <c r="AD638" s="833"/>
    </row>
    <row r="639" spans="1:30" s="826" customFormat="1" ht="13.5" customHeight="1">
      <c r="A639" s="980"/>
      <c r="B639" s="298"/>
      <c r="C639" s="1133"/>
      <c r="D639" s="1134"/>
      <c r="E639" s="1135"/>
      <c r="F639" s="995"/>
      <c r="G639" s="994"/>
      <c r="H639" s="994"/>
      <c r="I639" s="994"/>
      <c r="J639" s="994"/>
      <c r="K639" s="994"/>
      <c r="L639" s="994"/>
      <c r="M639" s="994"/>
      <c r="N639" s="994"/>
      <c r="O639" s="994"/>
      <c r="P639" s="994"/>
      <c r="Q639" s="994"/>
      <c r="R639" s="994"/>
      <c r="S639" s="1000"/>
      <c r="T639" s="1000"/>
      <c r="U639" s="1000"/>
      <c r="V639" s="1000"/>
      <c r="W639" s="1000"/>
      <c r="X639" s="1000"/>
      <c r="Y639" s="995"/>
      <c r="AB639" s="831"/>
      <c r="AC639" s="832"/>
      <c r="AD639" s="833"/>
    </row>
    <row r="640" spans="1:30" s="826" customFormat="1" ht="13.5" customHeight="1">
      <c r="A640" s="980"/>
      <c r="B640" s="298"/>
      <c r="C640" s="1133"/>
      <c r="D640" s="1134"/>
      <c r="E640" s="1135"/>
      <c r="F640" s="995"/>
      <c r="G640" s="994"/>
      <c r="H640" s="994"/>
      <c r="I640" s="994"/>
      <c r="J640" s="994"/>
      <c r="K640" s="994"/>
      <c r="L640" s="994"/>
      <c r="M640" s="994"/>
      <c r="N640" s="994"/>
      <c r="O640" s="994"/>
      <c r="P640" s="994"/>
      <c r="Q640" s="994"/>
      <c r="R640" s="994"/>
      <c r="S640" s="1000"/>
      <c r="T640" s="1000"/>
      <c r="U640" s="1000"/>
      <c r="V640" s="1000"/>
      <c r="W640" s="1000"/>
      <c r="X640" s="1000"/>
      <c r="Y640" s="995"/>
      <c r="AB640" s="831"/>
      <c r="AC640" s="832"/>
      <c r="AD640" s="833"/>
    </row>
    <row r="641" spans="1:31" s="826" customFormat="1" ht="13.5" customHeight="1">
      <c r="A641" s="980"/>
      <c r="B641" s="298"/>
      <c r="C641" s="1133"/>
      <c r="D641" s="1134"/>
      <c r="E641" s="1135"/>
      <c r="F641" s="995"/>
      <c r="G641" s="994"/>
      <c r="H641" s="994"/>
      <c r="I641" s="994"/>
      <c r="J641" s="994"/>
      <c r="K641" s="994"/>
      <c r="L641" s="994"/>
      <c r="M641" s="994"/>
      <c r="N641" s="994"/>
      <c r="O641" s="994"/>
      <c r="P641" s="994"/>
      <c r="Q641" s="994"/>
      <c r="R641" s="994"/>
      <c r="S641" s="1000"/>
      <c r="T641" s="1000"/>
      <c r="U641" s="1000"/>
      <c r="V641" s="1000"/>
      <c r="W641" s="1000"/>
      <c r="X641" s="1000"/>
      <c r="Y641" s="995"/>
      <c r="AB641" s="831"/>
      <c r="AC641" s="832"/>
      <c r="AD641" s="833"/>
    </row>
    <row r="642" spans="1:31" ht="12" customHeight="1">
      <c r="A642" s="973"/>
      <c r="B642" s="298"/>
      <c r="C642" s="1133"/>
      <c r="D642" s="1134"/>
      <c r="E642" s="1135"/>
      <c r="F642" s="995"/>
      <c r="G642" s="995"/>
      <c r="H642" s="995"/>
      <c r="I642" s="995"/>
      <c r="J642" s="995"/>
      <c r="K642" s="995"/>
      <c r="L642" s="995"/>
      <c r="M642" s="995"/>
      <c r="N642" s="995"/>
      <c r="O642" s="995"/>
      <c r="P642" s="995"/>
      <c r="Q642" s="995"/>
      <c r="R642" s="995"/>
      <c r="S642" s="995"/>
      <c r="T642" s="995"/>
      <c r="U642" s="995"/>
      <c r="V642" s="995"/>
      <c r="W642" s="995"/>
      <c r="X642" s="995"/>
      <c r="Y642" s="995"/>
      <c r="Z642" s="826"/>
      <c r="AA642" s="826"/>
      <c r="AB642" s="831"/>
      <c r="AC642" s="832"/>
      <c r="AD642" s="833"/>
      <c r="AE642" s="114"/>
    </row>
    <row r="643" spans="1:31" s="826" customFormat="1" ht="12" customHeight="1">
      <c r="A643" s="819"/>
      <c r="B643" s="298"/>
      <c r="C643" s="809"/>
      <c r="D643" s="781"/>
      <c r="E643" s="808"/>
      <c r="AB643" s="831"/>
      <c r="AC643" s="832"/>
      <c r="AD643" s="833"/>
    </row>
    <row r="644" spans="1:31" s="826" customFormat="1" ht="12" customHeight="1">
      <c r="A644" s="819"/>
      <c r="B644" s="298"/>
      <c r="C644" s="809"/>
      <c r="D644" s="781"/>
      <c r="E644" s="808"/>
      <c r="AB644" s="831"/>
      <c r="AC644" s="832"/>
      <c r="AD644" s="833"/>
    </row>
    <row r="645" spans="1:31" s="826" customFormat="1" ht="12" customHeight="1">
      <c r="A645" s="819"/>
      <c r="B645" s="298"/>
      <c r="C645" s="809"/>
      <c r="D645" s="781"/>
      <c r="E645" s="808"/>
      <c r="AB645" s="831"/>
      <c r="AC645" s="832"/>
      <c r="AD645" s="833"/>
    </row>
    <row r="646" spans="1:31" s="826" customFormat="1" ht="12" customHeight="1">
      <c r="A646" s="819"/>
      <c r="B646" s="298"/>
      <c r="C646" s="809"/>
      <c r="D646" s="781"/>
      <c r="E646" s="808"/>
      <c r="AB646" s="831"/>
      <c r="AC646" s="832"/>
      <c r="AD646" s="833"/>
    </row>
    <row r="647" spans="1:31" s="826" customFormat="1" ht="12" customHeight="1">
      <c r="A647" s="819"/>
      <c r="B647" s="298"/>
      <c r="C647" s="809"/>
      <c r="D647" s="781"/>
      <c r="E647" s="808"/>
      <c r="AB647" s="831"/>
      <c r="AC647" s="832"/>
      <c r="AD647" s="833"/>
    </row>
    <row r="648" spans="1:31" s="826" customFormat="1" ht="12" customHeight="1">
      <c r="A648" s="819"/>
      <c r="B648" s="298"/>
      <c r="C648" s="809"/>
      <c r="D648" s="781"/>
      <c r="E648" s="808"/>
      <c r="AB648" s="831"/>
      <c r="AC648" s="832"/>
      <c r="AD648" s="833"/>
    </row>
    <row r="649" spans="1:31" s="826" customFormat="1" ht="12" customHeight="1">
      <c r="A649" s="819"/>
      <c r="B649" s="298"/>
      <c r="C649" s="809"/>
      <c r="D649" s="781"/>
      <c r="E649" s="808"/>
      <c r="AB649" s="831"/>
      <c r="AC649" s="832"/>
      <c r="AD649" s="833"/>
    </row>
    <row r="650" spans="1:31" s="826" customFormat="1" ht="12" customHeight="1">
      <c r="A650" s="819"/>
      <c r="B650" s="298"/>
      <c r="C650" s="809"/>
      <c r="D650" s="781"/>
      <c r="E650" s="808"/>
      <c r="AB650" s="831"/>
      <c r="AC650" s="832"/>
      <c r="AD650" s="833"/>
    </row>
    <row r="651" spans="1:31" s="826" customFormat="1" ht="12" customHeight="1">
      <c r="A651" s="819"/>
      <c r="B651" s="298"/>
      <c r="C651" s="809"/>
      <c r="D651" s="781"/>
      <c r="E651" s="808"/>
      <c r="AB651" s="831"/>
      <c r="AC651" s="832"/>
      <c r="AD651" s="833"/>
    </row>
    <row r="652" spans="1:31" s="826" customFormat="1" ht="12" customHeight="1">
      <c r="A652" s="819"/>
      <c r="B652" s="298"/>
      <c r="C652" s="809"/>
      <c r="D652" s="781"/>
      <c r="E652" s="808"/>
      <c r="AB652" s="831"/>
      <c r="AC652" s="832"/>
      <c r="AD652" s="833"/>
    </row>
    <row r="653" spans="1:31" s="826" customFormat="1" ht="12" customHeight="1">
      <c r="A653" s="819"/>
      <c r="B653" s="298"/>
      <c r="C653" s="809"/>
      <c r="D653" s="781"/>
      <c r="E653" s="808"/>
      <c r="AB653" s="831"/>
      <c r="AC653" s="832"/>
      <c r="AD653" s="833"/>
    </row>
    <row r="654" spans="1:31" s="826" customFormat="1" ht="12" customHeight="1">
      <c r="A654" s="819"/>
      <c r="B654" s="298"/>
      <c r="C654" s="809"/>
      <c r="D654" s="781"/>
      <c r="E654" s="808"/>
      <c r="AB654" s="831"/>
      <c r="AC654" s="832"/>
      <c r="AD654" s="833"/>
    </row>
    <row r="655" spans="1:31" s="826" customFormat="1" ht="12" customHeight="1">
      <c r="A655" s="819"/>
      <c r="B655" s="298"/>
      <c r="C655" s="809"/>
      <c r="D655" s="781"/>
      <c r="E655" s="808"/>
      <c r="AB655" s="831"/>
      <c r="AC655" s="832"/>
      <c r="AD655" s="833"/>
    </row>
    <row r="656" spans="1:31" s="826" customFormat="1" ht="12" customHeight="1">
      <c r="A656" s="819"/>
      <c r="B656" s="298"/>
      <c r="C656" s="809"/>
      <c r="D656" s="781"/>
      <c r="E656" s="808"/>
      <c r="AB656" s="831"/>
      <c r="AC656" s="832"/>
      <c r="AD656" s="833"/>
    </row>
    <row r="657" spans="1:30" s="826" customFormat="1" ht="12" customHeight="1">
      <c r="A657" s="819"/>
      <c r="B657" s="298"/>
      <c r="C657" s="809"/>
      <c r="D657" s="781"/>
      <c r="E657" s="808"/>
      <c r="AB657" s="831"/>
      <c r="AC657" s="832"/>
      <c r="AD657" s="833"/>
    </row>
    <row r="658" spans="1:30" s="826" customFormat="1" ht="12" customHeight="1">
      <c r="A658" s="819"/>
      <c r="B658" s="298"/>
      <c r="C658" s="809"/>
      <c r="D658" s="781"/>
      <c r="E658" s="808"/>
      <c r="AB658" s="831"/>
      <c r="AC658" s="832"/>
      <c r="AD658" s="833"/>
    </row>
    <row r="659" spans="1:30" s="826" customFormat="1" ht="12" customHeight="1">
      <c r="A659" s="819"/>
      <c r="B659" s="298"/>
      <c r="C659" s="809"/>
      <c r="D659" s="781"/>
      <c r="E659" s="808"/>
      <c r="AB659" s="831"/>
      <c r="AC659" s="832"/>
      <c r="AD659" s="833"/>
    </row>
    <row r="660" spans="1:30" s="826" customFormat="1" ht="12" customHeight="1">
      <c r="A660" s="819"/>
      <c r="B660" s="298"/>
      <c r="C660" s="809"/>
      <c r="D660" s="781"/>
      <c r="E660" s="808"/>
      <c r="AB660" s="831"/>
      <c r="AC660" s="832"/>
      <c r="AD660" s="833"/>
    </row>
    <row r="661" spans="1:30" s="826" customFormat="1" ht="12" customHeight="1">
      <c r="A661" s="819"/>
      <c r="B661" s="298"/>
      <c r="C661" s="809"/>
      <c r="D661" s="781"/>
      <c r="E661" s="808"/>
      <c r="AB661" s="831"/>
      <c r="AC661" s="832"/>
      <c r="AD661" s="833"/>
    </row>
    <row r="662" spans="1:30" s="826" customFormat="1" ht="13.5" customHeight="1">
      <c r="A662" s="315"/>
      <c r="B662" s="307"/>
      <c r="C662" s="846"/>
      <c r="D662" s="780"/>
      <c r="E662" s="840"/>
      <c r="F662" s="861"/>
      <c r="G662" s="861"/>
      <c r="H662" s="861"/>
      <c r="I662" s="861"/>
      <c r="J662" s="861"/>
      <c r="K662" s="861"/>
      <c r="L662" s="861"/>
      <c r="M662" s="861"/>
      <c r="N662" s="861"/>
      <c r="O662" s="861"/>
      <c r="P662" s="861"/>
      <c r="Q662" s="861"/>
      <c r="R662" s="861"/>
      <c r="S662" s="861"/>
      <c r="T662" s="861"/>
      <c r="U662" s="861"/>
      <c r="V662" s="861"/>
      <c r="W662" s="861"/>
      <c r="X662" s="861"/>
      <c r="Y662" s="861"/>
      <c r="Z662" s="861"/>
      <c r="AA662" s="861"/>
      <c r="AB662" s="233"/>
      <c r="AC662" s="234"/>
      <c r="AD662" s="235"/>
    </row>
    <row r="663" spans="1:30" s="707" customFormat="1" ht="6" customHeight="1">
      <c r="A663" s="293"/>
      <c r="B663" s="293"/>
      <c r="C663" s="294"/>
      <c r="D663" s="782"/>
      <c r="E663" s="182"/>
      <c r="F663" s="187"/>
      <c r="G663" s="187"/>
      <c r="H663" s="187"/>
      <c r="I663" s="187"/>
      <c r="J663" s="187"/>
      <c r="K663" s="187"/>
      <c r="L663" s="187"/>
      <c r="M663" s="187"/>
      <c r="N663" s="841"/>
      <c r="O663" s="841"/>
      <c r="P663" s="841"/>
      <c r="Q663" s="841"/>
      <c r="R663" s="841"/>
      <c r="S663" s="841"/>
      <c r="T663" s="841"/>
      <c r="U663" s="841"/>
      <c r="V663" s="841"/>
      <c r="W663" s="187"/>
      <c r="X663" s="187"/>
      <c r="Y663" s="187"/>
      <c r="Z663" s="187"/>
      <c r="AA663" s="187"/>
      <c r="AB663" s="189"/>
      <c r="AC663" s="190"/>
      <c r="AD663" s="191"/>
    </row>
    <row r="664" spans="1:30" ht="13.5" customHeight="1">
      <c r="A664" s="973"/>
      <c r="B664" s="298">
        <v>29</v>
      </c>
      <c r="C664" s="1133" t="s">
        <v>198</v>
      </c>
      <c r="D664" s="1134" t="s">
        <v>376</v>
      </c>
      <c r="E664" s="1135" t="s">
        <v>1371</v>
      </c>
      <c r="F664" s="1004"/>
      <c r="G664" s="1136" t="s">
        <v>117</v>
      </c>
      <c r="H664" s="1136"/>
      <c r="I664" s="1136"/>
      <c r="J664" s="1136"/>
      <c r="K664" s="1136"/>
      <c r="L664" s="1136"/>
      <c r="M664" s="1136"/>
      <c r="N664" s="1222" t="s">
        <v>116</v>
      </c>
      <c r="O664" s="1222"/>
      <c r="P664" s="1222"/>
      <c r="Q664" s="1222"/>
      <c r="R664" s="1222"/>
      <c r="S664" s="1222"/>
      <c r="T664" s="1222"/>
      <c r="U664" s="1222"/>
      <c r="V664" s="1222"/>
      <c r="W664" s="1004"/>
      <c r="X664" s="1004"/>
      <c r="Y664" s="1004"/>
      <c r="Z664" s="1004"/>
      <c r="AA664" s="1004"/>
      <c r="AB664" s="1428" t="s">
        <v>230</v>
      </c>
      <c r="AC664" s="1429"/>
      <c r="AD664" s="1430"/>
    </row>
    <row r="665" spans="1:30" ht="13.5" customHeight="1">
      <c r="A665" s="973"/>
      <c r="B665" s="298"/>
      <c r="C665" s="1133"/>
      <c r="D665" s="1134"/>
      <c r="E665" s="1135"/>
      <c r="F665" s="1004"/>
      <c r="G665" s="1136"/>
      <c r="H665" s="1136"/>
      <c r="I665" s="1136"/>
      <c r="J665" s="1136"/>
      <c r="K665" s="1136"/>
      <c r="L665" s="1136"/>
      <c r="M665" s="1136"/>
      <c r="N665" s="1222"/>
      <c r="O665" s="1222"/>
      <c r="P665" s="1222"/>
      <c r="Q665" s="1222"/>
      <c r="R665" s="1222"/>
      <c r="S665" s="1222"/>
      <c r="T665" s="1222"/>
      <c r="U665" s="1222"/>
      <c r="V665" s="1222"/>
      <c r="W665" s="1004"/>
      <c r="X665" s="1004"/>
      <c r="Y665" s="1004"/>
      <c r="Z665" s="1004"/>
      <c r="AA665" s="1004"/>
      <c r="AB665" s="1428"/>
      <c r="AC665" s="1429"/>
      <c r="AD665" s="1430"/>
    </row>
    <row r="666" spans="1:30" ht="13.5" customHeight="1">
      <c r="A666" s="973"/>
      <c r="B666" s="298"/>
      <c r="C666" s="1133"/>
      <c r="D666" s="1134"/>
      <c r="E666" s="1135"/>
      <c r="F666" s="995"/>
      <c r="G666" s="995"/>
      <c r="H666" s="995"/>
      <c r="I666" s="995"/>
      <c r="J666" s="995"/>
      <c r="K666" s="995"/>
      <c r="L666" s="995"/>
      <c r="M666" s="995"/>
      <c r="N666" s="1319" t="s">
        <v>244</v>
      </c>
      <c r="O666" s="1319"/>
      <c r="P666" s="1319"/>
      <c r="Q666" s="1319"/>
      <c r="R666" s="1319"/>
      <c r="S666" s="1319"/>
      <c r="T666" s="1319"/>
      <c r="U666" s="1319"/>
      <c r="V666" s="1319"/>
      <c r="W666" s="1319"/>
      <c r="X666" s="1319"/>
      <c r="Y666" s="1319"/>
      <c r="Z666" s="995"/>
      <c r="AA666" s="995"/>
      <c r="AB666" s="1428"/>
      <c r="AC666" s="1429"/>
      <c r="AD666" s="1430"/>
    </row>
    <row r="667" spans="1:30" ht="13.5" customHeight="1">
      <c r="A667" s="973"/>
      <c r="B667" s="298"/>
      <c r="C667" s="1133"/>
      <c r="D667" s="1134"/>
      <c r="E667" s="1135"/>
      <c r="F667" s="995"/>
      <c r="G667" s="995"/>
      <c r="H667" s="995"/>
      <c r="I667" s="995"/>
      <c r="J667" s="995"/>
      <c r="K667" s="995"/>
      <c r="L667" s="995"/>
      <c r="M667" s="995"/>
      <c r="N667" s="995"/>
      <c r="O667" s="995"/>
      <c r="P667" s="995"/>
      <c r="Q667" s="995"/>
      <c r="R667" s="995"/>
      <c r="S667" s="995"/>
      <c r="T667" s="995"/>
      <c r="U667" s="995"/>
      <c r="V667" s="995"/>
      <c r="W667" s="995"/>
      <c r="X667" s="995"/>
      <c r="Y667" s="995"/>
      <c r="Z667" s="995"/>
      <c r="AA667" s="995"/>
      <c r="AB667" s="1428"/>
      <c r="AC667" s="1429"/>
      <c r="AD667" s="1430"/>
    </row>
    <row r="668" spans="1:30" ht="13.5" customHeight="1">
      <c r="A668" s="1005"/>
      <c r="B668" s="298"/>
      <c r="C668" s="1133"/>
      <c r="D668" s="1134"/>
      <c r="E668" s="1135"/>
      <c r="F668" s="995"/>
      <c r="G668" s="1375" t="s">
        <v>1023</v>
      </c>
      <c r="H668" s="1375"/>
      <c r="I668" s="1375"/>
      <c r="J668" s="1375"/>
      <c r="K668" s="1375"/>
      <c r="L668" s="1375"/>
      <c r="M668" s="1375"/>
      <c r="N668" s="1375"/>
      <c r="O668" s="1375"/>
      <c r="P668" s="1375"/>
      <c r="Q668" s="1375"/>
      <c r="R668" s="1375"/>
      <c r="S668" s="1375" t="s">
        <v>1024</v>
      </c>
      <c r="T668" s="1375"/>
      <c r="U668" s="1375"/>
      <c r="V668" s="1375"/>
      <c r="W668" s="1375"/>
      <c r="X668" s="1375"/>
      <c r="Y668" s="995"/>
      <c r="Z668" s="995"/>
      <c r="AA668" s="995"/>
      <c r="AB668" s="986"/>
      <c r="AC668" s="987"/>
      <c r="AD668" s="988"/>
    </row>
    <row r="669" spans="1:30" ht="13.5" customHeight="1">
      <c r="A669" s="1005"/>
      <c r="B669" s="298"/>
      <c r="C669" s="1133"/>
      <c r="D669" s="1134"/>
      <c r="E669" s="1135"/>
      <c r="F669" s="995"/>
      <c r="G669" s="1899" t="s">
        <v>1025</v>
      </c>
      <c r="H669" s="1899"/>
      <c r="I669" s="1899"/>
      <c r="J669" s="1899"/>
      <c r="K669" s="1899"/>
      <c r="L669" s="1899"/>
      <c r="M669" s="1899"/>
      <c r="N669" s="1899"/>
      <c r="O669" s="1899"/>
      <c r="P669" s="1899"/>
      <c r="Q669" s="1899"/>
      <c r="R669" s="1899"/>
      <c r="S669" s="1893"/>
      <c r="T669" s="1894"/>
      <c r="U669" s="1894"/>
      <c r="V669" s="1894"/>
      <c r="W669" s="1894"/>
      <c r="X669" s="1897" t="s">
        <v>90</v>
      </c>
      <c r="Y669" s="995"/>
      <c r="Z669" s="995"/>
      <c r="AA669" s="995"/>
      <c r="AB669" s="986"/>
      <c r="AC669" s="987"/>
      <c r="AD669" s="988"/>
    </row>
    <row r="670" spans="1:30" ht="13.5" customHeight="1">
      <c r="A670" s="1005"/>
      <c r="B670" s="298"/>
      <c r="C670" s="1133"/>
      <c r="D670" s="1134"/>
      <c r="E670" s="1135"/>
      <c r="F670" s="995"/>
      <c r="G670" s="1899"/>
      <c r="H670" s="1899"/>
      <c r="I670" s="1899"/>
      <c r="J670" s="1899"/>
      <c r="K670" s="1899"/>
      <c r="L670" s="1899"/>
      <c r="M670" s="1899"/>
      <c r="N670" s="1899"/>
      <c r="O670" s="1899"/>
      <c r="P670" s="1899"/>
      <c r="Q670" s="1899"/>
      <c r="R670" s="1899"/>
      <c r="S670" s="1895"/>
      <c r="T670" s="1896"/>
      <c r="U670" s="1896"/>
      <c r="V670" s="1896"/>
      <c r="W670" s="1896"/>
      <c r="X670" s="1898"/>
      <c r="Y670" s="995"/>
      <c r="Z670" s="995"/>
      <c r="AA670" s="995"/>
      <c r="AB670" s="986"/>
      <c r="AC670" s="987"/>
      <c r="AD670" s="988"/>
    </row>
    <row r="671" spans="1:30" ht="13.5" customHeight="1">
      <c r="A671" s="1005"/>
      <c r="B671" s="298"/>
      <c r="C671" s="1133"/>
      <c r="D671" s="1134"/>
      <c r="E671" s="1135"/>
      <c r="F671" s="995"/>
      <c r="G671" s="1376" t="s">
        <v>1026</v>
      </c>
      <c r="H671" s="1376"/>
      <c r="I671" s="1376"/>
      <c r="J671" s="1376"/>
      <c r="K671" s="1376"/>
      <c r="L671" s="1376"/>
      <c r="M671" s="1376"/>
      <c r="N671" s="1376"/>
      <c r="O671" s="1376"/>
      <c r="P671" s="1376"/>
      <c r="Q671" s="1376"/>
      <c r="R671" s="1376"/>
      <c r="S671" s="1893"/>
      <c r="T671" s="1894"/>
      <c r="U671" s="1894"/>
      <c r="V671" s="1894"/>
      <c r="W671" s="1894"/>
      <c r="X671" s="1897" t="s">
        <v>90</v>
      </c>
      <c r="Y671" s="995"/>
      <c r="Z671" s="995"/>
      <c r="AA671" s="995"/>
      <c r="AB671" s="986"/>
      <c r="AC671" s="987"/>
      <c r="AD671" s="988"/>
    </row>
    <row r="672" spans="1:30" ht="13.5" customHeight="1">
      <c r="A672" s="1005"/>
      <c r="B672" s="298"/>
      <c r="C672" s="1133"/>
      <c r="D672" s="1134"/>
      <c r="E672" s="1135"/>
      <c r="F672" s="995"/>
      <c r="G672" s="1376"/>
      <c r="H672" s="1376"/>
      <c r="I672" s="1376"/>
      <c r="J672" s="1376"/>
      <c r="K672" s="1376"/>
      <c r="L672" s="1376"/>
      <c r="M672" s="1376"/>
      <c r="N672" s="1376"/>
      <c r="O672" s="1376"/>
      <c r="P672" s="1376"/>
      <c r="Q672" s="1376"/>
      <c r="R672" s="1376"/>
      <c r="S672" s="1895"/>
      <c r="T672" s="1896"/>
      <c r="U672" s="1896"/>
      <c r="V672" s="1896"/>
      <c r="W672" s="1896"/>
      <c r="X672" s="1898"/>
      <c r="Y672" s="995"/>
      <c r="Z672" s="995"/>
      <c r="AA672" s="995"/>
      <c r="AB672" s="986"/>
      <c r="AC672" s="987"/>
      <c r="AD672" s="988"/>
    </row>
    <row r="673" spans="1:30" ht="13.5" customHeight="1">
      <c r="A673" s="1005"/>
      <c r="B673" s="298"/>
      <c r="C673" s="1133"/>
      <c r="D673" s="1134"/>
      <c r="E673" s="1135"/>
      <c r="F673" s="995"/>
      <c r="G673" s="1376" t="s">
        <v>1027</v>
      </c>
      <c r="H673" s="1376"/>
      <c r="I673" s="1376"/>
      <c r="J673" s="1376"/>
      <c r="K673" s="1376"/>
      <c r="L673" s="1376"/>
      <c r="M673" s="1376"/>
      <c r="N673" s="1376"/>
      <c r="O673" s="1376"/>
      <c r="P673" s="1376"/>
      <c r="Q673" s="1376"/>
      <c r="R673" s="1376"/>
      <c r="S673" s="1893"/>
      <c r="T673" s="1894"/>
      <c r="U673" s="1894"/>
      <c r="V673" s="1894"/>
      <c r="W673" s="1894"/>
      <c r="X673" s="1897" t="s">
        <v>90</v>
      </c>
      <c r="Y673" s="995"/>
      <c r="Z673" s="995"/>
      <c r="AA673" s="995"/>
      <c r="AB673" s="986"/>
      <c r="AC673" s="987"/>
      <c r="AD673" s="988"/>
    </row>
    <row r="674" spans="1:30" ht="13.5" customHeight="1">
      <c r="A674" s="1005"/>
      <c r="B674" s="298"/>
      <c r="C674" s="1133"/>
      <c r="D674" s="1134"/>
      <c r="E674" s="1135"/>
      <c r="F674" s="995"/>
      <c r="G674" s="1376"/>
      <c r="H674" s="1376"/>
      <c r="I674" s="1376"/>
      <c r="J674" s="1376"/>
      <c r="K674" s="1376"/>
      <c r="L674" s="1376"/>
      <c r="M674" s="1376"/>
      <c r="N674" s="1376"/>
      <c r="O674" s="1376"/>
      <c r="P674" s="1376"/>
      <c r="Q674" s="1376"/>
      <c r="R674" s="1376"/>
      <c r="S674" s="1895"/>
      <c r="T674" s="1896"/>
      <c r="U674" s="1896"/>
      <c r="V674" s="1896"/>
      <c r="W674" s="1896"/>
      <c r="X674" s="1898"/>
      <c r="Y674" s="995"/>
      <c r="Z674" s="995"/>
      <c r="AA674" s="995"/>
      <c r="AB674" s="986"/>
      <c r="AC674" s="987"/>
      <c r="AD674" s="988"/>
    </row>
    <row r="675" spans="1:30" ht="13.5" customHeight="1">
      <c r="A675" s="1005"/>
      <c r="B675" s="298"/>
      <c r="C675" s="1133"/>
      <c r="D675" s="1134"/>
      <c r="E675" s="1135"/>
      <c r="F675" s="995"/>
      <c r="G675" s="1376" t="s">
        <v>1028</v>
      </c>
      <c r="H675" s="1376"/>
      <c r="I675" s="1376"/>
      <c r="J675" s="1376"/>
      <c r="K675" s="1376"/>
      <c r="L675" s="1376"/>
      <c r="M675" s="1376"/>
      <c r="N675" s="1376"/>
      <c r="O675" s="1376"/>
      <c r="P675" s="1376"/>
      <c r="Q675" s="1376"/>
      <c r="R675" s="1376"/>
      <c r="S675" s="1893"/>
      <c r="T675" s="1894"/>
      <c r="U675" s="1894"/>
      <c r="V675" s="1894"/>
      <c r="W675" s="1894"/>
      <c r="X675" s="1897" t="s">
        <v>90</v>
      </c>
      <c r="Y675" s="995"/>
      <c r="Z675" s="995"/>
      <c r="AA675" s="995"/>
      <c r="AB675" s="986"/>
      <c r="AC675" s="987"/>
      <c r="AD675" s="988"/>
    </row>
    <row r="676" spans="1:30" ht="13.5" customHeight="1">
      <c r="A676" s="1005"/>
      <c r="B676" s="298"/>
      <c r="C676" s="1133"/>
      <c r="D676" s="1134"/>
      <c r="E676" s="1135"/>
      <c r="F676" s="995"/>
      <c r="G676" s="1376"/>
      <c r="H676" s="1376"/>
      <c r="I676" s="1376"/>
      <c r="J676" s="1376"/>
      <c r="K676" s="1376"/>
      <c r="L676" s="1376"/>
      <c r="M676" s="1376"/>
      <c r="N676" s="1376"/>
      <c r="O676" s="1376"/>
      <c r="P676" s="1376"/>
      <c r="Q676" s="1376"/>
      <c r="R676" s="1376"/>
      <c r="S676" s="1895"/>
      <c r="T676" s="1896"/>
      <c r="U676" s="1896"/>
      <c r="V676" s="1896"/>
      <c r="W676" s="1896"/>
      <c r="X676" s="1898"/>
      <c r="Y676" s="995"/>
      <c r="Z676" s="995"/>
      <c r="AA676" s="995"/>
      <c r="AB676" s="986"/>
      <c r="AC676" s="987"/>
      <c r="AD676" s="988"/>
    </row>
    <row r="677" spans="1:30" ht="13.5" customHeight="1">
      <c r="A677" s="1005"/>
      <c r="B677" s="298"/>
      <c r="C677" s="1133"/>
      <c r="D677" s="1134"/>
      <c r="E677" s="1135"/>
      <c r="F677" s="995"/>
      <c r="G677" s="1908" t="s">
        <v>236</v>
      </c>
      <c r="H677" s="1908"/>
      <c r="I677" s="1908"/>
      <c r="J677" s="1908"/>
      <c r="K677" s="1908"/>
      <c r="L677" s="1908"/>
      <c r="M677" s="1908"/>
      <c r="N677" s="1908"/>
      <c r="O677" s="1908"/>
      <c r="P677" s="1908"/>
      <c r="Q677" s="1908"/>
      <c r="R677" s="1908"/>
      <c r="S677" s="1893"/>
      <c r="T677" s="1894"/>
      <c r="U677" s="1894"/>
      <c r="V677" s="1894"/>
      <c r="W677" s="1894"/>
      <c r="X677" s="1897" t="s">
        <v>90</v>
      </c>
      <c r="Y677" s="995"/>
      <c r="Z677" s="995"/>
      <c r="AA677" s="995"/>
      <c r="AB677" s="986"/>
      <c r="AC677" s="987"/>
      <c r="AD677" s="988"/>
    </row>
    <row r="678" spans="1:30" ht="13.5" customHeight="1">
      <c r="A678" s="1005"/>
      <c r="B678" s="298"/>
      <c r="C678" s="1133"/>
      <c r="D678" s="1134"/>
      <c r="E678" s="1135"/>
      <c r="F678" s="995"/>
      <c r="G678" s="1908"/>
      <c r="H678" s="1908"/>
      <c r="I678" s="1908"/>
      <c r="J678" s="1908"/>
      <c r="K678" s="1908"/>
      <c r="L678" s="1908"/>
      <c r="M678" s="1908"/>
      <c r="N678" s="1908"/>
      <c r="O678" s="1908"/>
      <c r="P678" s="1908"/>
      <c r="Q678" s="1908"/>
      <c r="R678" s="1908"/>
      <c r="S678" s="1895"/>
      <c r="T678" s="1896"/>
      <c r="U678" s="1896"/>
      <c r="V678" s="1896"/>
      <c r="W678" s="1896"/>
      <c r="X678" s="1898"/>
      <c r="Y678" s="995"/>
      <c r="Z678" s="995"/>
      <c r="AA678" s="995"/>
      <c r="AB678" s="986"/>
      <c r="AC678" s="987"/>
      <c r="AD678" s="988"/>
    </row>
    <row r="679" spans="1:30" ht="13.5" customHeight="1">
      <c r="A679" s="1005"/>
      <c r="B679" s="298"/>
      <c r="C679" s="1133"/>
      <c r="D679" s="1134"/>
      <c r="E679" s="1135"/>
      <c r="F679" s="995"/>
      <c r="G679" s="1376" t="s">
        <v>238</v>
      </c>
      <c r="H679" s="1376"/>
      <c r="I679" s="1376"/>
      <c r="J679" s="1376"/>
      <c r="K679" s="1376"/>
      <c r="L679" s="1376"/>
      <c r="M679" s="1376"/>
      <c r="N679" s="1376"/>
      <c r="O679" s="1376"/>
      <c r="P679" s="1376"/>
      <c r="Q679" s="1376"/>
      <c r="R679" s="1376"/>
      <c r="S679" s="1893"/>
      <c r="T679" s="1894"/>
      <c r="U679" s="1894"/>
      <c r="V679" s="1894"/>
      <c r="W679" s="1894"/>
      <c r="X679" s="1897" t="s">
        <v>90</v>
      </c>
      <c r="Y679" s="995"/>
      <c r="Z679" s="995"/>
      <c r="AA679" s="995"/>
      <c r="AB679" s="986"/>
      <c r="AC679" s="987"/>
      <c r="AD679" s="988"/>
    </row>
    <row r="680" spans="1:30" ht="13.5" customHeight="1">
      <c r="A680" s="1005"/>
      <c r="B680" s="298"/>
      <c r="C680" s="1133"/>
      <c r="D680" s="1134"/>
      <c r="E680" s="1135"/>
      <c r="F680" s="995"/>
      <c r="G680" s="1376"/>
      <c r="H680" s="1376"/>
      <c r="I680" s="1376"/>
      <c r="J680" s="1376"/>
      <c r="K680" s="1376"/>
      <c r="L680" s="1376"/>
      <c r="M680" s="1376"/>
      <c r="N680" s="1376"/>
      <c r="O680" s="1376"/>
      <c r="P680" s="1376"/>
      <c r="Q680" s="1376"/>
      <c r="R680" s="1376"/>
      <c r="S680" s="1895"/>
      <c r="T680" s="1896"/>
      <c r="U680" s="1896"/>
      <c r="V680" s="1896"/>
      <c r="W680" s="1896"/>
      <c r="X680" s="1898"/>
      <c r="Y680" s="995"/>
      <c r="Z680" s="995"/>
      <c r="AA680" s="995"/>
      <c r="AB680" s="986"/>
      <c r="AC680" s="987"/>
      <c r="AD680" s="988"/>
    </row>
    <row r="681" spans="1:30" ht="13.5" customHeight="1">
      <c r="A681" s="1005"/>
      <c r="B681" s="298"/>
      <c r="C681" s="1133"/>
      <c r="D681" s="1134"/>
      <c r="E681" s="1135"/>
      <c r="F681" s="995"/>
      <c r="G681" s="1908" t="s">
        <v>1029</v>
      </c>
      <c r="H681" s="1908"/>
      <c r="I681" s="1908"/>
      <c r="J681" s="1908"/>
      <c r="K681" s="1908"/>
      <c r="L681" s="1908"/>
      <c r="M681" s="1908"/>
      <c r="N681" s="1908"/>
      <c r="O681" s="1908"/>
      <c r="P681" s="1908"/>
      <c r="Q681" s="1908"/>
      <c r="R681" s="1908"/>
      <c r="S681" s="1893"/>
      <c r="T681" s="1894"/>
      <c r="U681" s="1894"/>
      <c r="V681" s="1894"/>
      <c r="W681" s="1894"/>
      <c r="X681" s="1897" t="s">
        <v>90</v>
      </c>
      <c r="Y681" s="995"/>
      <c r="Z681" s="995"/>
      <c r="AA681" s="995"/>
      <c r="AB681" s="986"/>
      <c r="AC681" s="987"/>
      <c r="AD681" s="988"/>
    </row>
    <row r="682" spans="1:30" ht="13.5" customHeight="1">
      <c r="A682" s="1005"/>
      <c r="B682" s="298"/>
      <c r="C682" s="1133"/>
      <c r="D682" s="1134"/>
      <c r="E682" s="1135"/>
      <c r="F682" s="995"/>
      <c r="G682" s="1908"/>
      <c r="H682" s="1908"/>
      <c r="I682" s="1908"/>
      <c r="J682" s="1908"/>
      <c r="K682" s="1908"/>
      <c r="L682" s="1908"/>
      <c r="M682" s="1908"/>
      <c r="N682" s="1908"/>
      <c r="O682" s="1908"/>
      <c r="P682" s="1908"/>
      <c r="Q682" s="1908"/>
      <c r="R682" s="1908"/>
      <c r="S682" s="1895"/>
      <c r="T682" s="1896"/>
      <c r="U682" s="1896"/>
      <c r="V682" s="1896"/>
      <c r="W682" s="1896"/>
      <c r="X682" s="1898"/>
      <c r="Y682" s="995"/>
      <c r="Z682" s="995"/>
      <c r="AA682" s="995"/>
      <c r="AB682" s="986"/>
      <c r="AC682" s="987"/>
      <c r="AD682" s="988"/>
    </row>
    <row r="683" spans="1:30" ht="13.5" customHeight="1">
      <c r="A683" s="1005"/>
      <c r="B683" s="298"/>
      <c r="C683" s="1133"/>
      <c r="D683" s="1134"/>
      <c r="E683" s="1135"/>
      <c r="F683" s="995"/>
      <c r="G683" s="1887" t="s">
        <v>1030</v>
      </c>
      <c r="H683" s="1888"/>
      <c r="I683" s="1888"/>
      <c r="J683" s="1888"/>
      <c r="K683" s="1888"/>
      <c r="L683" s="1888"/>
      <c r="M683" s="1888"/>
      <c r="N683" s="1888"/>
      <c r="O683" s="1888"/>
      <c r="P683" s="1888"/>
      <c r="Q683" s="1888"/>
      <c r="R683" s="1889"/>
      <c r="S683" s="1893"/>
      <c r="T683" s="1894"/>
      <c r="U683" s="1894"/>
      <c r="V683" s="1894"/>
      <c r="W683" s="1894"/>
      <c r="X683" s="1897" t="s">
        <v>90</v>
      </c>
      <c r="Y683" s="995"/>
      <c r="Z683" s="995"/>
      <c r="AA683" s="995"/>
      <c r="AB683" s="986"/>
      <c r="AC683" s="987"/>
      <c r="AD683" s="988"/>
    </row>
    <row r="684" spans="1:30" ht="13.5" customHeight="1">
      <c r="A684" s="1005"/>
      <c r="B684" s="298"/>
      <c r="C684" s="1133"/>
      <c r="D684" s="1134"/>
      <c r="E684" s="1135"/>
      <c r="F684" s="995"/>
      <c r="G684" s="1890"/>
      <c r="H684" s="1891"/>
      <c r="I684" s="1891"/>
      <c r="J684" s="1891"/>
      <c r="K684" s="1891"/>
      <c r="L684" s="1891"/>
      <c r="M684" s="1891"/>
      <c r="N684" s="1891"/>
      <c r="O684" s="1891"/>
      <c r="P684" s="1891"/>
      <c r="Q684" s="1891"/>
      <c r="R684" s="1892"/>
      <c r="S684" s="1966"/>
      <c r="T684" s="1967"/>
      <c r="U684" s="1967"/>
      <c r="V684" s="1967"/>
      <c r="W684" s="1967"/>
      <c r="X684" s="1968"/>
      <c r="Y684" s="995"/>
      <c r="Z684" s="995"/>
      <c r="AA684" s="995"/>
      <c r="AB684" s="986"/>
      <c r="AC684" s="987"/>
      <c r="AD684" s="988"/>
    </row>
    <row r="685" spans="1:30" ht="13.5" customHeight="1">
      <c r="A685" s="1005"/>
      <c r="B685" s="298"/>
      <c r="C685" s="1133"/>
      <c r="D685" s="1134"/>
      <c r="E685" s="1135"/>
      <c r="F685" s="995"/>
      <c r="G685" s="995"/>
      <c r="H685" s="995"/>
      <c r="I685" s="995"/>
      <c r="J685" s="995"/>
      <c r="K685" s="995"/>
      <c r="L685" s="995"/>
      <c r="M685" s="995"/>
      <c r="N685" s="995"/>
      <c r="O685" s="995"/>
      <c r="P685" s="995"/>
      <c r="Q685" s="995"/>
      <c r="R685" s="995"/>
      <c r="S685" s="995"/>
      <c r="T685" s="995"/>
      <c r="U685" s="995"/>
      <c r="V685" s="995"/>
      <c r="W685" s="995"/>
      <c r="X685" s="995"/>
      <c r="Y685" s="995"/>
      <c r="Z685" s="995"/>
      <c r="AA685" s="995"/>
      <c r="AB685" s="986"/>
      <c r="AC685" s="987"/>
      <c r="AD685" s="988"/>
    </row>
    <row r="686" spans="1:30" ht="17.25" customHeight="1">
      <c r="A686" s="1005"/>
      <c r="B686" s="983"/>
      <c r="C686" s="984"/>
      <c r="D686" s="977"/>
      <c r="E686" s="1135"/>
      <c r="F686" s="1004"/>
      <c r="G686" s="2280" t="s">
        <v>478</v>
      </c>
      <c r="H686" s="2280"/>
      <c r="I686" s="2280"/>
      <c r="J686" s="2280"/>
      <c r="K686" s="2280"/>
      <c r="L686" s="2280"/>
      <c r="M686" s="2280"/>
      <c r="N686" s="2280"/>
      <c r="O686" s="2280"/>
      <c r="P686" s="2280"/>
      <c r="Q686" s="2280"/>
      <c r="R686" s="2280"/>
      <c r="S686" s="2280"/>
      <c r="T686" s="2280"/>
      <c r="U686" s="2280"/>
      <c r="V686" s="2280"/>
      <c r="W686" s="2280"/>
      <c r="X686" s="2280"/>
      <c r="Y686" s="2280"/>
      <c r="Z686" s="2280"/>
      <c r="AA686" s="102"/>
      <c r="AB686" s="986"/>
      <c r="AC686" s="987"/>
      <c r="AD686" s="988"/>
    </row>
    <row r="687" spans="1:30" ht="16.5" customHeight="1">
      <c r="A687" s="1135" t="s">
        <v>1222</v>
      </c>
      <c r="B687" s="983">
        <v>30</v>
      </c>
      <c r="C687" s="1133" t="s">
        <v>479</v>
      </c>
      <c r="D687" s="1134" t="s">
        <v>376</v>
      </c>
      <c r="E687" s="1135" t="s">
        <v>1262</v>
      </c>
      <c r="F687" s="1004"/>
      <c r="G687" s="1136" t="s">
        <v>117</v>
      </c>
      <c r="H687" s="1136"/>
      <c r="I687" s="1136"/>
      <c r="J687" s="1136"/>
      <c r="K687" s="1136"/>
      <c r="L687" s="1136"/>
      <c r="M687" s="1136"/>
      <c r="N687" s="1446" t="s">
        <v>116</v>
      </c>
      <c r="O687" s="1446"/>
      <c r="P687" s="1446"/>
      <c r="Q687" s="1446"/>
      <c r="R687" s="1446"/>
      <c r="S687" s="1446"/>
      <c r="T687" s="1446"/>
      <c r="U687" s="1446"/>
      <c r="V687" s="1446"/>
      <c r="W687" s="1015"/>
      <c r="X687" s="1015"/>
      <c r="Y687" s="1015"/>
      <c r="Z687" s="1015"/>
      <c r="AA687" s="1004"/>
      <c r="AB687" s="1428" t="s">
        <v>230</v>
      </c>
      <c r="AC687" s="1429"/>
      <c r="AD687" s="1430"/>
    </row>
    <row r="688" spans="1:30" ht="13.5" customHeight="1">
      <c r="A688" s="1135"/>
      <c r="B688" s="983"/>
      <c r="C688" s="1133"/>
      <c r="D688" s="1134"/>
      <c r="E688" s="1135"/>
      <c r="F688" s="1004"/>
      <c r="G688" s="1136"/>
      <c r="H688" s="1136"/>
      <c r="I688" s="1136"/>
      <c r="J688" s="1136"/>
      <c r="K688" s="1136"/>
      <c r="L688" s="1136"/>
      <c r="M688" s="1136"/>
      <c r="N688" s="1446"/>
      <c r="O688" s="1446"/>
      <c r="P688" s="1446"/>
      <c r="Q688" s="1446"/>
      <c r="R688" s="1446"/>
      <c r="S688" s="1446"/>
      <c r="T688" s="1446"/>
      <c r="U688" s="1446"/>
      <c r="V688" s="1446"/>
      <c r="W688" s="1015"/>
      <c r="X688" s="1015"/>
      <c r="Y688" s="1015"/>
      <c r="Z688" s="1015"/>
      <c r="AA688" s="1004"/>
      <c r="AB688" s="1428"/>
      <c r="AC688" s="1429"/>
      <c r="AD688" s="1430"/>
    </row>
    <row r="689" spans="1:30" ht="11.25" customHeight="1">
      <c r="A689" s="1135"/>
      <c r="B689" s="983"/>
      <c r="C689" s="1133"/>
      <c r="D689" s="1134"/>
      <c r="E689" s="1135"/>
      <c r="F689" s="1004"/>
      <c r="G689" s="1015"/>
      <c r="H689" s="1015"/>
      <c r="I689" s="1015"/>
      <c r="J689" s="1015"/>
      <c r="K689" s="1015"/>
      <c r="L689" s="1015"/>
      <c r="M689" s="1015"/>
      <c r="N689" s="1015"/>
      <c r="O689" s="1015"/>
      <c r="P689" s="1015"/>
      <c r="Q689" s="1015"/>
      <c r="R689" s="1015"/>
      <c r="S689" s="1015"/>
      <c r="T689" s="1015"/>
      <c r="U689" s="1015"/>
      <c r="V689" s="1015"/>
      <c r="W689" s="1015"/>
      <c r="X689" s="1015"/>
      <c r="Y689" s="1015"/>
      <c r="Z689" s="1015"/>
      <c r="AA689" s="1004"/>
      <c r="AB689" s="215"/>
      <c r="AC689" s="216"/>
      <c r="AD689" s="217"/>
    </row>
    <row r="690" spans="1:30" ht="13.5" customHeight="1">
      <c r="A690" s="1135"/>
      <c r="B690" s="983"/>
      <c r="C690" s="1133"/>
      <c r="D690" s="1134"/>
      <c r="E690" s="1135"/>
      <c r="F690" s="1004"/>
      <c r="G690" s="1015"/>
      <c r="H690" s="1015"/>
      <c r="I690" s="1015"/>
      <c r="J690" s="1015"/>
      <c r="K690" s="1015"/>
      <c r="L690" s="1015"/>
      <c r="M690" s="1015"/>
      <c r="N690" s="1015"/>
      <c r="O690" s="1015"/>
      <c r="P690" s="1015"/>
      <c r="Q690" s="1015"/>
      <c r="R690" s="1015"/>
      <c r="S690" s="1015"/>
      <c r="T690" s="1015"/>
      <c r="U690" s="1015"/>
      <c r="V690" s="1015"/>
      <c r="W690" s="1015"/>
      <c r="X690" s="1015"/>
      <c r="Y690" s="1015"/>
      <c r="Z690" s="1015"/>
      <c r="AA690" s="1004"/>
      <c r="AB690" s="215"/>
      <c r="AC690" s="216"/>
      <c r="AD690" s="217"/>
    </row>
    <row r="691" spans="1:30" ht="6.75" customHeight="1">
      <c r="A691" s="1135"/>
      <c r="B691" s="983"/>
      <c r="C691" s="1133"/>
      <c r="D691" s="1134"/>
      <c r="E691" s="980"/>
      <c r="F691" s="1004"/>
      <c r="G691" s="1015"/>
      <c r="H691" s="1015"/>
      <c r="I691" s="1015"/>
      <c r="J691" s="1015"/>
      <c r="K691" s="1015"/>
      <c r="L691" s="1015"/>
      <c r="M691" s="1015"/>
      <c r="N691" s="1015"/>
      <c r="O691" s="1015"/>
      <c r="P691" s="1015"/>
      <c r="Q691" s="1015"/>
      <c r="R691" s="1015"/>
      <c r="S691" s="1015"/>
      <c r="T691" s="1015"/>
      <c r="U691" s="1015"/>
      <c r="V691" s="1015"/>
      <c r="W691" s="1015"/>
      <c r="X691" s="1015"/>
      <c r="Y691" s="1015"/>
      <c r="Z691" s="1015"/>
      <c r="AA691" s="1004"/>
      <c r="AB691" s="986"/>
      <c r="AC691" s="987"/>
      <c r="AD691" s="988"/>
    </row>
    <row r="692" spans="1:30" ht="13.5" customHeight="1">
      <c r="A692" s="1135"/>
      <c r="B692" s="983">
        <v>31</v>
      </c>
      <c r="C692" s="1133" t="s">
        <v>480</v>
      </c>
      <c r="D692" s="1134" t="s">
        <v>377</v>
      </c>
      <c r="E692" s="1135" t="s">
        <v>1303</v>
      </c>
      <c r="F692" s="1004"/>
      <c r="G692" s="1136" t="s">
        <v>117</v>
      </c>
      <c r="H692" s="1136"/>
      <c r="I692" s="1136"/>
      <c r="J692" s="1136"/>
      <c r="K692" s="1136"/>
      <c r="L692" s="1136"/>
      <c r="M692" s="1136"/>
      <c r="N692" s="1446" t="s">
        <v>116</v>
      </c>
      <c r="O692" s="1446"/>
      <c r="P692" s="1446"/>
      <c r="Q692" s="1446"/>
      <c r="R692" s="1446"/>
      <c r="S692" s="1446"/>
      <c r="T692" s="1446"/>
      <c r="U692" s="1446"/>
      <c r="V692" s="1446"/>
      <c r="W692" s="1004"/>
      <c r="X692" s="1004"/>
      <c r="Y692" s="1004"/>
      <c r="Z692" s="1004"/>
      <c r="AA692" s="1004"/>
      <c r="AB692" s="1121" t="s">
        <v>230</v>
      </c>
      <c r="AC692" s="1122"/>
      <c r="AD692" s="1123"/>
    </row>
    <row r="693" spans="1:30">
      <c r="A693" s="1135"/>
      <c r="B693" s="983"/>
      <c r="C693" s="1133"/>
      <c r="D693" s="1134"/>
      <c r="E693" s="1135"/>
      <c r="F693" s="1004"/>
      <c r="G693" s="1136"/>
      <c r="H693" s="1136"/>
      <c r="I693" s="1136"/>
      <c r="J693" s="1136"/>
      <c r="K693" s="1136"/>
      <c r="L693" s="1136"/>
      <c r="M693" s="1136"/>
      <c r="N693" s="1446"/>
      <c r="O693" s="1446"/>
      <c r="P693" s="1446"/>
      <c r="Q693" s="1446"/>
      <c r="R693" s="1446"/>
      <c r="S693" s="1446"/>
      <c r="T693" s="1446"/>
      <c r="U693" s="1446"/>
      <c r="V693" s="1446"/>
      <c r="W693" s="1004"/>
      <c r="X693" s="1004"/>
      <c r="Y693" s="1004"/>
      <c r="Z693" s="1004"/>
      <c r="AA693" s="1004"/>
      <c r="AB693" s="1121"/>
      <c r="AC693" s="1122"/>
      <c r="AD693" s="1123"/>
    </row>
    <row r="694" spans="1:30" ht="12.75" customHeight="1">
      <c r="A694" s="973"/>
      <c r="B694" s="983"/>
      <c r="C694" s="1133"/>
      <c r="D694" s="1134"/>
      <c r="E694" s="1135"/>
      <c r="F694" s="995"/>
      <c r="G694" s="995"/>
      <c r="H694" s="995"/>
      <c r="I694" s="995"/>
      <c r="J694" s="995"/>
      <c r="K694" s="995"/>
      <c r="L694" s="995"/>
      <c r="M694" s="995"/>
      <c r="N694" s="995"/>
      <c r="O694" s="995"/>
      <c r="P694" s="995"/>
      <c r="Q694" s="995"/>
      <c r="R694" s="995"/>
      <c r="S694" s="995"/>
      <c r="T694" s="995"/>
      <c r="U694" s="995"/>
      <c r="V694" s="995"/>
      <c r="W694" s="1004"/>
      <c r="X694" s="1004"/>
      <c r="Y694" s="1004"/>
      <c r="Z694" s="1004"/>
      <c r="AA694" s="1004"/>
      <c r="AB694" s="1121"/>
      <c r="AC694" s="1122"/>
      <c r="AD694" s="1123"/>
    </row>
    <row r="695" spans="1:30" ht="13.5" customHeight="1">
      <c r="A695" s="973"/>
      <c r="B695" s="983"/>
      <c r="C695" s="1133"/>
      <c r="D695" s="1134"/>
      <c r="E695" s="1135"/>
      <c r="F695" s="995"/>
      <c r="G695" s="995"/>
      <c r="H695" s="995"/>
      <c r="I695" s="995"/>
      <c r="J695" s="995"/>
      <c r="K695" s="995"/>
      <c r="L695" s="995"/>
      <c r="M695" s="995"/>
      <c r="N695" s="995"/>
      <c r="O695" s="995"/>
      <c r="P695" s="995"/>
      <c r="Q695" s="995"/>
      <c r="R695" s="995"/>
      <c r="S695" s="995"/>
      <c r="T695" s="995"/>
      <c r="U695" s="995"/>
      <c r="V695" s="995"/>
      <c r="W695" s="995"/>
      <c r="X695" s="995"/>
      <c r="Y695" s="995"/>
      <c r="Z695" s="995"/>
      <c r="AA695" s="995"/>
      <c r="AB695" s="105"/>
      <c r="AC695" s="106"/>
      <c r="AD695" s="107"/>
    </row>
    <row r="696" spans="1:30" ht="13.5" customHeight="1">
      <c r="A696" s="973"/>
      <c r="B696" s="983"/>
      <c r="C696" s="1133"/>
      <c r="D696" s="1134"/>
      <c r="E696" s="1135"/>
      <c r="F696" s="995"/>
      <c r="G696" s="995"/>
      <c r="H696" s="995"/>
      <c r="I696" s="995"/>
      <c r="J696" s="995"/>
      <c r="K696" s="995"/>
      <c r="L696" s="995"/>
      <c r="M696" s="995"/>
      <c r="N696" s="995"/>
      <c r="O696" s="995"/>
      <c r="P696" s="995"/>
      <c r="Q696" s="995"/>
      <c r="R696" s="995"/>
      <c r="S696" s="995"/>
      <c r="T696" s="995"/>
      <c r="U696" s="995"/>
      <c r="V696" s="995"/>
      <c r="W696" s="995"/>
      <c r="X696" s="995"/>
      <c r="Y696" s="995"/>
      <c r="Z696" s="995"/>
      <c r="AA696" s="995"/>
      <c r="AB696" s="105"/>
      <c r="AC696" s="106"/>
      <c r="AD696" s="107"/>
    </row>
    <row r="697" spans="1:30" ht="6.75" customHeight="1">
      <c r="A697" s="973"/>
      <c r="B697" s="983"/>
      <c r="C697" s="1133"/>
      <c r="D697" s="1134"/>
      <c r="E697" s="973"/>
      <c r="F697" s="995"/>
      <c r="G697" s="995"/>
      <c r="H697" s="995"/>
      <c r="I697" s="995"/>
      <c r="J697" s="995"/>
      <c r="K697" s="995"/>
      <c r="L697" s="995"/>
      <c r="M697" s="995"/>
      <c r="N697" s="995"/>
      <c r="O697" s="995"/>
      <c r="P697" s="995"/>
      <c r="Q697" s="995"/>
      <c r="R697" s="995"/>
      <c r="S697" s="995"/>
      <c r="T697" s="995"/>
      <c r="U697" s="995"/>
      <c r="V697" s="995"/>
      <c r="W697" s="995"/>
      <c r="X697" s="995"/>
      <c r="Y697" s="995"/>
      <c r="Z697" s="995"/>
      <c r="AA697" s="995"/>
      <c r="AB697" s="105"/>
      <c r="AC697" s="106"/>
      <c r="AD697" s="107"/>
    </row>
    <row r="698" spans="1:30" ht="13.5" customHeight="1">
      <c r="A698" s="1135" t="s">
        <v>1223</v>
      </c>
      <c r="B698" s="983">
        <v>32</v>
      </c>
      <c r="C698" s="1133" t="s">
        <v>481</v>
      </c>
      <c r="D698" s="1134" t="s">
        <v>378</v>
      </c>
      <c r="E698" s="1135" t="s">
        <v>1263</v>
      </c>
      <c r="F698" s="1004"/>
      <c r="G698" s="1136" t="s">
        <v>117</v>
      </c>
      <c r="H698" s="1136"/>
      <c r="I698" s="1136"/>
      <c r="J698" s="1136"/>
      <c r="K698" s="1136"/>
      <c r="L698" s="1136"/>
      <c r="M698" s="1136"/>
      <c r="N698" s="1222" t="s">
        <v>116</v>
      </c>
      <c r="O698" s="1222"/>
      <c r="P698" s="1222"/>
      <c r="Q698" s="1222"/>
      <c r="R698" s="1222"/>
      <c r="S698" s="1222"/>
      <c r="T698" s="1222"/>
      <c r="U698" s="1222"/>
      <c r="V698" s="1222"/>
      <c r="W698" s="1004"/>
      <c r="X698" s="1004"/>
      <c r="Y698" s="1004"/>
      <c r="Z698" s="1004"/>
      <c r="AA698" s="1004"/>
      <c r="AB698" s="1121" t="s">
        <v>230</v>
      </c>
      <c r="AC698" s="1122"/>
      <c r="AD698" s="1123"/>
    </row>
    <row r="699" spans="1:30" ht="13.5" customHeight="1">
      <c r="A699" s="2746"/>
      <c r="B699" s="983"/>
      <c r="C699" s="1133"/>
      <c r="D699" s="1134"/>
      <c r="E699" s="1135"/>
      <c r="F699" s="1004"/>
      <c r="G699" s="1136"/>
      <c r="H699" s="1136"/>
      <c r="I699" s="1136"/>
      <c r="J699" s="1136"/>
      <c r="K699" s="1136"/>
      <c r="L699" s="1136"/>
      <c r="M699" s="1136"/>
      <c r="N699" s="1222"/>
      <c r="O699" s="1222"/>
      <c r="P699" s="1222"/>
      <c r="Q699" s="1222"/>
      <c r="R699" s="1222"/>
      <c r="S699" s="1222"/>
      <c r="T699" s="1222"/>
      <c r="U699" s="1222"/>
      <c r="V699" s="1222"/>
      <c r="W699" s="1004"/>
      <c r="X699" s="1004"/>
      <c r="Y699" s="1004"/>
      <c r="Z699" s="1004"/>
      <c r="AA699" s="1004"/>
      <c r="AB699" s="1121"/>
      <c r="AC699" s="1122"/>
      <c r="AD699" s="1123"/>
    </row>
    <row r="700" spans="1:30" ht="13.5" customHeight="1">
      <c r="A700" s="2746"/>
      <c r="B700" s="983"/>
      <c r="C700" s="1133"/>
      <c r="D700" s="1134"/>
      <c r="E700" s="1135"/>
      <c r="F700" s="995"/>
      <c r="G700" s="995"/>
      <c r="H700" s="995"/>
      <c r="I700" s="995"/>
      <c r="J700" s="995"/>
      <c r="K700" s="995"/>
      <c r="L700" s="995"/>
      <c r="M700" s="995"/>
      <c r="N700" s="995"/>
      <c r="O700" s="995"/>
      <c r="P700" s="995"/>
      <c r="Q700" s="995"/>
      <c r="R700" s="995"/>
      <c r="S700" s="995"/>
      <c r="T700" s="995"/>
      <c r="U700" s="995"/>
      <c r="V700" s="995"/>
      <c r="W700" s="995"/>
      <c r="X700" s="995"/>
      <c r="Y700" s="995"/>
      <c r="Z700" s="995"/>
      <c r="AA700" s="995"/>
      <c r="AB700" s="1121"/>
      <c r="AC700" s="1122"/>
      <c r="AD700" s="1123"/>
    </row>
    <row r="701" spans="1:30" ht="17.25" customHeight="1">
      <c r="A701" s="2746"/>
      <c r="B701" s="983"/>
      <c r="C701" s="1133"/>
      <c r="D701" s="1134"/>
      <c r="E701" s="1135"/>
      <c r="F701" s="995"/>
      <c r="G701" s="1918" t="s">
        <v>264</v>
      </c>
      <c r="H701" s="1918"/>
      <c r="I701" s="1918"/>
      <c r="J701" s="1918"/>
      <c r="K701" s="1918"/>
      <c r="L701" s="1918"/>
      <c r="M701" s="1918"/>
      <c r="N701" s="1918"/>
      <c r="O701" s="1918"/>
      <c r="P701" s="1918"/>
      <c r="Q701" s="1918"/>
      <c r="R701" s="1918"/>
      <c r="S701" s="1918"/>
      <c r="T701" s="1918"/>
      <c r="U701" s="1918"/>
      <c r="V701" s="1918"/>
      <c r="W701" s="1918"/>
      <c r="X701" s="1918"/>
      <c r="Y701" s="1918"/>
      <c r="Z701" s="1918"/>
      <c r="AA701" s="1919"/>
      <c r="AB701" s="105"/>
      <c r="AC701" s="106"/>
      <c r="AD701" s="107"/>
    </row>
    <row r="702" spans="1:30" ht="13.5" customHeight="1">
      <c r="A702" s="2746"/>
      <c r="B702" s="983"/>
      <c r="C702" s="1133"/>
      <c r="D702" s="1134"/>
      <c r="E702" s="1135"/>
      <c r="F702" s="1004"/>
      <c r="G702" s="1920"/>
      <c r="H702" s="2752"/>
      <c r="I702" s="2752"/>
      <c r="J702" s="2752"/>
      <c r="K702" s="2752"/>
      <c r="L702" s="2752"/>
      <c r="M702" s="2752"/>
      <c r="N702" s="2752"/>
      <c r="O702" s="2752"/>
      <c r="P702" s="2752"/>
      <c r="Q702" s="2752"/>
      <c r="R702" s="2752"/>
      <c r="S702" s="2752"/>
      <c r="T702" s="2752"/>
      <c r="U702" s="2752"/>
      <c r="V702" s="2752"/>
      <c r="W702" s="2752"/>
      <c r="X702" s="2752"/>
      <c r="Y702" s="2752"/>
      <c r="Z702" s="2753"/>
      <c r="AA702" s="1004"/>
      <c r="AB702" s="105"/>
      <c r="AC702" s="106"/>
      <c r="AD702" s="107"/>
    </row>
    <row r="703" spans="1:30" ht="13.5" customHeight="1">
      <c r="A703" s="2746"/>
      <c r="B703" s="983"/>
      <c r="C703" s="1133"/>
      <c r="D703" s="1134"/>
      <c r="E703" s="1135"/>
      <c r="F703" s="1004"/>
      <c r="G703" s="2754"/>
      <c r="H703" s="2755"/>
      <c r="I703" s="2755"/>
      <c r="J703" s="2755"/>
      <c r="K703" s="2755"/>
      <c r="L703" s="2755"/>
      <c r="M703" s="2755"/>
      <c r="N703" s="2755"/>
      <c r="O703" s="2755"/>
      <c r="P703" s="2755"/>
      <c r="Q703" s="2755"/>
      <c r="R703" s="2755"/>
      <c r="S703" s="2755"/>
      <c r="T703" s="2755"/>
      <c r="U703" s="2755"/>
      <c r="V703" s="2755"/>
      <c r="W703" s="2755"/>
      <c r="X703" s="2755"/>
      <c r="Y703" s="2755"/>
      <c r="Z703" s="2756"/>
      <c r="AA703" s="1004"/>
      <c r="AB703" s="105"/>
      <c r="AC703" s="106"/>
      <c r="AD703" s="107"/>
    </row>
    <row r="704" spans="1:30" ht="13.5" customHeight="1">
      <c r="A704" s="2746"/>
      <c r="B704" s="983"/>
      <c r="C704" s="975"/>
      <c r="D704" s="977"/>
      <c r="E704" s="1135"/>
      <c r="F704" s="1004"/>
      <c r="G704" s="2754"/>
      <c r="H704" s="2755"/>
      <c r="I704" s="2755"/>
      <c r="J704" s="2755"/>
      <c r="K704" s="2755"/>
      <c r="L704" s="2755"/>
      <c r="M704" s="2755"/>
      <c r="N704" s="2755"/>
      <c r="O704" s="2755"/>
      <c r="P704" s="2755"/>
      <c r="Q704" s="2755"/>
      <c r="R704" s="2755"/>
      <c r="S704" s="2755"/>
      <c r="T704" s="2755"/>
      <c r="U704" s="2755"/>
      <c r="V704" s="2755"/>
      <c r="W704" s="2755"/>
      <c r="X704" s="2755"/>
      <c r="Y704" s="2755"/>
      <c r="Z704" s="2756"/>
      <c r="AA704" s="1004"/>
      <c r="AB704" s="105"/>
      <c r="AC704" s="106"/>
      <c r="AD704" s="107"/>
    </row>
    <row r="705" spans="1:30" ht="13.5" customHeight="1">
      <c r="A705" s="2746"/>
      <c r="B705" s="983"/>
      <c r="C705" s="975"/>
      <c r="D705" s="977"/>
      <c r="E705" s="1135"/>
      <c r="F705" s="1004"/>
      <c r="G705" s="2754"/>
      <c r="H705" s="2755"/>
      <c r="I705" s="2755"/>
      <c r="J705" s="2755"/>
      <c r="K705" s="2755"/>
      <c r="L705" s="2755"/>
      <c r="M705" s="2755"/>
      <c r="N705" s="2755"/>
      <c r="O705" s="2755"/>
      <c r="P705" s="2755"/>
      <c r="Q705" s="2755"/>
      <c r="R705" s="2755"/>
      <c r="S705" s="2755"/>
      <c r="T705" s="2755"/>
      <c r="U705" s="2755"/>
      <c r="V705" s="2755"/>
      <c r="W705" s="2755"/>
      <c r="X705" s="2755"/>
      <c r="Y705" s="2755"/>
      <c r="Z705" s="2756"/>
      <c r="AA705" s="1004"/>
      <c r="AB705" s="105"/>
      <c r="AC705" s="106"/>
      <c r="AD705" s="107"/>
    </row>
    <row r="706" spans="1:30" ht="6.75" customHeight="1">
      <c r="A706" s="2746"/>
      <c r="B706" s="983"/>
      <c r="C706" s="975"/>
      <c r="D706" s="977"/>
      <c r="E706" s="1135"/>
      <c r="F706" s="1004"/>
      <c r="G706" s="2757"/>
      <c r="H706" s="2758"/>
      <c r="I706" s="2758"/>
      <c r="J706" s="2758"/>
      <c r="K706" s="2758"/>
      <c r="L706" s="2758"/>
      <c r="M706" s="2758"/>
      <c r="N706" s="2758"/>
      <c r="O706" s="2758"/>
      <c r="P706" s="2758"/>
      <c r="Q706" s="2758"/>
      <c r="R706" s="2758"/>
      <c r="S706" s="2758"/>
      <c r="T706" s="2758"/>
      <c r="U706" s="2758"/>
      <c r="V706" s="2758"/>
      <c r="W706" s="2758"/>
      <c r="X706" s="2758"/>
      <c r="Y706" s="2758"/>
      <c r="Z706" s="2759"/>
      <c r="AA706" s="1004"/>
      <c r="AB706" s="105"/>
      <c r="AC706" s="106"/>
      <c r="AD706" s="107"/>
    </row>
    <row r="707" spans="1:30" ht="2.25" customHeight="1">
      <c r="A707" s="617"/>
      <c r="B707" s="631"/>
      <c r="C707" s="632"/>
      <c r="D707" s="633"/>
      <c r="E707" s="617"/>
      <c r="F707" s="653"/>
      <c r="G707" s="603"/>
      <c r="H707" s="603"/>
      <c r="I707" s="603"/>
      <c r="J707" s="603"/>
      <c r="K707" s="603"/>
      <c r="L707" s="603"/>
      <c r="M707" s="603"/>
      <c r="N707" s="603"/>
      <c r="O707" s="603"/>
      <c r="P707" s="603"/>
      <c r="Q707" s="603"/>
      <c r="R707" s="603"/>
      <c r="S707" s="603"/>
      <c r="T707" s="603"/>
      <c r="U707" s="603"/>
      <c r="V707" s="603"/>
      <c r="W707" s="603"/>
      <c r="X707" s="603"/>
      <c r="Y707" s="603"/>
      <c r="Z707" s="603"/>
      <c r="AA707" s="653"/>
      <c r="AB707" s="130"/>
      <c r="AC707" s="131"/>
      <c r="AD707" s="132"/>
    </row>
    <row r="708" spans="1:30" ht="2.4500000000000002" customHeight="1">
      <c r="A708" s="589"/>
      <c r="B708" s="626"/>
      <c r="C708" s="590"/>
      <c r="D708" s="591"/>
      <c r="E708" s="589"/>
      <c r="G708" s="339"/>
      <c r="H708" s="339"/>
      <c r="I708" s="339"/>
      <c r="J708" s="339"/>
      <c r="K708" s="339"/>
      <c r="L708" s="339"/>
      <c r="M708" s="339"/>
      <c r="N708" s="339"/>
      <c r="O708" s="339"/>
      <c r="P708" s="339"/>
      <c r="Q708" s="339"/>
      <c r="R708" s="339"/>
      <c r="S708" s="339"/>
      <c r="T708" s="339"/>
      <c r="U708" s="339"/>
      <c r="V708" s="339"/>
      <c r="W708" s="339"/>
      <c r="X708" s="339"/>
      <c r="Y708" s="339"/>
      <c r="Z708" s="339"/>
      <c r="AB708" s="593"/>
      <c r="AC708" s="594"/>
      <c r="AD708" s="595"/>
    </row>
    <row r="709" spans="1:30" ht="13.5" customHeight="1">
      <c r="A709" s="1135" t="s">
        <v>482</v>
      </c>
      <c r="B709" s="298">
        <v>33</v>
      </c>
      <c r="C709" s="1133" t="s">
        <v>483</v>
      </c>
      <c r="D709" s="1134" t="s">
        <v>378</v>
      </c>
      <c r="E709" s="1135" t="s">
        <v>484</v>
      </c>
      <c r="F709" s="995"/>
      <c r="G709" s="1136" t="s">
        <v>117</v>
      </c>
      <c r="H709" s="1136"/>
      <c r="I709" s="1136"/>
      <c r="J709" s="1136"/>
      <c r="K709" s="1136"/>
      <c r="L709" s="1136"/>
      <c r="M709" s="1136"/>
      <c r="N709" s="1446" t="s">
        <v>116</v>
      </c>
      <c r="O709" s="1446"/>
      <c r="P709" s="1446"/>
      <c r="Q709" s="1446"/>
      <c r="R709" s="1446"/>
      <c r="S709" s="1446"/>
      <c r="T709" s="1446"/>
      <c r="U709" s="1446"/>
      <c r="V709" s="1446"/>
      <c r="W709" s="2760"/>
      <c r="X709" s="2760"/>
      <c r="Y709" s="2760"/>
      <c r="Z709" s="2760"/>
      <c r="AA709" s="995"/>
      <c r="AB709" s="1121" t="s">
        <v>230</v>
      </c>
      <c r="AC709" s="1122"/>
      <c r="AD709" s="1123"/>
    </row>
    <row r="710" spans="1:30" ht="15" customHeight="1">
      <c r="A710" s="1135"/>
      <c r="B710" s="298"/>
      <c r="C710" s="1133"/>
      <c r="D710" s="1134"/>
      <c r="E710" s="1135"/>
      <c r="F710" s="995"/>
      <c r="G710" s="1136"/>
      <c r="H710" s="1136"/>
      <c r="I710" s="1136"/>
      <c r="J710" s="1136"/>
      <c r="K710" s="1136"/>
      <c r="L710" s="1136"/>
      <c r="M710" s="1136"/>
      <c r="N710" s="1446"/>
      <c r="O710" s="1446"/>
      <c r="P710" s="1446"/>
      <c r="Q710" s="1446"/>
      <c r="R710" s="1446"/>
      <c r="S710" s="1446"/>
      <c r="T710" s="1446"/>
      <c r="U710" s="1446"/>
      <c r="V710" s="1446"/>
      <c r="W710" s="344"/>
      <c r="X710" s="344"/>
      <c r="Y710" s="344"/>
      <c r="Z710" s="344"/>
      <c r="AA710" s="995"/>
      <c r="AB710" s="1121"/>
      <c r="AC710" s="1122"/>
      <c r="AD710" s="1123"/>
    </row>
    <row r="711" spans="1:30" ht="12" customHeight="1">
      <c r="A711" s="1135"/>
      <c r="B711" s="298"/>
      <c r="C711" s="1133"/>
      <c r="D711" s="1134"/>
      <c r="E711" s="1135"/>
      <c r="F711" s="995"/>
      <c r="G711" s="344"/>
      <c r="H711" s="344"/>
      <c r="I711" s="344"/>
      <c r="J711" s="344"/>
      <c r="K711" s="344"/>
      <c r="L711" s="344"/>
      <c r="M711" s="344"/>
      <c r="N711" s="344"/>
      <c r="O711" s="344"/>
      <c r="P711" s="344"/>
      <c r="Q711" s="344"/>
      <c r="R711" s="344"/>
      <c r="S711" s="344"/>
      <c r="T711" s="344"/>
      <c r="U711" s="344"/>
      <c r="V711" s="344"/>
      <c r="W711" s="344"/>
      <c r="X711" s="344"/>
      <c r="Y711" s="344"/>
      <c r="Z711" s="344"/>
      <c r="AA711" s="995"/>
      <c r="AB711" s="1121"/>
      <c r="AC711" s="1122"/>
      <c r="AD711" s="1123"/>
    </row>
    <row r="712" spans="1:30" ht="14.25" customHeight="1">
      <c r="A712" s="1135"/>
      <c r="B712" s="298"/>
      <c r="C712" s="1133"/>
      <c r="D712" s="1134"/>
      <c r="E712" s="1135"/>
      <c r="F712" s="995"/>
      <c r="G712" s="1909" t="s">
        <v>271</v>
      </c>
      <c r="H712" s="1909"/>
      <c r="I712" s="1909"/>
      <c r="J712" s="1909"/>
      <c r="K712" s="1909"/>
      <c r="L712" s="1909"/>
      <c r="M712" s="1909"/>
      <c r="N712" s="1909"/>
      <c r="O712" s="1909"/>
      <c r="P712" s="1909"/>
      <c r="Q712" s="1909"/>
      <c r="R712" s="1909"/>
      <c r="S712" s="1909"/>
      <c r="T712" s="1909"/>
      <c r="U712" s="1909"/>
      <c r="V712" s="1909"/>
      <c r="W712" s="1909"/>
      <c r="X712" s="1909"/>
      <c r="Y712" s="1909"/>
      <c r="Z712" s="1909"/>
      <c r="AA712" s="373"/>
      <c r="AB712" s="967"/>
      <c r="AC712" s="968"/>
      <c r="AD712" s="969"/>
    </row>
    <row r="713" spans="1:30" ht="12.75" customHeight="1">
      <c r="A713" s="1135"/>
      <c r="B713" s="298"/>
      <c r="C713" s="975"/>
      <c r="D713" s="977"/>
      <c r="E713" s="1135"/>
      <c r="F713" s="995"/>
      <c r="G713" s="1909"/>
      <c r="H713" s="1909"/>
      <c r="I713" s="1909"/>
      <c r="J713" s="1909"/>
      <c r="K713" s="1909"/>
      <c r="L713" s="1909"/>
      <c r="M713" s="1909"/>
      <c r="N713" s="1909"/>
      <c r="O713" s="1909"/>
      <c r="P713" s="1909"/>
      <c r="Q713" s="1909"/>
      <c r="R713" s="1909"/>
      <c r="S713" s="1909"/>
      <c r="T713" s="1909"/>
      <c r="U713" s="1909"/>
      <c r="V713" s="1909"/>
      <c r="W713" s="1909"/>
      <c r="X713" s="1909"/>
      <c r="Y713" s="1909"/>
      <c r="Z713" s="1909"/>
      <c r="AA713" s="373"/>
      <c r="AB713" s="967"/>
      <c r="AC713" s="968"/>
      <c r="AD713" s="969"/>
    </row>
    <row r="714" spans="1:30" ht="12" customHeight="1">
      <c r="A714" s="1135"/>
      <c r="B714" s="298"/>
      <c r="C714" s="975"/>
      <c r="D714" s="977"/>
      <c r="E714" s="1135"/>
      <c r="F714" s="995"/>
      <c r="G714" s="1910"/>
      <c r="H714" s="1911"/>
      <c r="I714" s="1911"/>
      <c r="J714" s="1911"/>
      <c r="K714" s="1911"/>
      <c r="L714" s="1911"/>
      <c r="M714" s="1911"/>
      <c r="N714" s="1911"/>
      <c r="O714" s="1911"/>
      <c r="P714" s="1911"/>
      <c r="Q714" s="1911"/>
      <c r="R714" s="1911"/>
      <c r="S714" s="1911"/>
      <c r="T714" s="1911"/>
      <c r="U714" s="1911"/>
      <c r="V714" s="1911"/>
      <c r="W714" s="1911"/>
      <c r="X714" s="1911"/>
      <c r="Y714" s="1911"/>
      <c r="Z714" s="1912"/>
      <c r="AA714" s="373"/>
      <c r="AB714" s="967"/>
      <c r="AC714" s="968"/>
      <c r="AD714" s="969"/>
    </row>
    <row r="715" spans="1:30" ht="14.25" customHeight="1">
      <c r="A715" s="973"/>
      <c r="B715" s="298"/>
      <c r="C715" s="975"/>
      <c r="D715" s="977"/>
      <c r="E715" s="1135"/>
      <c r="F715" s="995"/>
      <c r="G715" s="1913"/>
      <c r="H715" s="1914"/>
      <c r="I715" s="1914"/>
      <c r="J715" s="1914"/>
      <c r="K715" s="1914"/>
      <c r="L715" s="1914"/>
      <c r="M715" s="1914"/>
      <c r="N715" s="1914"/>
      <c r="O715" s="1914"/>
      <c r="P715" s="1914"/>
      <c r="Q715" s="1914"/>
      <c r="R715" s="1914"/>
      <c r="S715" s="1914"/>
      <c r="T715" s="1914"/>
      <c r="U715" s="1914"/>
      <c r="V715" s="1914"/>
      <c r="W715" s="1914"/>
      <c r="X715" s="1914"/>
      <c r="Y715" s="1914"/>
      <c r="Z715" s="1915"/>
      <c r="AA715" s="1004"/>
      <c r="AB715" s="967"/>
      <c r="AC715" s="968"/>
      <c r="AD715" s="969"/>
    </row>
    <row r="716" spans="1:30" ht="16.5" customHeight="1">
      <c r="A716" s="973"/>
      <c r="B716" s="298"/>
      <c r="C716" s="975"/>
      <c r="D716" s="977"/>
      <c r="E716" s="1135"/>
      <c r="F716" s="995"/>
      <c r="G716" s="1913"/>
      <c r="H716" s="1914"/>
      <c r="I716" s="1914"/>
      <c r="J716" s="1914"/>
      <c r="K716" s="1914"/>
      <c r="L716" s="1914"/>
      <c r="M716" s="1914"/>
      <c r="N716" s="1914"/>
      <c r="O716" s="1914"/>
      <c r="P716" s="1914"/>
      <c r="Q716" s="1914"/>
      <c r="R716" s="1914"/>
      <c r="S716" s="1914"/>
      <c r="T716" s="1914"/>
      <c r="U716" s="1914"/>
      <c r="V716" s="1914"/>
      <c r="W716" s="1914"/>
      <c r="X716" s="1914"/>
      <c r="Y716" s="1914"/>
      <c r="Z716" s="1915"/>
      <c r="AA716" s="1004"/>
      <c r="AB716" s="967"/>
      <c r="AC716" s="968"/>
      <c r="AD716" s="969"/>
    </row>
    <row r="717" spans="1:30" ht="12.75" customHeight="1">
      <c r="A717" s="973"/>
      <c r="B717" s="298"/>
      <c r="C717" s="975"/>
      <c r="D717" s="977"/>
      <c r="E717" s="1135"/>
      <c r="F717" s="995"/>
      <c r="G717" s="1913"/>
      <c r="H717" s="1914"/>
      <c r="I717" s="1914"/>
      <c r="J717" s="1914"/>
      <c r="K717" s="1914"/>
      <c r="L717" s="1914"/>
      <c r="M717" s="1914"/>
      <c r="N717" s="1914"/>
      <c r="O717" s="1914"/>
      <c r="P717" s="1914"/>
      <c r="Q717" s="1914"/>
      <c r="R717" s="1914"/>
      <c r="S717" s="1914"/>
      <c r="T717" s="1914"/>
      <c r="U717" s="1914"/>
      <c r="V717" s="1914"/>
      <c r="W717" s="1914"/>
      <c r="X717" s="1914"/>
      <c r="Y717" s="1914"/>
      <c r="Z717" s="1915"/>
      <c r="AA717" s="1004"/>
      <c r="AB717" s="967"/>
      <c r="AC717" s="968"/>
      <c r="AD717" s="969"/>
    </row>
    <row r="718" spans="1:30" ht="16.5" customHeight="1">
      <c r="A718" s="973"/>
      <c r="B718" s="298"/>
      <c r="C718" s="975"/>
      <c r="D718" s="977"/>
      <c r="E718" s="1135"/>
      <c r="F718" s="995"/>
      <c r="G718" s="1916"/>
      <c r="H718" s="1455"/>
      <c r="I718" s="1455"/>
      <c r="J718" s="1455"/>
      <c r="K718" s="1455"/>
      <c r="L718" s="1455"/>
      <c r="M718" s="1455"/>
      <c r="N718" s="1455"/>
      <c r="O718" s="1455"/>
      <c r="P718" s="1455"/>
      <c r="Q718" s="1455"/>
      <c r="R718" s="1455"/>
      <c r="S718" s="1455"/>
      <c r="T718" s="1455"/>
      <c r="U718" s="1455"/>
      <c r="V718" s="1455"/>
      <c r="W718" s="1455"/>
      <c r="X718" s="1455"/>
      <c r="Y718" s="1455"/>
      <c r="Z718" s="1917"/>
      <c r="AA718" s="995"/>
      <c r="AB718" s="967"/>
      <c r="AC718" s="968"/>
      <c r="AD718" s="969"/>
    </row>
    <row r="719" spans="1:30" ht="16.5" customHeight="1">
      <c r="A719" s="973"/>
      <c r="B719" s="298"/>
      <c r="C719" s="975"/>
      <c r="D719" s="977"/>
      <c r="E719" s="1135"/>
      <c r="F719" s="995"/>
      <c r="G719" s="2760"/>
      <c r="H719" s="2760"/>
      <c r="I719" s="2760"/>
      <c r="J719" s="2760"/>
      <c r="K719" s="2760"/>
      <c r="L719" s="2760"/>
      <c r="M719" s="2760"/>
      <c r="N719" s="2760"/>
      <c r="O719" s="2760"/>
      <c r="P719" s="2760"/>
      <c r="Q719" s="2760"/>
      <c r="R719" s="2760"/>
      <c r="S719" s="2760"/>
      <c r="T719" s="2760"/>
      <c r="U719" s="2760"/>
      <c r="V719" s="2760"/>
      <c r="W719" s="2760"/>
      <c r="X719" s="2760"/>
      <c r="Y719" s="2760"/>
      <c r="Z719" s="2760"/>
      <c r="AA719" s="995"/>
      <c r="AB719" s="967"/>
      <c r="AC719" s="968"/>
      <c r="AD719" s="969"/>
    </row>
    <row r="720" spans="1:30" ht="6" customHeight="1">
      <c r="A720" s="973"/>
      <c r="B720" s="298"/>
      <c r="C720" s="975"/>
      <c r="D720" s="977"/>
      <c r="E720" s="1135"/>
      <c r="F720" s="995"/>
      <c r="G720" s="344"/>
      <c r="H720" s="344"/>
      <c r="I720" s="344"/>
      <c r="J720" s="344"/>
      <c r="K720" s="344"/>
      <c r="L720" s="344"/>
      <c r="M720" s="344"/>
      <c r="N720" s="344"/>
      <c r="O720" s="344"/>
      <c r="P720" s="344"/>
      <c r="Q720" s="344"/>
      <c r="R720" s="344"/>
      <c r="S720" s="344"/>
      <c r="T720" s="344"/>
      <c r="U720" s="344"/>
      <c r="V720" s="344"/>
      <c r="W720" s="344"/>
      <c r="X720" s="344"/>
      <c r="Y720" s="344"/>
      <c r="Z720" s="344"/>
      <c r="AA720" s="995"/>
      <c r="AB720" s="967"/>
      <c r="AC720" s="968"/>
      <c r="AD720" s="969"/>
    </row>
    <row r="721" spans="1:30" ht="6.6" customHeight="1">
      <c r="A721" s="973"/>
      <c r="B721" s="371"/>
      <c r="C721" s="1016"/>
      <c r="D721" s="185"/>
      <c r="E721" s="973"/>
      <c r="F721" s="1015"/>
      <c r="G721" s="1015"/>
      <c r="H721" s="1015"/>
      <c r="I721" s="1015"/>
      <c r="J721" s="1015"/>
      <c r="K721" s="1015"/>
      <c r="L721" s="1015"/>
      <c r="M721" s="1015"/>
      <c r="N721" s="187"/>
      <c r="O721" s="187"/>
      <c r="P721" s="187"/>
      <c r="Q721" s="187"/>
      <c r="R721" s="187"/>
      <c r="S721" s="187"/>
      <c r="T721" s="187"/>
      <c r="U721" s="187"/>
      <c r="V721" s="187"/>
      <c r="W721" s="1015"/>
      <c r="X721" s="1015"/>
      <c r="Y721" s="1015"/>
      <c r="Z721" s="1015"/>
      <c r="AA721" s="214"/>
      <c r="AB721" s="189"/>
      <c r="AC721" s="190"/>
      <c r="AD721" s="191"/>
    </row>
    <row r="722" spans="1:30" ht="6.6" customHeight="1">
      <c r="A722" s="973"/>
      <c r="B722" s="371"/>
      <c r="C722" s="1016"/>
      <c r="D722" s="185"/>
      <c r="E722" s="973"/>
      <c r="F722" s="1015"/>
      <c r="G722" s="1015"/>
      <c r="H722" s="1015"/>
      <c r="I722" s="1015"/>
      <c r="J722" s="1015"/>
      <c r="K722" s="1015"/>
      <c r="L722" s="1015"/>
      <c r="M722" s="1015"/>
      <c r="N722" s="187"/>
      <c r="O722" s="187"/>
      <c r="P722" s="187"/>
      <c r="Q722" s="187"/>
      <c r="R722" s="187"/>
      <c r="S722" s="187"/>
      <c r="T722" s="187"/>
      <c r="U722" s="187"/>
      <c r="V722" s="187"/>
      <c r="W722" s="1015"/>
      <c r="X722" s="1015"/>
      <c r="Y722" s="1015"/>
      <c r="Z722" s="1015"/>
      <c r="AA722" s="214"/>
      <c r="AB722" s="189"/>
      <c r="AC722" s="190"/>
      <c r="AD722" s="191"/>
    </row>
    <row r="723" spans="1:30" ht="13.5" customHeight="1">
      <c r="A723" s="1135" t="s">
        <v>1224</v>
      </c>
      <c r="B723" s="298">
        <v>34</v>
      </c>
      <c r="C723" s="1177" t="s">
        <v>485</v>
      </c>
      <c r="D723" s="977" t="s">
        <v>376</v>
      </c>
      <c r="E723" s="1119" t="s">
        <v>486</v>
      </c>
      <c r="F723" s="1004"/>
      <c r="G723" s="1136" t="s">
        <v>117</v>
      </c>
      <c r="H723" s="1136"/>
      <c r="I723" s="1136"/>
      <c r="J723" s="1136"/>
      <c r="K723" s="1136"/>
      <c r="L723" s="1136"/>
      <c r="M723" s="1136"/>
      <c r="N723" s="1446" t="s">
        <v>116</v>
      </c>
      <c r="O723" s="1446"/>
      <c r="P723" s="1446"/>
      <c r="Q723" s="1446"/>
      <c r="R723" s="1446"/>
      <c r="S723" s="1446"/>
      <c r="T723" s="1446"/>
      <c r="U723" s="1446"/>
      <c r="V723" s="1446"/>
      <c r="W723" s="1004"/>
      <c r="X723" s="1004"/>
      <c r="Y723" s="1004"/>
      <c r="Z723" s="1004"/>
      <c r="AA723" s="102"/>
      <c r="AB723" s="1121" t="s">
        <v>442</v>
      </c>
      <c r="AC723" s="1122"/>
      <c r="AD723" s="1123"/>
    </row>
    <row r="724" spans="1:30">
      <c r="A724" s="1135"/>
      <c r="B724" s="298"/>
      <c r="C724" s="1177"/>
      <c r="D724" s="977"/>
      <c r="E724" s="1654"/>
      <c r="F724" s="1004"/>
      <c r="G724" s="1136"/>
      <c r="H724" s="1136"/>
      <c r="I724" s="1136"/>
      <c r="J724" s="1136"/>
      <c r="K724" s="1136"/>
      <c r="L724" s="1136"/>
      <c r="M724" s="1136"/>
      <c r="N724" s="1446"/>
      <c r="O724" s="1446"/>
      <c r="P724" s="1446"/>
      <c r="Q724" s="1446"/>
      <c r="R724" s="1446"/>
      <c r="S724" s="1446"/>
      <c r="T724" s="1446"/>
      <c r="U724" s="1446"/>
      <c r="V724" s="1446"/>
      <c r="W724" s="1004"/>
      <c r="X724" s="1004"/>
      <c r="Y724" s="1004"/>
      <c r="Z724" s="1004"/>
      <c r="AA724" s="102"/>
      <c r="AB724" s="1121"/>
      <c r="AC724" s="1122"/>
      <c r="AD724" s="1123"/>
    </row>
    <row r="725" spans="1:30" s="826" customFormat="1">
      <c r="A725" s="1135"/>
      <c r="B725" s="298"/>
      <c r="C725" s="1177"/>
      <c r="D725" s="977"/>
      <c r="E725" s="1654"/>
      <c r="F725" s="1004"/>
      <c r="G725" s="979"/>
      <c r="H725" s="979"/>
      <c r="I725" s="979"/>
      <c r="J725" s="979"/>
      <c r="K725" s="979"/>
      <c r="L725" s="979"/>
      <c r="M725" s="979"/>
      <c r="N725" s="344"/>
      <c r="O725" s="344"/>
      <c r="P725" s="344"/>
      <c r="Q725" s="344"/>
      <c r="R725" s="344"/>
      <c r="S725" s="344"/>
      <c r="T725" s="344"/>
      <c r="U725" s="344"/>
      <c r="V725" s="344"/>
      <c r="W725" s="1004"/>
      <c r="X725" s="1004"/>
      <c r="Y725" s="1004"/>
      <c r="Z725" s="1004"/>
      <c r="AA725" s="102"/>
      <c r="AB725" s="1121"/>
      <c r="AC725" s="1122"/>
      <c r="AD725" s="1123"/>
    </row>
    <row r="726" spans="1:30">
      <c r="A726" s="1135"/>
      <c r="B726" s="298"/>
      <c r="C726" s="1177"/>
      <c r="D726" s="977" t="s">
        <v>376</v>
      </c>
      <c r="E726" s="1119" t="s">
        <v>1284</v>
      </c>
      <c r="F726" s="995"/>
      <c r="G726" s="1923" t="s">
        <v>265</v>
      </c>
      <c r="H726" s="1923"/>
      <c r="I726" s="1923"/>
      <c r="J726" s="1923"/>
      <c r="K726" s="1923"/>
      <c r="L726" s="1923"/>
      <c r="M726" s="1923"/>
      <c r="N726" s="1923"/>
      <c r="O726" s="1923"/>
      <c r="P726" s="1923"/>
      <c r="Q726" s="1923"/>
      <c r="R726" s="1923"/>
      <c r="S726" s="1923"/>
      <c r="T726" s="1923"/>
      <c r="U726" s="1923"/>
      <c r="V726" s="1923"/>
      <c r="W726" s="1923"/>
      <c r="X726" s="1923"/>
      <c r="Y726" s="1923"/>
      <c r="Z726" s="1923"/>
      <c r="AA726" s="102"/>
      <c r="AB726" s="1121"/>
      <c r="AC726" s="1122"/>
      <c r="AD726" s="1123"/>
    </row>
    <row r="727" spans="1:30" ht="13.5" customHeight="1">
      <c r="A727" s="1135"/>
      <c r="B727" s="298"/>
      <c r="C727" s="1177"/>
      <c r="D727" s="977"/>
      <c r="E727" s="1654"/>
      <c r="F727" s="995"/>
      <c r="G727" s="1757"/>
      <c r="H727" s="1758"/>
      <c r="I727" s="1758"/>
      <c r="J727" s="1758"/>
      <c r="K727" s="1758"/>
      <c r="L727" s="1758"/>
      <c r="M727" s="1758"/>
      <c r="N727" s="1758"/>
      <c r="O727" s="1758"/>
      <c r="P727" s="1758"/>
      <c r="Q727" s="1758"/>
      <c r="R727" s="1758"/>
      <c r="S727" s="1758"/>
      <c r="T727" s="1758"/>
      <c r="U727" s="1758"/>
      <c r="V727" s="1758"/>
      <c r="W727" s="1758"/>
      <c r="X727" s="1758"/>
      <c r="Y727" s="1758"/>
      <c r="Z727" s="1759"/>
      <c r="AA727" s="115"/>
      <c r="AB727" s="105"/>
      <c r="AC727" s="106"/>
      <c r="AD727" s="107"/>
    </row>
    <row r="728" spans="1:30" ht="13.5" customHeight="1">
      <c r="A728" s="1135"/>
      <c r="B728" s="298"/>
      <c r="C728" s="1177"/>
      <c r="D728" s="977"/>
      <c r="E728" s="1654"/>
      <c r="F728" s="995"/>
      <c r="G728" s="1854"/>
      <c r="H728" s="1855"/>
      <c r="I728" s="1855"/>
      <c r="J728" s="1855"/>
      <c r="K728" s="1855"/>
      <c r="L728" s="1855"/>
      <c r="M728" s="1855"/>
      <c r="N728" s="1855"/>
      <c r="O728" s="1855"/>
      <c r="P728" s="1855"/>
      <c r="Q728" s="1855"/>
      <c r="R728" s="1855"/>
      <c r="S728" s="1855"/>
      <c r="T728" s="1855"/>
      <c r="U728" s="1855"/>
      <c r="V728" s="1855"/>
      <c r="W728" s="1855"/>
      <c r="X728" s="1855"/>
      <c r="Y728" s="1855"/>
      <c r="Z728" s="1856"/>
      <c r="AA728" s="115"/>
      <c r="AB728" s="105"/>
      <c r="AC728" s="106"/>
      <c r="AD728" s="107"/>
    </row>
    <row r="729" spans="1:30" ht="13.5" customHeight="1">
      <c r="A729" s="1135"/>
      <c r="B729" s="298"/>
      <c r="C729" s="1177"/>
      <c r="D729" s="977"/>
      <c r="E729" s="980"/>
      <c r="F729" s="995"/>
      <c r="G729" s="1854"/>
      <c r="H729" s="1855"/>
      <c r="I729" s="1855"/>
      <c r="J729" s="1855"/>
      <c r="K729" s="1855"/>
      <c r="L729" s="1855"/>
      <c r="M729" s="1855"/>
      <c r="N729" s="1855"/>
      <c r="O729" s="1855"/>
      <c r="P729" s="1855"/>
      <c r="Q729" s="1855"/>
      <c r="R729" s="1855"/>
      <c r="S729" s="1855"/>
      <c r="T729" s="1855"/>
      <c r="U729" s="1855"/>
      <c r="V729" s="1855"/>
      <c r="W729" s="1855"/>
      <c r="X729" s="1855"/>
      <c r="Y729" s="1855"/>
      <c r="Z729" s="1856"/>
      <c r="AA729" s="115"/>
      <c r="AB729" s="105"/>
      <c r="AC729" s="106"/>
      <c r="AD729" s="107"/>
    </row>
    <row r="730" spans="1:30" ht="12.75" customHeight="1">
      <c r="A730" s="973"/>
      <c r="B730" s="298"/>
      <c r="C730" s="1177"/>
      <c r="D730" s="977"/>
      <c r="E730" s="980"/>
      <c r="F730" s="995"/>
      <c r="G730" s="1760"/>
      <c r="H730" s="1761"/>
      <c r="I730" s="1761"/>
      <c r="J730" s="1761"/>
      <c r="K730" s="1761"/>
      <c r="L730" s="1761"/>
      <c r="M730" s="1761"/>
      <c r="N730" s="1761"/>
      <c r="O730" s="1761"/>
      <c r="P730" s="1761"/>
      <c r="Q730" s="1761"/>
      <c r="R730" s="1761"/>
      <c r="S730" s="1761"/>
      <c r="T730" s="1761"/>
      <c r="U730" s="1761"/>
      <c r="V730" s="1761"/>
      <c r="W730" s="1761"/>
      <c r="X730" s="1761"/>
      <c r="Y730" s="1761"/>
      <c r="Z730" s="1762"/>
      <c r="AA730" s="115"/>
      <c r="AB730" s="105"/>
      <c r="AC730" s="106"/>
      <c r="AD730" s="107"/>
    </row>
    <row r="731" spans="1:30" ht="14.25" customHeight="1">
      <c r="A731" s="973"/>
      <c r="B731" s="298"/>
      <c r="C731" s="984"/>
      <c r="D731" s="977"/>
      <c r="E731" s="973"/>
      <c r="F731" s="995"/>
      <c r="G731" s="319"/>
      <c r="H731" s="319"/>
      <c r="I731" s="319"/>
      <c r="J731" s="319"/>
      <c r="K731" s="319"/>
      <c r="L731" s="319"/>
      <c r="M731" s="319"/>
      <c r="N731" s="319"/>
      <c r="O731" s="319"/>
      <c r="P731" s="319"/>
      <c r="Q731" s="319"/>
      <c r="R731" s="319"/>
      <c r="S731" s="319"/>
      <c r="T731" s="319"/>
      <c r="U731" s="319"/>
      <c r="V731" s="319"/>
      <c r="W731" s="319"/>
      <c r="X731" s="319"/>
      <c r="Y731" s="319"/>
      <c r="Z731" s="319"/>
      <c r="AA731" s="115"/>
      <c r="AB731" s="967"/>
      <c r="AC731" s="968"/>
      <c r="AD731" s="969"/>
    </row>
    <row r="732" spans="1:30" ht="13.5" customHeight="1">
      <c r="A732" s="973"/>
      <c r="B732" s="298"/>
      <c r="C732" s="984"/>
      <c r="D732" s="977"/>
      <c r="E732" s="973"/>
      <c r="F732" s="995"/>
      <c r="G732" s="1924" t="s">
        <v>161</v>
      </c>
      <c r="H732" s="1924"/>
      <c r="I732" s="1924"/>
      <c r="J732" s="1924"/>
      <c r="K732" s="1924"/>
      <c r="L732" s="1924"/>
      <c r="M732" s="1924"/>
      <c r="N732" s="1924"/>
      <c r="O732" s="319"/>
      <c r="P732" s="319"/>
      <c r="Q732" s="319"/>
      <c r="R732" s="319"/>
      <c r="S732" s="319"/>
      <c r="T732" s="319"/>
      <c r="U732" s="319"/>
      <c r="V732" s="319"/>
      <c r="W732" s="319"/>
      <c r="X732" s="319"/>
      <c r="Y732" s="319"/>
      <c r="Z732" s="319"/>
      <c r="AA732" s="115"/>
      <c r="AB732" s="967"/>
      <c r="AC732" s="968"/>
      <c r="AD732" s="969"/>
    </row>
    <row r="733" spans="1:30" ht="13.5" customHeight="1">
      <c r="A733" s="973"/>
      <c r="B733" s="298"/>
      <c r="C733" s="984"/>
      <c r="D733" s="977"/>
      <c r="E733" s="973"/>
      <c r="F733" s="995"/>
      <c r="G733" s="1305" t="s">
        <v>19</v>
      </c>
      <c r="H733" s="1306"/>
      <c r="I733" s="1306"/>
      <c r="J733" s="1307"/>
      <c r="K733" s="1921"/>
      <c r="L733" s="1922"/>
      <c r="M733" s="1922"/>
      <c r="N733" s="981" t="s">
        <v>201</v>
      </c>
      <c r="O733" s="319"/>
      <c r="P733" s="319"/>
      <c r="Q733" s="319"/>
      <c r="R733" s="319"/>
      <c r="S733" s="319"/>
      <c r="T733" s="319"/>
      <c r="U733" s="319"/>
      <c r="V733" s="319"/>
      <c r="W733" s="319"/>
      <c r="X733" s="319"/>
      <c r="Y733" s="319"/>
      <c r="Z733" s="319"/>
      <c r="AA733" s="115"/>
      <c r="AB733" s="967"/>
      <c r="AC733" s="968"/>
      <c r="AD733" s="969"/>
    </row>
    <row r="734" spans="1:30" ht="13.5" customHeight="1">
      <c r="A734" s="973"/>
      <c r="B734" s="298"/>
      <c r="C734" s="984"/>
      <c r="D734" s="977"/>
      <c r="E734" s="973"/>
      <c r="F734" s="995"/>
      <c r="G734" s="1305" t="s">
        <v>20</v>
      </c>
      <c r="H734" s="1306"/>
      <c r="I734" s="1306"/>
      <c r="J734" s="1307"/>
      <c r="K734" s="1921"/>
      <c r="L734" s="1922"/>
      <c r="M734" s="1922"/>
      <c r="N734" s="981" t="s">
        <v>201</v>
      </c>
      <c r="O734" s="319"/>
      <c r="P734" s="319"/>
      <c r="Q734" s="319"/>
      <c r="R734" s="319"/>
      <c r="S734" s="319"/>
      <c r="T734" s="319"/>
      <c r="U734" s="319"/>
      <c r="V734" s="319"/>
      <c r="W734" s="319"/>
      <c r="X734" s="319"/>
      <c r="Y734" s="319"/>
      <c r="Z734" s="319"/>
      <c r="AA734" s="115"/>
      <c r="AB734" s="967"/>
      <c r="AC734" s="968"/>
      <c r="AD734" s="969"/>
    </row>
    <row r="735" spans="1:30" ht="13.5" customHeight="1">
      <c r="A735" s="973"/>
      <c r="B735" s="983"/>
      <c r="C735" s="984"/>
      <c r="D735" s="977"/>
      <c r="E735" s="973"/>
      <c r="F735" s="1004"/>
      <c r="G735" s="319"/>
      <c r="H735" s="319"/>
      <c r="I735" s="319"/>
      <c r="J735" s="319"/>
      <c r="K735" s="319"/>
      <c r="L735" s="319"/>
      <c r="M735" s="319"/>
      <c r="N735" s="319"/>
      <c r="O735" s="319"/>
      <c r="P735" s="319"/>
      <c r="Q735" s="319"/>
      <c r="R735" s="319"/>
      <c r="S735" s="319"/>
      <c r="T735" s="319"/>
      <c r="U735" s="319"/>
      <c r="V735" s="319"/>
      <c r="W735" s="319"/>
      <c r="X735" s="319"/>
      <c r="Y735" s="319"/>
      <c r="Z735" s="319"/>
      <c r="AA735" s="115"/>
      <c r="AB735" s="967"/>
      <c r="AC735" s="968"/>
      <c r="AD735" s="969"/>
    </row>
    <row r="736" spans="1:30" ht="13.5" customHeight="1">
      <c r="A736" s="1135" t="s">
        <v>1225</v>
      </c>
      <c r="B736" s="983">
        <v>35</v>
      </c>
      <c r="C736" s="1177" t="s">
        <v>487</v>
      </c>
      <c r="D736" s="1134" t="s">
        <v>377</v>
      </c>
      <c r="E736" s="1135" t="s">
        <v>488</v>
      </c>
      <c r="F736" s="1004"/>
      <c r="G736" s="1136" t="s">
        <v>117</v>
      </c>
      <c r="H736" s="1136"/>
      <c r="I736" s="1136"/>
      <c r="J736" s="1136"/>
      <c r="K736" s="1136"/>
      <c r="L736" s="1136"/>
      <c r="M736" s="1136"/>
      <c r="N736" s="1446" t="s">
        <v>116</v>
      </c>
      <c r="O736" s="1446"/>
      <c r="P736" s="1446"/>
      <c r="Q736" s="1446"/>
      <c r="R736" s="1446"/>
      <c r="S736" s="1446"/>
      <c r="T736" s="1446"/>
      <c r="U736" s="1446"/>
      <c r="V736" s="1446"/>
      <c r="W736" s="319"/>
      <c r="X736" s="319"/>
      <c r="Y736" s="319"/>
      <c r="Z736" s="319"/>
      <c r="AA736" s="115"/>
      <c r="AB736" s="1121" t="s">
        <v>442</v>
      </c>
      <c r="AC736" s="1122"/>
      <c r="AD736" s="1123"/>
    </row>
    <row r="737" spans="1:30" ht="13.5" customHeight="1">
      <c r="A737" s="1135"/>
      <c r="B737" s="983"/>
      <c r="C737" s="1177"/>
      <c r="D737" s="1134"/>
      <c r="E737" s="1135"/>
      <c r="F737" s="1004"/>
      <c r="G737" s="1136"/>
      <c r="H737" s="1136"/>
      <c r="I737" s="1136"/>
      <c r="J737" s="1136"/>
      <c r="K737" s="1136"/>
      <c r="L737" s="1136"/>
      <c r="M737" s="1136"/>
      <c r="N737" s="1446"/>
      <c r="O737" s="1446"/>
      <c r="P737" s="1446"/>
      <c r="Q737" s="1446"/>
      <c r="R737" s="1446"/>
      <c r="S737" s="1446"/>
      <c r="T737" s="1446"/>
      <c r="U737" s="1446"/>
      <c r="V737" s="1446"/>
      <c r="W737" s="319"/>
      <c r="X737" s="319"/>
      <c r="Y737" s="319"/>
      <c r="Z737" s="319"/>
      <c r="AA737" s="115"/>
      <c r="AB737" s="1121"/>
      <c r="AC737" s="1122"/>
      <c r="AD737" s="1123"/>
    </row>
    <row r="738" spans="1:30" s="826" customFormat="1" ht="13.5" customHeight="1">
      <c r="A738" s="1135"/>
      <c r="B738" s="983"/>
      <c r="C738" s="1177"/>
      <c r="D738" s="1134"/>
      <c r="E738" s="1135"/>
      <c r="F738" s="1004"/>
      <c r="G738" s="979"/>
      <c r="H738" s="979"/>
      <c r="I738" s="979"/>
      <c r="J738" s="979"/>
      <c r="K738" s="979"/>
      <c r="L738" s="979"/>
      <c r="M738" s="979"/>
      <c r="N738" s="979"/>
      <c r="O738" s="979"/>
      <c r="P738" s="979"/>
      <c r="Q738" s="979"/>
      <c r="R738" s="979"/>
      <c r="S738" s="979"/>
      <c r="T738" s="979"/>
      <c r="U738" s="979"/>
      <c r="V738" s="979"/>
      <c r="W738" s="979"/>
      <c r="X738" s="979"/>
      <c r="Y738" s="319"/>
      <c r="Z738" s="319"/>
      <c r="AA738" s="115"/>
      <c r="AB738" s="1121"/>
      <c r="AC738" s="1122"/>
      <c r="AD738" s="1123"/>
    </row>
    <row r="739" spans="1:30" ht="18" customHeight="1">
      <c r="A739" s="1135"/>
      <c r="B739" s="983"/>
      <c r="C739" s="1177"/>
      <c r="D739" s="1134"/>
      <c r="E739" s="1135"/>
      <c r="F739" s="1004"/>
      <c r="G739" s="1925" t="s">
        <v>427</v>
      </c>
      <c r="H739" s="1925"/>
      <c r="I739" s="1925"/>
      <c r="J739" s="1925"/>
      <c r="K739" s="1925"/>
      <c r="L739" s="1925"/>
      <c r="M739" s="1925"/>
      <c r="N739" s="1925"/>
      <c r="O739" s="1925"/>
      <c r="P739" s="1925"/>
      <c r="Q739" s="1925"/>
      <c r="R739" s="1925"/>
      <c r="S739" s="1925"/>
      <c r="T739" s="1925"/>
      <c r="U739" s="1925"/>
      <c r="V739" s="1925"/>
      <c r="W739" s="1925"/>
      <c r="X739" s="1925"/>
      <c r="Y739" s="1925"/>
      <c r="Z739" s="1925"/>
      <c r="AA739" s="115"/>
      <c r="AB739" s="1121"/>
      <c r="AC739" s="1122"/>
      <c r="AD739" s="1123"/>
    </row>
    <row r="740" spans="1:30" ht="13.5" customHeight="1">
      <c r="A740" s="1135"/>
      <c r="B740" s="983"/>
      <c r="C740" s="1177"/>
      <c r="D740" s="1134"/>
      <c r="E740" s="1135"/>
      <c r="F740" s="1004"/>
      <c r="G740" s="1925"/>
      <c r="H740" s="1925"/>
      <c r="I740" s="1925"/>
      <c r="J740" s="1925"/>
      <c r="K740" s="1925"/>
      <c r="L740" s="1925"/>
      <c r="M740" s="1925"/>
      <c r="N740" s="1925"/>
      <c r="O740" s="1925"/>
      <c r="P740" s="1925"/>
      <c r="Q740" s="1925"/>
      <c r="R740" s="1925"/>
      <c r="S740" s="1925"/>
      <c r="T740" s="1925"/>
      <c r="U740" s="1925"/>
      <c r="V740" s="1925"/>
      <c r="W740" s="1925"/>
      <c r="X740" s="1925"/>
      <c r="Y740" s="1925"/>
      <c r="Z740" s="1925"/>
      <c r="AA740" s="115"/>
      <c r="AB740" s="105"/>
      <c r="AC740" s="106"/>
      <c r="AD740" s="107"/>
    </row>
    <row r="741" spans="1:30" ht="13.5" customHeight="1">
      <c r="A741" s="1135"/>
      <c r="B741" s="983"/>
      <c r="C741" s="1177"/>
      <c r="D741" s="1134"/>
      <c r="E741" s="1135"/>
      <c r="F741" s="1004"/>
      <c r="G741" s="1757"/>
      <c r="H741" s="1758"/>
      <c r="I741" s="1758"/>
      <c r="J741" s="1758"/>
      <c r="K741" s="1758"/>
      <c r="L741" s="1758"/>
      <c r="M741" s="1758"/>
      <c r="N741" s="1758"/>
      <c r="O741" s="1758"/>
      <c r="P741" s="1758"/>
      <c r="Q741" s="1758"/>
      <c r="R741" s="1758"/>
      <c r="S741" s="1758"/>
      <c r="T741" s="1758"/>
      <c r="U741" s="1758"/>
      <c r="V741" s="1758"/>
      <c r="W741" s="1758"/>
      <c r="X741" s="1758"/>
      <c r="Y741" s="1758"/>
      <c r="Z741" s="1759"/>
      <c r="AA741" s="115"/>
      <c r="AB741" s="105"/>
      <c r="AC741" s="106"/>
      <c r="AD741" s="107"/>
    </row>
    <row r="742" spans="1:30" ht="13.5" customHeight="1">
      <c r="A742" s="973"/>
      <c r="B742" s="983"/>
      <c r="C742" s="984"/>
      <c r="D742" s="977"/>
      <c r="E742" s="973"/>
      <c r="F742" s="1004"/>
      <c r="G742" s="1854"/>
      <c r="H742" s="1855"/>
      <c r="I742" s="1855"/>
      <c r="J742" s="1855"/>
      <c r="K742" s="1855"/>
      <c r="L742" s="1855"/>
      <c r="M742" s="1855"/>
      <c r="N742" s="1855"/>
      <c r="O742" s="1855"/>
      <c r="P742" s="1855"/>
      <c r="Q742" s="1855"/>
      <c r="R742" s="1855"/>
      <c r="S742" s="1855"/>
      <c r="T742" s="1855"/>
      <c r="U742" s="1855"/>
      <c r="V742" s="1855"/>
      <c r="W742" s="1855"/>
      <c r="X742" s="1855"/>
      <c r="Y742" s="1855"/>
      <c r="Z742" s="1856"/>
      <c r="AA742" s="115"/>
      <c r="AB742" s="967"/>
      <c r="AC742" s="968"/>
      <c r="AD742" s="969"/>
    </row>
    <row r="743" spans="1:30" ht="13.5" customHeight="1">
      <c r="A743" s="973"/>
      <c r="B743" s="983"/>
      <c r="C743" s="984"/>
      <c r="D743" s="977"/>
      <c r="E743" s="973"/>
      <c r="F743" s="1004"/>
      <c r="G743" s="1854"/>
      <c r="H743" s="1855"/>
      <c r="I743" s="1855"/>
      <c r="J743" s="1855"/>
      <c r="K743" s="1855"/>
      <c r="L743" s="1855"/>
      <c r="M743" s="1855"/>
      <c r="N743" s="1855"/>
      <c r="O743" s="1855"/>
      <c r="P743" s="1855"/>
      <c r="Q743" s="1855"/>
      <c r="R743" s="1855"/>
      <c r="S743" s="1855"/>
      <c r="T743" s="1855"/>
      <c r="U743" s="1855"/>
      <c r="V743" s="1855"/>
      <c r="W743" s="1855"/>
      <c r="X743" s="1855"/>
      <c r="Y743" s="1855"/>
      <c r="Z743" s="1856"/>
      <c r="AA743" s="115"/>
      <c r="AB743" s="967"/>
      <c r="AC743" s="968"/>
      <c r="AD743" s="969"/>
    </row>
    <row r="744" spans="1:30" ht="13.5" customHeight="1">
      <c r="A744" s="973"/>
      <c r="B744" s="983"/>
      <c r="C744" s="984"/>
      <c r="D744" s="977"/>
      <c r="E744" s="973"/>
      <c r="F744" s="1004"/>
      <c r="G744" s="1760"/>
      <c r="H744" s="1761"/>
      <c r="I744" s="1761"/>
      <c r="J744" s="1761"/>
      <c r="K744" s="1761"/>
      <c r="L744" s="1761"/>
      <c r="M744" s="1761"/>
      <c r="N744" s="1761"/>
      <c r="O744" s="1761"/>
      <c r="P744" s="1761"/>
      <c r="Q744" s="1761"/>
      <c r="R744" s="1761"/>
      <c r="S744" s="1761"/>
      <c r="T744" s="1761"/>
      <c r="U744" s="1761"/>
      <c r="V744" s="1761"/>
      <c r="W744" s="1761"/>
      <c r="X744" s="1761"/>
      <c r="Y744" s="1761"/>
      <c r="Z744" s="1762"/>
      <c r="AA744" s="115"/>
      <c r="AB744" s="967"/>
      <c r="AC744" s="968"/>
      <c r="AD744" s="969"/>
    </row>
    <row r="745" spans="1:30" s="826" customFormat="1" ht="13.5" customHeight="1">
      <c r="A745" s="973"/>
      <c r="B745" s="983"/>
      <c r="C745" s="984"/>
      <c r="D745" s="977"/>
      <c r="E745" s="973"/>
      <c r="F745" s="1004"/>
      <c r="G745" s="996"/>
      <c r="H745" s="996"/>
      <c r="I745" s="996"/>
      <c r="J745" s="996"/>
      <c r="K745" s="996"/>
      <c r="L745" s="996"/>
      <c r="M745" s="996"/>
      <c r="N745" s="996"/>
      <c r="O745" s="996"/>
      <c r="P745" s="996"/>
      <c r="Q745" s="996"/>
      <c r="R745" s="996"/>
      <c r="S745" s="996"/>
      <c r="T745" s="996"/>
      <c r="U745" s="996"/>
      <c r="V745" s="996"/>
      <c r="W745" s="996"/>
      <c r="X745" s="996"/>
      <c r="Y745" s="996"/>
      <c r="Z745" s="996"/>
      <c r="AA745" s="115"/>
      <c r="AB745" s="967"/>
      <c r="AC745" s="968"/>
      <c r="AD745" s="969"/>
    </row>
    <row r="746" spans="1:30" s="826" customFormat="1" ht="13.5" customHeight="1">
      <c r="A746" s="973"/>
      <c r="B746" s="983"/>
      <c r="C746" s="984"/>
      <c r="D746" s="977"/>
      <c r="E746" s="973"/>
      <c r="F746" s="1004"/>
      <c r="G746" s="996"/>
      <c r="H746" s="996"/>
      <c r="I746" s="996"/>
      <c r="J746" s="996"/>
      <c r="K746" s="996"/>
      <c r="L746" s="996"/>
      <c r="M746" s="996"/>
      <c r="N746" s="996"/>
      <c r="O746" s="996"/>
      <c r="P746" s="996"/>
      <c r="Q746" s="996"/>
      <c r="R746" s="996"/>
      <c r="S746" s="996"/>
      <c r="T746" s="996"/>
      <c r="U746" s="996"/>
      <c r="V746" s="996"/>
      <c r="W746" s="996"/>
      <c r="X746" s="996"/>
      <c r="Y746" s="996"/>
      <c r="Z746" s="996"/>
      <c r="AA746" s="115"/>
      <c r="AB746" s="967"/>
      <c r="AC746" s="968"/>
      <c r="AD746" s="969"/>
    </row>
    <row r="747" spans="1:30" s="826" customFormat="1" ht="13.5" customHeight="1">
      <c r="A747" s="973"/>
      <c r="B747" s="983"/>
      <c r="C747" s="984"/>
      <c r="D747" s="977"/>
      <c r="E747" s="973"/>
      <c r="F747" s="1004"/>
      <c r="G747" s="996"/>
      <c r="H747" s="996"/>
      <c r="I747" s="996"/>
      <c r="J747" s="996"/>
      <c r="K747" s="996"/>
      <c r="L747" s="996"/>
      <c r="M747" s="996"/>
      <c r="N747" s="996"/>
      <c r="O747" s="996"/>
      <c r="P747" s="996"/>
      <c r="Q747" s="996"/>
      <c r="R747" s="996"/>
      <c r="S747" s="996"/>
      <c r="T747" s="996"/>
      <c r="U747" s="996"/>
      <c r="V747" s="996"/>
      <c r="W747" s="996"/>
      <c r="X747" s="996"/>
      <c r="Y747" s="996"/>
      <c r="Z747" s="996"/>
      <c r="AA747" s="115"/>
      <c r="AB747" s="967"/>
      <c r="AC747" s="968"/>
      <c r="AD747" s="969"/>
    </row>
    <row r="748" spans="1:30" s="826" customFormat="1" ht="13.5" customHeight="1">
      <c r="A748" s="808"/>
      <c r="B748" s="849"/>
      <c r="C748" s="823"/>
      <c r="D748" s="810"/>
      <c r="E748" s="808"/>
      <c r="F748" s="839"/>
      <c r="G748" s="319"/>
      <c r="H748" s="319"/>
      <c r="I748" s="319"/>
      <c r="J748" s="319"/>
      <c r="K748" s="319"/>
      <c r="L748" s="319"/>
      <c r="M748" s="319"/>
      <c r="N748" s="319"/>
      <c r="O748" s="319"/>
      <c r="P748" s="319"/>
      <c r="Q748" s="319"/>
      <c r="R748" s="319"/>
      <c r="S748" s="319"/>
      <c r="T748" s="319"/>
      <c r="U748" s="319"/>
      <c r="V748" s="319"/>
      <c r="W748" s="319"/>
      <c r="X748" s="319"/>
      <c r="Y748" s="319"/>
      <c r="Z748" s="319"/>
      <c r="AA748" s="115"/>
      <c r="AB748" s="812"/>
      <c r="AC748" s="813"/>
      <c r="AD748" s="814"/>
    </row>
    <row r="749" spans="1:30" s="826" customFormat="1" ht="24" customHeight="1">
      <c r="A749" s="808"/>
      <c r="B749" s="849"/>
      <c r="C749" s="823"/>
      <c r="D749" s="810"/>
      <c r="E749" s="808"/>
      <c r="F749" s="839"/>
      <c r="G749" s="319"/>
      <c r="H749" s="319"/>
      <c r="I749" s="319"/>
      <c r="J749" s="319"/>
      <c r="K749" s="319"/>
      <c r="L749" s="319"/>
      <c r="M749" s="319"/>
      <c r="N749" s="319"/>
      <c r="O749" s="319"/>
      <c r="P749" s="319"/>
      <c r="Q749" s="319"/>
      <c r="R749" s="319"/>
      <c r="S749" s="319"/>
      <c r="T749" s="319"/>
      <c r="U749" s="319"/>
      <c r="V749" s="319"/>
      <c r="W749" s="319"/>
      <c r="X749" s="319"/>
      <c r="Y749" s="319"/>
      <c r="Z749" s="319"/>
      <c r="AA749" s="115"/>
      <c r="AB749" s="812"/>
      <c r="AC749" s="813"/>
      <c r="AD749" s="814"/>
    </row>
    <row r="750" spans="1:30" ht="16.5" customHeight="1">
      <c r="A750" s="617"/>
      <c r="B750" s="631"/>
      <c r="C750" s="660"/>
      <c r="D750" s="633"/>
      <c r="E750" s="617"/>
      <c r="F750" s="612"/>
      <c r="G750" s="695"/>
      <c r="H750" s="695"/>
      <c r="I750" s="695"/>
      <c r="J750" s="695"/>
      <c r="K750" s="695"/>
      <c r="L750" s="695"/>
      <c r="M750" s="695"/>
      <c r="N750" s="695"/>
      <c r="O750" s="695"/>
      <c r="P750" s="695"/>
      <c r="Q750" s="695"/>
      <c r="R750" s="695"/>
      <c r="S750" s="695"/>
      <c r="T750" s="695"/>
      <c r="U750" s="695"/>
      <c r="V750" s="695"/>
      <c r="W750" s="695"/>
      <c r="X750" s="695"/>
      <c r="Y750" s="695"/>
      <c r="Z750" s="695"/>
      <c r="AA750" s="169"/>
      <c r="AB750" s="646"/>
      <c r="AC750" s="647"/>
      <c r="AD750" s="648"/>
    </row>
    <row r="751" spans="1:30" ht="7.5" customHeight="1">
      <c r="A751" s="589"/>
      <c r="B751" s="626"/>
      <c r="C751" s="602"/>
      <c r="D751" s="591"/>
      <c r="E751" s="589"/>
      <c r="G751" s="320"/>
      <c r="H751" s="320"/>
      <c r="I751" s="320"/>
      <c r="J751" s="320"/>
      <c r="K751" s="320"/>
      <c r="L751" s="320"/>
      <c r="M751" s="320"/>
      <c r="N751" s="320"/>
      <c r="O751" s="320"/>
      <c r="P751" s="320"/>
      <c r="Q751" s="320"/>
      <c r="R751" s="320"/>
      <c r="S751" s="320"/>
      <c r="T751" s="320"/>
      <c r="U751" s="320"/>
      <c r="V751" s="320"/>
      <c r="W751" s="320"/>
      <c r="X751" s="320"/>
      <c r="Y751" s="320"/>
      <c r="Z751" s="320"/>
      <c r="AA751" s="115"/>
      <c r="AB751" s="593"/>
      <c r="AC751" s="594"/>
      <c r="AD751" s="595"/>
    </row>
    <row r="752" spans="1:30" ht="13.5" customHeight="1">
      <c r="A752" s="973"/>
      <c r="B752" s="983">
        <v>36</v>
      </c>
      <c r="C752" s="1177" t="s">
        <v>489</v>
      </c>
      <c r="D752" s="977" t="s">
        <v>1112</v>
      </c>
      <c r="E752" s="1119" t="s">
        <v>1264</v>
      </c>
      <c r="F752" s="995"/>
      <c r="G752" s="1136" t="s">
        <v>117</v>
      </c>
      <c r="H752" s="1136"/>
      <c r="I752" s="1136"/>
      <c r="J752" s="1136"/>
      <c r="K752" s="1136"/>
      <c r="L752" s="1136"/>
      <c r="M752" s="1136"/>
      <c r="N752" s="1446" t="s">
        <v>116</v>
      </c>
      <c r="O752" s="1446"/>
      <c r="P752" s="1446"/>
      <c r="Q752" s="1446"/>
      <c r="R752" s="1446"/>
      <c r="S752" s="1446"/>
      <c r="T752" s="1446"/>
      <c r="U752" s="1446"/>
      <c r="V752" s="1446"/>
      <c r="W752" s="319"/>
      <c r="X752" s="319"/>
      <c r="Y752" s="319"/>
      <c r="Z752" s="319"/>
      <c r="AA752" s="115"/>
      <c r="AB752" s="1121" t="s">
        <v>442</v>
      </c>
      <c r="AC752" s="1122"/>
      <c r="AD752" s="1123"/>
    </row>
    <row r="753" spans="1:30" ht="13.5" customHeight="1">
      <c r="A753" s="973"/>
      <c r="B753" s="983"/>
      <c r="C753" s="1177"/>
      <c r="D753" s="977"/>
      <c r="E753" s="1119"/>
      <c r="F753" s="995"/>
      <c r="G753" s="1136"/>
      <c r="H753" s="1136"/>
      <c r="I753" s="1136"/>
      <c r="J753" s="1136"/>
      <c r="K753" s="1136"/>
      <c r="L753" s="1136"/>
      <c r="M753" s="1136"/>
      <c r="N753" s="1446"/>
      <c r="O753" s="1446"/>
      <c r="P753" s="1446"/>
      <c r="Q753" s="1446"/>
      <c r="R753" s="1446"/>
      <c r="S753" s="1446"/>
      <c r="T753" s="1446"/>
      <c r="U753" s="1446"/>
      <c r="V753" s="1446"/>
      <c r="W753" s="319"/>
      <c r="X753" s="319"/>
      <c r="Y753" s="319"/>
      <c r="Z753" s="319"/>
      <c r="AA753" s="115"/>
      <c r="AB753" s="1121"/>
      <c r="AC753" s="1122"/>
      <c r="AD753" s="1123"/>
    </row>
    <row r="754" spans="1:30" ht="13.5" customHeight="1">
      <c r="A754" s="973"/>
      <c r="B754" s="983"/>
      <c r="C754" s="1177"/>
      <c r="D754" s="977"/>
      <c r="E754" s="1119"/>
      <c r="F754" s="995"/>
      <c r="G754" s="319"/>
      <c r="H754" s="319"/>
      <c r="I754" s="319"/>
      <c r="J754" s="319"/>
      <c r="K754" s="319"/>
      <c r="L754" s="319"/>
      <c r="M754" s="319"/>
      <c r="N754" s="319"/>
      <c r="O754" s="319"/>
      <c r="P754" s="319"/>
      <c r="Q754" s="319"/>
      <c r="R754" s="319"/>
      <c r="S754" s="319"/>
      <c r="T754" s="319"/>
      <c r="U754" s="319"/>
      <c r="V754" s="319"/>
      <c r="W754" s="319"/>
      <c r="X754" s="319"/>
      <c r="Y754" s="319"/>
      <c r="Z754" s="319"/>
      <c r="AA754" s="115"/>
      <c r="AB754" s="1121"/>
      <c r="AC754" s="1122"/>
      <c r="AD754" s="1123"/>
    </row>
    <row r="755" spans="1:30" ht="13.5" customHeight="1">
      <c r="A755" s="973"/>
      <c r="B755" s="983"/>
      <c r="C755" s="1177"/>
      <c r="D755" s="977"/>
      <c r="E755" s="1119"/>
      <c r="F755" s="995"/>
      <c r="G755" s="1926" t="s">
        <v>254</v>
      </c>
      <c r="H755" s="1926"/>
      <c r="I755" s="1926"/>
      <c r="J755" s="1926"/>
      <c r="K755" s="1926"/>
      <c r="L755" s="1926"/>
      <c r="M755" s="1926"/>
      <c r="N755" s="1926"/>
      <c r="O755" s="1926"/>
      <c r="P755" s="1926"/>
      <c r="Q755" s="1926"/>
      <c r="R755" s="1926"/>
      <c r="S755" s="1926"/>
      <c r="T755" s="1926"/>
      <c r="U755" s="1926"/>
      <c r="V755" s="1926"/>
      <c r="W755" s="1926"/>
      <c r="X755" s="1926"/>
      <c r="Y755" s="1926"/>
      <c r="Z755" s="1926"/>
      <c r="AA755" s="115"/>
      <c r="AB755" s="105"/>
      <c r="AC755" s="106"/>
      <c r="AD755" s="107"/>
    </row>
    <row r="756" spans="1:30" ht="13.5" customHeight="1">
      <c r="A756" s="973"/>
      <c r="B756" s="983"/>
      <c r="C756" s="984"/>
      <c r="D756" s="977"/>
      <c r="E756" s="1119"/>
      <c r="F756" s="995"/>
      <c r="G756" s="1757"/>
      <c r="H756" s="1758"/>
      <c r="I756" s="1758"/>
      <c r="J756" s="1758"/>
      <c r="K756" s="1758"/>
      <c r="L756" s="1758"/>
      <c r="M756" s="1758"/>
      <c r="N756" s="1758"/>
      <c r="O756" s="1758"/>
      <c r="P756" s="1758"/>
      <c r="Q756" s="1758"/>
      <c r="R756" s="1758"/>
      <c r="S756" s="1758"/>
      <c r="T756" s="1758"/>
      <c r="U756" s="1758"/>
      <c r="V756" s="1758"/>
      <c r="W756" s="1758"/>
      <c r="X756" s="1758"/>
      <c r="Y756" s="1758"/>
      <c r="Z756" s="1759"/>
      <c r="AA756" s="115"/>
      <c r="AB756" s="105"/>
      <c r="AC756" s="106"/>
      <c r="AD756" s="107"/>
    </row>
    <row r="757" spans="1:30" ht="18" customHeight="1">
      <c r="A757" s="973"/>
      <c r="B757" s="983"/>
      <c r="C757" s="984"/>
      <c r="D757" s="977"/>
      <c r="E757" s="1119"/>
      <c r="F757" s="995"/>
      <c r="G757" s="1854"/>
      <c r="H757" s="1855"/>
      <c r="I757" s="1855"/>
      <c r="J757" s="1855"/>
      <c r="K757" s="1855"/>
      <c r="L757" s="1855"/>
      <c r="M757" s="1855"/>
      <c r="N757" s="1855"/>
      <c r="O757" s="1855"/>
      <c r="P757" s="1855"/>
      <c r="Q757" s="1855"/>
      <c r="R757" s="1855"/>
      <c r="S757" s="1855"/>
      <c r="T757" s="1855"/>
      <c r="U757" s="1855"/>
      <c r="V757" s="1855"/>
      <c r="W757" s="1855"/>
      <c r="X757" s="1855"/>
      <c r="Y757" s="1855"/>
      <c r="Z757" s="1856"/>
      <c r="AA757" s="115"/>
      <c r="AB757" s="967"/>
      <c r="AC757" s="968"/>
      <c r="AD757" s="969"/>
    </row>
    <row r="758" spans="1:30" ht="13.5" customHeight="1">
      <c r="A758" s="973"/>
      <c r="B758" s="983"/>
      <c r="C758" s="984"/>
      <c r="D758" s="977"/>
      <c r="E758" s="1119" t="s">
        <v>490</v>
      </c>
      <c r="F758" s="995"/>
      <c r="G758" s="1760"/>
      <c r="H758" s="1761"/>
      <c r="I758" s="1761"/>
      <c r="J758" s="1761"/>
      <c r="K758" s="1761"/>
      <c r="L758" s="1761"/>
      <c r="M758" s="1761"/>
      <c r="N758" s="1761"/>
      <c r="O758" s="1761"/>
      <c r="P758" s="1761"/>
      <c r="Q758" s="1761"/>
      <c r="R758" s="1761"/>
      <c r="S758" s="1761"/>
      <c r="T758" s="1761"/>
      <c r="U758" s="1761"/>
      <c r="V758" s="1761"/>
      <c r="W758" s="1761"/>
      <c r="X758" s="1761"/>
      <c r="Y758" s="1761"/>
      <c r="Z758" s="1762"/>
      <c r="AA758" s="115"/>
      <c r="AB758" s="967"/>
      <c r="AC758" s="968"/>
      <c r="AD758" s="969"/>
    </row>
    <row r="759" spans="1:30" ht="13.5" customHeight="1">
      <c r="A759" s="973"/>
      <c r="B759" s="983"/>
      <c r="C759" s="984"/>
      <c r="D759" s="977"/>
      <c r="E759" s="1119"/>
      <c r="F759" s="995"/>
      <c r="G759" s="319"/>
      <c r="H759" s="319"/>
      <c r="I759" s="319"/>
      <c r="J759" s="319"/>
      <c r="K759" s="319"/>
      <c r="L759" s="319"/>
      <c r="M759" s="319"/>
      <c r="N759" s="319"/>
      <c r="O759" s="319"/>
      <c r="P759" s="319"/>
      <c r="Q759" s="319"/>
      <c r="R759" s="319"/>
      <c r="S759" s="319"/>
      <c r="T759" s="319"/>
      <c r="U759" s="319"/>
      <c r="V759" s="319"/>
      <c r="W759" s="319"/>
      <c r="X759" s="319"/>
      <c r="Y759" s="319"/>
      <c r="Z759" s="319"/>
      <c r="AA759" s="115"/>
      <c r="AB759" s="967"/>
      <c r="AC759" s="968"/>
      <c r="AD759" s="969"/>
    </row>
    <row r="760" spans="1:30" ht="13.5" customHeight="1">
      <c r="A760" s="973"/>
      <c r="B760" s="983"/>
      <c r="C760" s="984"/>
      <c r="D760" s="977"/>
      <c r="E760" s="1119"/>
      <c r="F760" s="995"/>
      <c r="G760" s="1925" t="s">
        <v>253</v>
      </c>
      <c r="H760" s="1925"/>
      <c r="I760" s="1925"/>
      <c r="J760" s="1925"/>
      <c r="K760" s="1925"/>
      <c r="L760" s="1925"/>
      <c r="M760" s="1925"/>
      <c r="N760" s="1925"/>
      <c r="O760" s="1925"/>
      <c r="P760" s="1925"/>
      <c r="Q760" s="1925"/>
      <c r="R760" s="1925"/>
      <c r="S760" s="1925"/>
      <c r="T760" s="1925"/>
      <c r="U760" s="1925"/>
      <c r="V760" s="1925"/>
      <c r="W760" s="1925"/>
      <c r="X760" s="1925"/>
      <c r="Y760" s="1925"/>
      <c r="Z760" s="1925"/>
      <c r="AA760" s="115"/>
      <c r="AB760" s="967"/>
      <c r="AC760" s="968"/>
      <c r="AD760" s="969"/>
    </row>
    <row r="761" spans="1:30" ht="21.75" customHeight="1">
      <c r="A761" s="973"/>
      <c r="B761" s="983"/>
      <c r="C761" s="984"/>
      <c r="D761" s="977"/>
      <c r="E761" s="1119"/>
      <c r="F761" s="995"/>
      <c r="G761" s="1927"/>
      <c r="H761" s="1928"/>
      <c r="I761" s="1928"/>
      <c r="J761" s="1928"/>
      <c r="K761" s="1928"/>
      <c r="L761" s="1928"/>
      <c r="M761" s="1928"/>
      <c r="N761" s="1928"/>
      <c r="O761" s="1928"/>
      <c r="P761" s="1928"/>
      <c r="Q761" s="1928"/>
      <c r="R761" s="1928"/>
      <c r="S761" s="1928"/>
      <c r="T761" s="1928"/>
      <c r="U761" s="1928"/>
      <c r="V761" s="1928"/>
      <c r="W761" s="1928"/>
      <c r="X761" s="1928"/>
      <c r="Y761" s="1928"/>
      <c r="Z761" s="1929"/>
      <c r="AA761" s="115"/>
      <c r="AB761" s="967"/>
      <c r="AC761" s="968"/>
      <c r="AD761" s="969"/>
    </row>
    <row r="762" spans="1:30" ht="13.5" customHeight="1">
      <c r="A762" s="973"/>
      <c r="B762" s="298"/>
      <c r="C762" s="984"/>
      <c r="D762" s="977"/>
      <c r="E762" s="1119" t="s">
        <v>491</v>
      </c>
      <c r="F762" s="995"/>
      <c r="G762" s="1854"/>
      <c r="H762" s="1855"/>
      <c r="I762" s="1855"/>
      <c r="J762" s="1855"/>
      <c r="K762" s="1855"/>
      <c r="L762" s="1855"/>
      <c r="M762" s="1855"/>
      <c r="N762" s="1855"/>
      <c r="O762" s="1855"/>
      <c r="P762" s="1855"/>
      <c r="Q762" s="1855"/>
      <c r="R762" s="1855"/>
      <c r="S762" s="1855"/>
      <c r="T762" s="1855"/>
      <c r="U762" s="1855"/>
      <c r="V762" s="1855"/>
      <c r="W762" s="1855"/>
      <c r="X762" s="1855"/>
      <c r="Y762" s="1855"/>
      <c r="Z762" s="1856"/>
      <c r="AA762" s="115"/>
      <c r="AB762" s="967"/>
      <c r="AC762" s="968"/>
      <c r="AD762" s="969"/>
    </row>
    <row r="763" spans="1:30" ht="13.5" customHeight="1">
      <c r="A763" s="1005"/>
      <c r="B763" s="298"/>
      <c r="C763" s="984"/>
      <c r="D763" s="977"/>
      <c r="E763" s="1119"/>
      <c r="F763" s="995"/>
      <c r="G763" s="2761"/>
      <c r="H763" s="2762"/>
      <c r="I763" s="2762"/>
      <c r="J763" s="2762"/>
      <c r="K763" s="2762"/>
      <c r="L763" s="2762"/>
      <c r="M763" s="2762"/>
      <c r="N763" s="2762"/>
      <c r="O763" s="2762"/>
      <c r="P763" s="2762"/>
      <c r="Q763" s="2762"/>
      <c r="R763" s="2762"/>
      <c r="S763" s="2762"/>
      <c r="T763" s="2762"/>
      <c r="U763" s="2762"/>
      <c r="V763" s="2762"/>
      <c r="W763" s="2762"/>
      <c r="X763" s="2762"/>
      <c r="Y763" s="2762"/>
      <c r="Z763" s="2763"/>
      <c r="AA763" s="115"/>
      <c r="AB763" s="967"/>
      <c r="AC763" s="968"/>
      <c r="AD763" s="969"/>
    </row>
    <row r="764" spans="1:30" ht="13.5" customHeight="1">
      <c r="A764" s="1005"/>
      <c r="B764" s="298"/>
      <c r="C764" s="984"/>
      <c r="D764" s="977"/>
      <c r="E764" s="1119"/>
      <c r="F764" s="1004"/>
      <c r="G764" s="375"/>
      <c r="H764" s="375"/>
      <c r="I764" s="375"/>
      <c r="J764" s="375"/>
      <c r="K764" s="375"/>
      <c r="L764" s="375"/>
      <c r="M764" s="375"/>
      <c r="N764" s="375"/>
      <c r="O764" s="995"/>
      <c r="P764" s="995"/>
      <c r="Q764" s="995"/>
      <c r="R764" s="995"/>
      <c r="S764" s="995"/>
      <c r="T764" s="995"/>
      <c r="U764" s="995"/>
      <c r="V764" s="995"/>
      <c r="W764" s="995"/>
      <c r="X764" s="995"/>
      <c r="Y764" s="995"/>
      <c r="Z764" s="995"/>
      <c r="AA764" s="102"/>
      <c r="AB764" s="967"/>
      <c r="AC764" s="968"/>
      <c r="AD764" s="969"/>
    </row>
    <row r="765" spans="1:30" ht="13.5" customHeight="1">
      <c r="A765" s="1005"/>
      <c r="B765" s="298"/>
      <c r="C765" s="984"/>
      <c r="D765" s="977"/>
      <c r="E765" s="1119"/>
      <c r="F765" s="1004"/>
      <c r="G765" s="325"/>
      <c r="H765" s="325"/>
      <c r="I765" s="325"/>
      <c r="J765" s="325"/>
      <c r="K765" s="187"/>
      <c r="L765" s="187"/>
      <c r="M765" s="187"/>
      <c r="N765" s="995"/>
      <c r="O765" s="995"/>
      <c r="P765" s="995"/>
      <c r="Q765" s="995"/>
      <c r="R765" s="995"/>
      <c r="S765" s="995"/>
      <c r="T765" s="995"/>
      <c r="U765" s="995"/>
      <c r="V765" s="995"/>
      <c r="W765" s="995"/>
      <c r="X765" s="995"/>
      <c r="Y765" s="995"/>
      <c r="Z765" s="995"/>
      <c r="AA765" s="102"/>
      <c r="AB765" s="967"/>
      <c r="AC765" s="968"/>
      <c r="AD765" s="969"/>
    </row>
    <row r="766" spans="1:30" ht="13.5" customHeight="1">
      <c r="A766" s="1005"/>
      <c r="B766" s="298"/>
      <c r="C766" s="984"/>
      <c r="D766" s="977"/>
      <c r="E766" s="980"/>
      <c r="F766" s="1004"/>
      <c r="G766" s="325"/>
      <c r="H766" s="325"/>
      <c r="I766" s="325"/>
      <c r="J766" s="325"/>
      <c r="K766" s="187"/>
      <c r="L766" s="187"/>
      <c r="M766" s="187"/>
      <c r="N766" s="995"/>
      <c r="O766" s="995"/>
      <c r="P766" s="995"/>
      <c r="Q766" s="995"/>
      <c r="R766" s="995"/>
      <c r="S766" s="995"/>
      <c r="T766" s="995"/>
      <c r="U766" s="995"/>
      <c r="V766" s="995"/>
      <c r="W766" s="995"/>
      <c r="X766" s="995"/>
      <c r="Y766" s="995"/>
      <c r="Z766" s="995"/>
      <c r="AA766" s="102"/>
      <c r="AB766" s="967"/>
      <c r="AC766" s="968"/>
      <c r="AD766" s="969"/>
    </row>
    <row r="767" spans="1:30" ht="6.6" customHeight="1">
      <c r="A767" s="1005"/>
      <c r="B767" s="371"/>
      <c r="C767" s="1016"/>
      <c r="D767" s="185"/>
      <c r="E767" s="182"/>
      <c r="F767" s="187"/>
      <c r="G767" s="187"/>
      <c r="H767" s="187"/>
      <c r="I767" s="187"/>
      <c r="J767" s="187"/>
      <c r="K767" s="187"/>
      <c r="L767" s="187"/>
      <c r="M767" s="187"/>
      <c r="N767" s="187"/>
      <c r="O767" s="187"/>
      <c r="P767" s="187"/>
      <c r="Q767" s="187"/>
      <c r="R767" s="187"/>
      <c r="S767" s="187"/>
      <c r="T767" s="187"/>
      <c r="U767" s="187"/>
      <c r="V767" s="187"/>
      <c r="W767" s="187"/>
      <c r="X767" s="187"/>
      <c r="Y767" s="187"/>
      <c r="Z767" s="187"/>
      <c r="AA767" s="188"/>
      <c r="AB767" s="189"/>
      <c r="AC767" s="190"/>
      <c r="AD767" s="191"/>
    </row>
    <row r="768" spans="1:30" ht="6.6" customHeight="1">
      <c r="A768" s="1005"/>
      <c r="B768" s="371"/>
      <c r="C768" s="1016"/>
      <c r="D768" s="185"/>
      <c r="E768" s="182"/>
      <c r="F768" s="187"/>
      <c r="G768" s="187"/>
      <c r="H768" s="187"/>
      <c r="I768" s="187"/>
      <c r="J768" s="187"/>
      <c r="K768" s="187"/>
      <c r="L768" s="187"/>
      <c r="M768" s="187"/>
      <c r="N768" s="187"/>
      <c r="O768" s="187"/>
      <c r="P768" s="187"/>
      <c r="Q768" s="187"/>
      <c r="R768" s="187"/>
      <c r="S768" s="187"/>
      <c r="T768" s="187"/>
      <c r="U768" s="187"/>
      <c r="V768" s="187"/>
      <c r="W768" s="187"/>
      <c r="X768" s="187"/>
      <c r="Y768" s="187"/>
      <c r="Z768" s="187"/>
      <c r="AA768" s="187"/>
      <c r="AB768" s="189"/>
      <c r="AC768" s="190"/>
      <c r="AD768" s="191"/>
    </row>
    <row r="769" spans="1:30" ht="13.5" customHeight="1">
      <c r="A769" s="1119" t="s">
        <v>1226</v>
      </c>
      <c r="B769" s="983">
        <v>37</v>
      </c>
      <c r="C769" s="1177" t="s">
        <v>492</v>
      </c>
      <c r="D769" s="1134" t="s">
        <v>378</v>
      </c>
      <c r="E769" s="1119" t="s">
        <v>1372</v>
      </c>
      <c r="F769" s="1004"/>
      <c r="G769" s="1136" t="s">
        <v>117</v>
      </c>
      <c r="H769" s="1136"/>
      <c r="I769" s="1136"/>
      <c r="J769" s="1136"/>
      <c r="K769" s="1136"/>
      <c r="L769" s="1136"/>
      <c r="M769" s="1136"/>
      <c r="N769" s="1446" t="s">
        <v>116</v>
      </c>
      <c r="O769" s="1446"/>
      <c r="P769" s="1446"/>
      <c r="Q769" s="1446"/>
      <c r="R769" s="1446"/>
      <c r="S769" s="1446"/>
      <c r="T769" s="1446"/>
      <c r="U769" s="1446"/>
      <c r="V769" s="1446"/>
      <c r="W769" s="1004"/>
      <c r="X769" s="1004"/>
      <c r="Y769" s="1004"/>
      <c r="Z769" s="1004"/>
      <c r="AA769" s="1004"/>
      <c r="AB769" s="1121" t="s">
        <v>493</v>
      </c>
      <c r="AC769" s="1122"/>
      <c r="AD769" s="1123"/>
    </row>
    <row r="770" spans="1:30" ht="13.5" customHeight="1">
      <c r="A770" s="1119"/>
      <c r="B770" s="983"/>
      <c r="C770" s="1177"/>
      <c r="D770" s="1134"/>
      <c r="E770" s="1119"/>
      <c r="F770" s="1004"/>
      <c r="G770" s="1136"/>
      <c r="H770" s="1136"/>
      <c r="I770" s="1136"/>
      <c r="J770" s="1136"/>
      <c r="K770" s="1136"/>
      <c r="L770" s="1136"/>
      <c r="M770" s="1136"/>
      <c r="N770" s="1446"/>
      <c r="O770" s="1446"/>
      <c r="P770" s="1446"/>
      <c r="Q770" s="1446"/>
      <c r="R770" s="1446"/>
      <c r="S770" s="1446"/>
      <c r="T770" s="1446"/>
      <c r="U770" s="1446"/>
      <c r="V770" s="1446"/>
      <c r="W770" s="1004"/>
      <c r="X770" s="1004"/>
      <c r="Y770" s="1004"/>
      <c r="Z770" s="1004"/>
      <c r="AA770" s="1004"/>
      <c r="AB770" s="1121"/>
      <c r="AC770" s="1122"/>
      <c r="AD770" s="1123"/>
    </row>
    <row r="771" spans="1:30" ht="13.5" customHeight="1">
      <c r="A771" s="1119"/>
      <c r="B771" s="983"/>
      <c r="C771" s="1177"/>
      <c r="D771" s="1134"/>
      <c r="E771" s="1119"/>
      <c r="F771" s="1004"/>
      <c r="G771" s="1004"/>
      <c r="H771" s="1004"/>
      <c r="I771" s="1004"/>
      <c r="J771" s="1004"/>
      <c r="K771" s="1004"/>
      <c r="L771" s="1004"/>
      <c r="M771" s="1004"/>
      <c r="N771" s="1004"/>
      <c r="O771" s="1004"/>
      <c r="P771" s="1004"/>
      <c r="Q771" s="1004"/>
      <c r="R771" s="1004"/>
      <c r="S771" s="1004"/>
      <c r="T771" s="1004"/>
      <c r="U771" s="1004"/>
      <c r="V771" s="1004"/>
      <c r="W771" s="1004"/>
      <c r="X771" s="1004"/>
      <c r="Y771" s="1004"/>
      <c r="Z771" s="1004"/>
      <c r="AA771" s="1004"/>
      <c r="AB771" s="1121"/>
      <c r="AC771" s="1122"/>
      <c r="AD771" s="1123"/>
    </row>
    <row r="772" spans="1:30" ht="13.5" customHeight="1">
      <c r="A772" s="1119"/>
      <c r="B772" s="983"/>
      <c r="C772" s="1177"/>
      <c r="D772" s="1134"/>
      <c r="E772" s="1119"/>
      <c r="F772" s="1004"/>
      <c r="G772" s="1004"/>
      <c r="H772" s="1004"/>
      <c r="I772" s="1004"/>
      <c r="J772" s="1004"/>
      <c r="K772" s="1004"/>
      <c r="L772" s="1004"/>
      <c r="M772" s="1004"/>
      <c r="N772" s="1004"/>
      <c r="O772" s="1004"/>
      <c r="P772" s="1004"/>
      <c r="Q772" s="1004"/>
      <c r="R772" s="1004"/>
      <c r="S772" s="1004"/>
      <c r="T772" s="1004"/>
      <c r="U772" s="1004"/>
      <c r="V772" s="1004"/>
      <c r="W772" s="1004"/>
      <c r="X772" s="1004"/>
      <c r="Y772" s="1004"/>
      <c r="Z772" s="1004"/>
      <c r="AA772" s="1004"/>
      <c r="AB772" s="105"/>
      <c r="AC772" s="106"/>
      <c r="AD772" s="107"/>
    </row>
    <row r="773" spans="1:30" ht="13.5" customHeight="1">
      <c r="A773" s="980"/>
      <c r="B773" s="983">
        <v>38</v>
      </c>
      <c r="C773" s="975" t="s">
        <v>199</v>
      </c>
      <c r="D773" s="977" t="s">
        <v>378</v>
      </c>
      <c r="E773" s="1119" t="s">
        <v>894</v>
      </c>
      <c r="F773" s="1004"/>
      <c r="G773" s="1136" t="s">
        <v>117</v>
      </c>
      <c r="H773" s="1136"/>
      <c r="I773" s="1136"/>
      <c r="J773" s="1136"/>
      <c r="K773" s="1136"/>
      <c r="L773" s="1136"/>
      <c r="M773" s="1136"/>
      <c r="N773" s="1446" t="s">
        <v>116</v>
      </c>
      <c r="O773" s="1446"/>
      <c r="P773" s="1446"/>
      <c r="Q773" s="1446"/>
      <c r="R773" s="1446"/>
      <c r="S773" s="1446"/>
      <c r="T773" s="1446"/>
      <c r="U773" s="1446"/>
      <c r="V773" s="1446"/>
      <c r="W773" s="1004"/>
      <c r="X773" s="1004"/>
      <c r="Y773" s="1004"/>
      <c r="Z773" s="1004"/>
      <c r="AA773" s="1004"/>
      <c r="AB773" s="1121" t="s">
        <v>493</v>
      </c>
      <c r="AC773" s="1122"/>
      <c r="AD773" s="1123"/>
    </row>
    <row r="774" spans="1:30" ht="13.5" customHeight="1">
      <c r="A774" s="980"/>
      <c r="B774" s="983"/>
      <c r="C774" s="975"/>
      <c r="D774" s="977"/>
      <c r="E774" s="1119"/>
      <c r="F774" s="1004"/>
      <c r="G774" s="1136"/>
      <c r="H774" s="1136"/>
      <c r="I774" s="1136"/>
      <c r="J774" s="1136"/>
      <c r="K774" s="1136"/>
      <c r="L774" s="1136"/>
      <c r="M774" s="1136"/>
      <c r="N774" s="1446"/>
      <c r="O774" s="1446"/>
      <c r="P774" s="1446"/>
      <c r="Q774" s="1446"/>
      <c r="R774" s="1446"/>
      <c r="S774" s="1446"/>
      <c r="T774" s="1446"/>
      <c r="U774" s="1446"/>
      <c r="V774" s="1446"/>
      <c r="W774" s="1004"/>
      <c r="X774" s="1004"/>
      <c r="Y774" s="1004"/>
      <c r="Z774" s="1004"/>
      <c r="AA774" s="1004"/>
      <c r="AB774" s="1121"/>
      <c r="AC774" s="1122"/>
      <c r="AD774" s="1123"/>
    </row>
    <row r="775" spans="1:30" ht="14.25" customHeight="1">
      <c r="A775" s="973"/>
      <c r="B775" s="983"/>
      <c r="C775" s="975"/>
      <c r="D775" s="977"/>
      <c r="E775" s="1119"/>
      <c r="F775" s="1004"/>
      <c r="G775" s="1004"/>
      <c r="H775" s="1004"/>
      <c r="I775" s="1004"/>
      <c r="J775" s="1004"/>
      <c r="K775" s="1004"/>
      <c r="L775" s="1004"/>
      <c r="M775" s="1004"/>
      <c r="N775" s="1004"/>
      <c r="O775" s="1004"/>
      <c r="P775" s="1004"/>
      <c r="Q775" s="1004"/>
      <c r="R775" s="1004"/>
      <c r="S775" s="1004"/>
      <c r="T775" s="1004"/>
      <c r="U775" s="1004"/>
      <c r="V775" s="1004"/>
      <c r="W775" s="1004"/>
      <c r="X775" s="1004"/>
      <c r="Y775" s="1004"/>
      <c r="Z775" s="1004"/>
      <c r="AA775" s="1004"/>
      <c r="AB775" s="1121"/>
      <c r="AC775" s="1122"/>
      <c r="AD775" s="1123"/>
    </row>
    <row r="776" spans="1:30" ht="16.5" customHeight="1">
      <c r="A776" s="973"/>
      <c r="B776" s="983"/>
      <c r="C776" s="975"/>
      <c r="D776" s="977"/>
      <c r="E776" s="1119"/>
      <c r="F776" s="995"/>
      <c r="G776" s="995"/>
      <c r="H776" s="995"/>
      <c r="I776" s="995"/>
      <c r="J776" s="995"/>
      <c r="K776" s="995"/>
      <c r="L776" s="995"/>
      <c r="M776" s="995"/>
      <c r="N776" s="995"/>
      <c r="O776" s="995"/>
      <c r="P776" s="995"/>
      <c r="Q776" s="995"/>
      <c r="R776" s="995"/>
      <c r="S776" s="995"/>
      <c r="T776" s="995"/>
      <c r="U776" s="995"/>
      <c r="V776" s="995"/>
      <c r="W776" s="995"/>
      <c r="X776" s="1004"/>
      <c r="Y776" s="1004"/>
      <c r="Z776" s="995"/>
      <c r="AA776" s="115"/>
      <c r="AB776" s="105"/>
      <c r="AC776" s="106"/>
      <c r="AD776" s="107"/>
    </row>
    <row r="777" spans="1:30" ht="13.5" customHeight="1">
      <c r="A777" s="973"/>
      <c r="B777" s="983"/>
      <c r="C777" s="975"/>
      <c r="D777" s="977"/>
      <c r="E777" s="1119" t="s">
        <v>494</v>
      </c>
      <c r="F777" s="995"/>
      <c r="G777" s="192"/>
      <c r="H777" s="192"/>
      <c r="I777" s="192"/>
      <c r="J777" s="192"/>
      <c r="K777" s="192"/>
      <c r="L777" s="192"/>
      <c r="M777" s="192"/>
      <c r="N777" s="192"/>
      <c r="O777" s="192"/>
      <c r="P777" s="192"/>
      <c r="Q777" s="192"/>
      <c r="R777" s="192"/>
      <c r="S777" s="192"/>
      <c r="T777" s="192"/>
      <c r="U777" s="192"/>
      <c r="V777" s="192"/>
      <c r="W777" s="192"/>
      <c r="X777" s="990"/>
      <c r="Y777" s="990"/>
      <c r="Z777" s="192"/>
      <c r="AA777" s="193"/>
      <c r="AB777" s="105"/>
      <c r="AC777" s="106"/>
      <c r="AD777" s="107"/>
    </row>
    <row r="778" spans="1:30" ht="13.5" customHeight="1">
      <c r="A778" s="973"/>
      <c r="B778" s="983"/>
      <c r="C778" s="975"/>
      <c r="D778" s="977"/>
      <c r="E778" s="1119"/>
      <c r="F778" s="1004"/>
      <c r="G778" s="1004"/>
      <c r="H778" s="1004"/>
      <c r="I778" s="1004"/>
      <c r="J778" s="1004"/>
      <c r="K778" s="1004"/>
      <c r="L778" s="1004"/>
      <c r="M778" s="1004"/>
      <c r="N778" s="1004"/>
      <c r="O778" s="1004"/>
      <c r="P778" s="1004"/>
      <c r="Q778" s="1004"/>
      <c r="R778" s="1004"/>
      <c r="S778" s="1004"/>
      <c r="T778" s="1004"/>
      <c r="U778" s="1004"/>
      <c r="V778" s="1004"/>
      <c r="W778" s="1004"/>
      <c r="X778" s="1004"/>
      <c r="Y778" s="1004"/>
      <c r="Z778" s="1004"/>
      <c r="AA778" s="1004"/>
      <c r="AB778" s="105"/>
      <c r="AC778" s="106"/>
      <c r="AD778" s="107"/>
    </row>
    <row r="779" spans="1:30" ht="26.25" customHeight="1">
      <c r="A779" s="973"/>
      <c r="B779" s="983"/>
      <c r="C779" s="975"/>
      <c r="D779" s="977"/>
      <c r="E779" s="1119"/>
      <c r="F779" s="1004"/>
      <c r="G779" s="1004"/>
      <c r="H779" s="1004"/>
      <c r="I779" s="1004"/>
      <c r="J779" s="1004"/>
      <c r="K779" s="1004"/>
      <c r="L779" s="1004"/>
      <c r="M779" s="1004"/>
      <c r="N779" s="1004"/>
      <c r="O779" s="1004"/>
      <c r="P779" s="1004"/>
      <c r="Q779" s="1004"/>
      <c r="R779" s="1004"/>
      <c r="S779" s="1004"/>
      <c r="T779" s="1004"/>
      <c r="U779" s="1004"/>
      <c r="V779" s="1004"/>
      <c r="W779" s="1004"/>
      <c r="X779" s="1004"/>
      <c r="Y779" s="1004"/>
      <c r="Z779" s="1004"/>
      <c r="AA779" s="1004"/>
      <c r="AB779" s="105"/>
      <c r="AC779" s="106"/>
      <c r="AD779" s="107"/>
    </row>
    <row r="780" spans="1:30" ht="13.5" customHeight="1">
      <c r="A780" s="973"/>
      <c r="B780" s="983"/>
      <c r="C780" s="975"/>
      <c r="D780" s="977"/>
      <c r="E780" s="1119" t="s">
        <v>495</v>
      </c>
      <c r="F780" s="1004"/>
      <c r="G780" s="1004"/>
      <c r="H780" s="1004"/>
      <c r="I780" s="1004"/>
      <c r="J780" s="1004"/>
      <c r="K780" s="1004"/>
      <c r="L780" s="1004"/>
      <c r="M780" s="1004"/>
      <c r="N780" s="1004"/>
      <c r="O780" s="1004"/>
      <c r="P780" s="1004"/>
      <c r="Q780" s="1004"/>
      <c r="R780" s="1004"/>
      <c r="S780" s="1004"/>
      <c r="T780" s="1004"/>
      <c r="U780" s="1004"/>
      <c r="V780" s="1004"/>
      <c r="W780" s="1004"/>
      <c r="X780" s="1004"/>
      <c r="Y780" s="1004"/>
      <c r="Z780" s="1004"/>
      <c r="AA780" s="1004"/>
      <c r="AB780" s="105"/>
      <c r="AC780" s="106"/>
      <c r="AD780" s="107"/>
    </row>
    <row r="781" spans="1:30" ht="27.75" customHeight="1">
      <c r="A781" s="973"/>
      <c r="B781" s="983"/>
      <c r="C781" s="975"/>
      <c r="D781" s="977"/>
      <c r="E781" s="1119"/>
      <c r="F781" s="1004"/>
      <c r="G781" s="1004"/>
      <c r="H781" s="1004"/>
      <c r="I781" s="1004"/>
      <c r="J781" s="1004"/>
      <c r="K781" s="1004"/>
      <c r="L781" s="1004"/>
      <c r="M781" s="1004"/>
      <c r="N781" s="1004"/>
      <c r="O781" s="1004"/>
      <c r="P781" s="1004"/>
      <c r="Q781" s="1004"/>
      <c r="R781" s="1004"/>
      <c r="S781" s="1004"/>
      <c r="T781" s="1004"/>
      <c r="U781" s="1004"/>
      <c r="V781" s="1004"/>
      <c r="W781" s="1004"/>
      <c r="X781" s="1004"/>
      <c r="Y781" s="1004"/>
      <c r="Z781" s="1004"/>
      <c r="AA781" s="1004"/>
      <c r="AB781" s="105"/>
      <c r="AC781" s="106"/>
      <c r="AD781" s="107"/>
    </row>
    <row r="782" spans="1:30" ht="13.5" customHeight="1">
      <c r="A782" s="973"/>
      <c r="B782" s="983"/>
      <c r="C782" s="975"/>
      <c r="D782" s="977"/>
      <c r="E782" s="1119" t="s">
        <v>496</v>
      </c>
      <c r="F782" s="1004"/>
      <c r="G782" s="1004"/>
      <c r="H782" s="1004"/>
      <c r="I782" s="1004"/>
      <c r="J782" s="1004"/>
      <c r="K782" s="1004"/>
      <c r="L782" s="1004"/>
      <c r="M782" s="1004"/>
      <c r="N782" s="1004"/>
      <c r="O782" s="1004"/>
      <c r="P782" s="1004"/>
      <c r="Q782" s="1004"/>
      <c r="R782" s="1004"/>
      <c r="S782" s="1004"/>
      <c r="T782" s="1004"/>
      <c r="U782" s="1004"/>
      <c r="V782" s="1004"/>
      <c r="W782" s="1004"/>
      <c r="X782" s="1004"/>
      <c r="Y782" s="1004"/>
      <c r="Z782" s="1004"/>
      <c r="AA782" s="1004"/>
      <c r="AB782" s="105"/>
      <c r="AC782" s="106"/>
      <c r="AD782" s="107"/>
    </row>
    <row r="783" spans="1:30" ht="13.5" customHeight="1">
      <c r="A783" s="973"/>
      <c r="B783" s="983"/>
      <c r="C783" s="975"/>
      <c r="D783" s="977"/>
      <c r="E783" s="1119"/>
      <c r="F783" s="1004"/>
      <c r="G783" s="1004"/>
      <c r="H783" s="1004"/>
      <c r="I783" s="1004"/>
      <c r="J783" s="1004"/>
      <c r="K783" s="1004"/>
      <c r="L783" s="1004"/>
      <c r="M783" s="1004"/>
      <c r="N783" s="1004"/>
      <c r="O783" s="1004"/>
      <c r="P783" s="1004"/>
      <c r="Q783" s="1004"/>
      <c r="R783" s="1004"/>
      <c r="S783" s="1004"/>
      <c r="T783" s="1004"/>
      <c r="U783" s="1004"/>
      <c r="V783" s="1004"/>
      <c r="W783" s="1004"/>
      <c r="X783" s="1004"/>
      <c r="Y783" s="1004"/>
      <c r="Z783" s="1004"/>
      <c r="AA783" s="1004"/>
      <c r="AB783" s="105"/>
      <c r="AC783" s="106"/>
      <c r="AD783" s="107"/>
    </row>
    <row r="784" spans="1:30" ht="13.5" customHeight="1">
      <c r="A784" s="973"/>
      <c r="B784" s="983"/>
      <c r="C784" s="975"/>
      <c r="D784" s="977"/>
      <c r="E784" s="1119"/>
      <c r="F784" s="1004"/>
      <c r="G784" s="1004"/>
      <c r="H784" s="1004"/>
      <c r="I784" s="1004"/>
      <c r="J784" s="1004"/>
      <c r="K784" s="1004"/>
      <c r="L784" s="1004"/>
      <c r="M784" s="1004"/>
      <c r="N784" s="1004"/>
      <c r="O784" s="1004"/>
      <c r="P784" s="1004"/>
      <c r="Q784" s="1004"/>
      <c r="R784" s="1004"/>
      <c r="S784" s="1004"/>
      <c r="T784" s="1004"/>
      <c r="U784" s="1004"/>
      <c r="V784" s="1004"/>
      <c r="W784" s="1004"/>
      <c r="X784" s="1004"/>
      <c r="Y784" s="1004"/>
      <c r="Z784" s="1004"/>
      <c r="AA784" s="1004"/>
      <c r="AB784" s="105"/>
      <c r="AC784" s="106"/>
      <c r="AD784" s="107"/>
    </row>
    <row r="785" spans="1:30" ht="13.5" customHeight="1">
      <c r="A785" s="973"/>
      <c r="B785" s="983"/>
      <c r="C785" s="975"/>
      <c r="D785" s="977"/>
      <c r="E785" s="1119"/>
      <c r="F785" s="1004"/>
      <c r="G785" s="1004"/>
      <c r="H785" s="1004"/>
      <c r="I785" s="1004"/>
      <c r="J785" s="1004"/>
      <c r="K785" s="1004"/>
      <c r="L785" s="1004"/>
      <c r="M785" s="1004"/>
      <c r="N785" s="1004"/>
      <c r="O785" s="1004"/>
      <c r="P785" s="1004"/>
      <c r="Q785" s="1004"/>
      <c r="R785" s="1004"/>
      <c r="S785" s="1004"/>
      <c r="T785" s="1004"/>
      <c r="U785" s="1004"/>
      <c r="V785" s="1004"/>
      <c r="W785" s="1004"/>
      <c r="X785" s="1004"/>
      <c r="Y785" s="1004"/>
      <c r="Z785" s="1004"/>
      <c r="AA785" s="1004"/>
      <c r="AB785" s="105"/>
      <c r="AC785" s="106"/>
      <c r="AD785" s="107"/>
    </row>
    <row r="786" spans="1:30" ht="11.25" customHeight="1">
      <c r="A786" s="973"/>
      <c r="B786" s="983"/>
      <c r="C786" s="975"/>
      <c r="D786" s="977"/>
      <c r="E786" s="1119"/>
      <c r="F786" s="1004"/>
      <c r="G786" s="1004"/>
      <c r="H786" s="1004"/>
      <c r="I786" s="1004"/>
      <c r="J786" s="1004"/>
      <c r="K786" s="1004"/>
      <c r="L786" s="1004"/>
      <c r="M786" s="1004"/>
      <c r="N786" s="1004"/>
      <c r="O786" s="1004"/>
      <c r="P786" s="1004"/>
      <c r="Q786" s="1004"/>
      <c r="R786" s="1004"/>
      <c r="S786" s="1004"/>
      <c r="T786" s="1004"/>
      <c r="U786" s="1004"/>
      <c r="V786" s="1004"/>
      <c r="W786" s="1004"/>
      <c r="X786" s="1004"/>
      <c r="Y786" s="1004"/>
      <c r="Z786" s="1004"/>
      <c r="AA786" s="1004"/>
      <c r="AB786" s="105"/>
      <c r="AC786" s="106"/>
      <c r="AD786" s="107"/>
    </row>
    <row r="787" spans="1:30" ht="13.5" customHeight="1">
      <c r="A787" s="973"/>
      <c r="B787" s="983"/>
      <c r="C787" s="975"/>
      <c r="D787" s="977"/>
      <c r="E787" s="1119" t="s">
        <v>497</v>
      </c>
      <c r="F787" s="1004"/>
      <c r="G787" s="1004"/>
      <c r="H787" s="1004"/>
      <c r="I787" s="1004"/>
      <c r="J787" s="1004"/>
      <c r="K787" s="1004"/>
      <c r="L787" s="1004"/>
      <c r="M787" s="1004"/>
      <c r="N787" s="1004"/>
      <c r="O787" s="1004"/>
      <c r="P787" s="1004"/>
      <c r="Q787" s="1004"/>
      <c r="R787" s="1004"/>
      <c r="S787" s="1004"/>
      <c r="T787" s="1004"/>
      <c r="U787" s="1004"/>
      <c r="V787" s="1004"/>
      <c r="W787" s="1004"/>
      <c r="X787" s="1004"/>
      <c r="Y787" s="1004"/>
      <c r="Z787" s="1004"/>
      <c r="AA787" s="1004"/>
      <c r="AB787" s="105"/>
      <c r="AC787" s="106"/>
      <c r="AD787" s="107"/>
    </row>
    <row r="788" spans="1:30" ht="13.5" customHeight="1">
      <c r="A788" s="973"/>
      <c r="B788" s="983"/>
      <c r="C788" s="975"/>
      <c r="D788" s="977"/>
      <c r="E788" s="1119"/>
      <c r="F788" s="1004"/>
      <c r="G788" s="1004"/>
      <c r="H788" s="1004"/>
      <c r="I788" s="1004"/>
      <c r="J788" s="1004"/>
      <c r="K788" s="1004"/>
      <c r="L788" s="1004"/>
      <c r="M788" s="1004"/>
      <c r="N788" s="1004"/>
      <c r="O788" s="1004"/>
      <c r="P788" s="1004"/>
      <c r="Q788" s="1004"/>
      <c r="R788" s="1004"/>
      <c r="S788" s="1004"/>
      <c r="T788" s="1004"/>
      <c r="U788" s="1004"/>
      <c r="V788" s="1004"/>
      <c r="W788" s="1004"/>
      <c r="X788" s="1004"/>
      <c r="Y788" s="1004"/>
      <c r="Z788" s="1004"/>
      <c r="AA788" s="1004"/>
      <c r="AB788" s="105"/>
      <c r="AC788" s="106"/>
      <c r="AD788" s="107"/>
    </row>
    <row r="789" spans="1:30" ht="13.5" customHeight="1">
      <c r="A789" s="589"/>
      <c r="B789" s="626"/>
      <c r="C789" s="590"/>
      <c r="D789" s="591"/>
      <c r="E789" s="598"/>
      <c r="F789" s="616"/>
      <c r="G789" s="616"/>
      <c r="H789" s="616"/>
      <c r="I789" s="616"/>
      <c r="J789" s="616"/>
      <c r="K789" s="616"/>
      <c r="L789" s="616"/>
      <c r="M789" s="616"/>
      <c r="N789" s="616"/>
      <c r="O789" s="616"/>
      <c r="P789" s="616"/>
      <c r="Q789" s="616"/>
      <c r="R789" s="616"/>
      <c r="S789" s="616"/>
      <c r="T789" s="616"/>
      <c r="U789" s="616"/>
      <c r="V789" s="616"/>
      <c r="W789" s="616"/>
      <c r="X789" s="616"/>
      <c r="Y789" s="616"/>
      <c r="Z789" s="616"/>
      <c r="AA789" s="616"/>
      <c r="AB789" s="105"/>
      <c r="AC789" s="106"/>
      <c r="AD789" s="107"/>
    </row>
    <row r="790" spans="1:30" ht="13.5" customHeight="1">
      <c r="A790" s="589"/>
      <c r="B790" s="626"/>
      <c r="C790" s="590"/>
      <c r="D790" s="591"/>
      <c r="E790" s="598"/>
      <c r="F790" s="616"/>
      <c r="G790" s="616"/>
      <c r="H790" s="616"/>
      <c r="I790" s="616"/>
      <c r="J790" s="616"/>
      <c r="K790" s="616"/>
      <c r="L790" s="616"/>
      <c r="M790" s="616"/>
      <c r="N790" s="616"/>
      <c r="O790" s="616"/>
      <c r="P790" s="616"/>
      <c r="Q790" s="616"/>
      <c r="R790" s="616"/>
      <c r="S790" s="616"/>
      <c r="T790" s="616"/>
      <c r="U790" s="616"/>
      <c r="V790" s="616"/>
      <c r="W790" s="616"/>
      <c r="X790" s="616"/>
      <c r="Y790" s="616"/>
      <c r="Z790" s="616"/>
      <c r="AA790" s="616"/>
      <c r="AB790" s="105"/>
      <c r="AC790" s="106"/>
      <c r="AD790" s="107"/>
    </row>
    <row r="791" spans="1:30" ht="13.5" customHeight="1">
      <c r="A791" s="714"/>
      <c r="B791" s="732"/>
      <c r="C791" s="721"/>
      <c r="D791" s="722"/>
      <c r="E791" s="730"/>
      <c r="F791" s="712"/>
      <c r="G791" s="712"/>
      <c r="H791" s="712"/>
      <c r="I791" s="712"/>
      <c r="J791" s="712"/>
      <c r="K791" s="712"/>
      <c r="L791" s="712"/>
      <c r="M791" s="712"/>
      <c r="N791" s="712"/>
      <c r="O791" s="712"/>
      <c r="P791" s="712"/>
      <c r="Q791" s="712"/>
      <c r="R791" s="712"/>
      <c r="S791" s="712"/>
      <c r="T791" s="712"/>
      <c r="U791" s="712"/>
      <c r="V791" s="712"/>
      <c r="W791" s="712"/>
      <c r="X791" s="712"/>
      <c r="Y791" s="712"/>
      <c r="Z791" s="712"/>
      <c r="AA791" s="712"/>
      <c r="AB791" s="130"/>
      <c r="AC791" s="131"/>
      <c r="AD791" s="132"/>
    </row>
    <row r="792" spans="1:30" ht="6" customHeight="1">
      <c r="A792" s="589"/>
      <c r="B792" s="626"/>
      <c r="C792" s="590"/>
      <c r="D792" s="591"/>
      <c r="E792" s="598"/>
      <c r="F792" s="616"/>
      <c r="G792" s="616"/>
      <c r="H792" s="616"/>
      <c r="I792" s="616"/>
      <c r="J792" s="616"/>
      <c r="K792" s="616"/>
      <c r="L792" s="616"/>
      <c r="M792" s="616"/>
      <c r="N792" s="616"/>
      <c r="O792" s="616"/>
      <c r="P792" s="616"/>
      <c r="Q792" s="616"/>
      <c r="R792" s="616"/>
      <c r="S792" s="616"/>
      <c r="T792" s="616"/>
      <c r="U792" s="616"/>
      <c r="V792" s="616"/>
      <c r="W792" s="616"/>
      <c r="X792" s="616"/>
      <c r="Y792" s="616"/>
      <c r="Z792" s="616"/>
      <c r="AA792" s="616"/>
      <c r="AB792" s="105"/>
      <c r="AC792" s="106"/>
      <c r="AD792" s="107"/>
    </row>
    <row r="793" spans="1:30" ht="13.5" customHeight="1">
      <c r="A793" s="973"/>
      <c r="B793" s="983">
        <v>39</v>
      </c>
      <c r="C793" s="1133" t="s">
        <v>498</v>
      </c>
      <c r="D793" s="1134" t="s">
        <v>1265</v>
      </c>
      <c r="E793" s="1135" t="s">
        <v>1348</v>
      </c>
      <c r="F793" s="1004"/>
      <c r="G793" s="1136" t="s">
        <v>117</v>
      </c>
      <c r="H793" s="1136"/>
      <c r="I793" s="1136"/>
      <c r="J793" s="1136"/>
      <c r="K793" s="1136"/>
      <c r="L793" s="1136"/>
      <c r="M793" s="1136"/>
      <c r="N793" s="1446" t="s">
        <v>116</v>
      </c>
      <c r="O793" s="1446"/>
      <c r="P793" s="1446"/>
      <c r="Q793" s="1446"/>
      <c r="R793" s="1446"/>
      <c r="S793" s="1446"/>
      <c r="T793" s="1446"/>
      <c r="U793" s="1446"/>
      <c r="V793" s="1446"/>
      <c r="W793" s="1004"/>
      <c r="X793" s="1004"/>
      <c r="Y793" s="1004"/>
      <c r="Z793" s="1004"/>
      <c r="AA793" s="1004"/>
      <c r="AB793" s="1121" t="s">
        <v>442</v>
      </c>
      <c r="AC793" s="1122"/>
      <c r="AD793" s="1123"/>
    </row>
    <row r="794" spans="1:30" ht="13.5" customHeight="1">
      <c r="A794" s="973"/>
      <c r="B794" s="983"/>
      <c r="C794" s="1133"/>
      <c r="D794" s="1134"/>
      <c r="E794" s="1135"/>
      <c r="F794" s="1004"/>
      <c r="G794" s="1136"/>
      <c r="H794" s="1136"/>
      <c r="I794" s="1136"/>
      <c r="J794" s="1136"/>
      <c r="K794" s="1136"/>
      <c r="L794" s="1136"/>
      <c r="M794" s="1136"/>
      <c r="N794" s="1446"/>
      <c r="O794" s="1446"/>
      <c r="P794" s="1446"/>
      <c r="Q794" s="1446"/>
      <c r="R794" s="1446"/>
      <c r="S794" s="1446"/>
      <c r="T794" s="1446"/>
      <c r="U794" s="1446"/>
      <c r="V794" s="1446"/>
      <c r="W794" s="1004"/>
      <c r="X794" s="1004"/>
      <c r="Y794" s="1004"/>
      <c r="Z794" s="1004"/>
      <c r="AA794" s="1004"/>
      <c r="AB794" s="1121"/>
      <c r="AC794" s="1122"/>
      <c r="AD794" s="1123"/>
    </row>
    <row r="795" spans="1:30" ht="13.5" customHeight="1">
      <c r="A795" s="973"/>
      <c r="B795" s="983"/>
      <c r="C795" s="1133"/>
      <c r="D795" s="1134"/>
      <c r="E795" s="1135"/>
      <c r="F795" s="1004"/>
      <c r="G795" s="979"/>
      <c r="H795" s="979"/>
      <c r="I795" s="979"/>
      <c r="J795" s="979"/>
      <c r="K795" s="979"/>
      <c r="L795" s="979"/>
      <c r="M795" s="979"/>
      <c r="N795" s="163"/>
      <c r="O795" s="163"/>
      <c r="P795" s="163"/>
      <c r="Q795" s="163"/>
      <c r="R795" s="163"/>
      <c r="S795" s="163"/>
      <c r="T795" s="163"/>
      <c r="U795" s="163"/>
      <c r="V795" s="163"/>
      <c r="W795" s="1004"/>
      <c r="X795" s="1004"/>
      <c r="Y795" s="1004"/>
      <c r="Z795" s="1004"/>
      <c r="AA795" s="1004"/>
      <c r="AB795" s="1121"/>
      <c r="AC795" s="1122"/>
      <c r="AD795" s="1123"/>
    </row>
    <row r="796" spans="1:30" ht="13.5" customHeight="1">
      <c r="A796" s="973"/>
      <c r="B796" s="983"/>
      <c r="C796" s="1133"/>
      <c r="D796" s="1134"/>
      <c r="E796" s="1135"/>
      <c r="F796" s="1004"/>
      <c r="G796" s="1935" t="s">
        <v>1031</v>
      </c>
      <c r="H796" s="1936"/>
      <c r="I796" s="1936"/>
      <c r="J796" s="1936"/>
      <c r="K796" s="1936"/>
      <c r="L796" s="1936"/>
      <c r="M796" s="1936"/>
      <c r="N796" s="1936"/>
      <c r="O796" s="1936"/>
      <c r="P796" s="1937"/>
      <c r="Q796" s="1402" t="s">
        <v>193</v>
      </c>
      <c r="R796" s="1402"/>
      <c r="S796" s="1402"/>
      <c r="T796" s="1402"/>
      <c r="U796" s="1402"/>
      <c r="V796" s="1402"/>
      <c r="W796" s="1004"/>
      <c r="X796" s="1004"/>
      <c r="Y796" s="1004"/>
      <c r="Z796" s="1004"/>
      <c r="AA796" s="1004"/>
      <c r="AB796" s="1121"/>
      <c r="AC796" s="1122"/>
      <c r="AD796" s="1123"/>
    </row>
    <row r="797" spans="1:30" ht="13.5" customHeight="1">
      <c r="A797" s="973"/>
      <c r="B797" s="983"/>
      <c r="C797" s="1133"/>
      <c r="D797" s="1134"/>
      <c r="E797" s="1135"/>
      <c r="F797" s="1004"/>
      <c r="G797" s="1890"/>
      <c r="H797" s="1891"/>
      <c r="I797" s="1891"/>
      <c r="J797" s="1891"/>
      <c r="K797" s="1891"/>
      <c r="L797" s="1891"/>
      <c r="M797" s="1891"/>
      <c r="N797" s="1891"/>
      <c r="O797" s="1891"/>
      <c r="P797" s="1892"/>
      <c r="Q797" s="1402"/>
      <c r="R797" s="1402"/>
      <c r="S797" s="1402"/>
      <c r="T797" s="1402"/>
      <c r="U797" s="1402"/>
      <c r="V797" s="1402"/>
      <c r="W797" s="1004"/>
      <c r="X797" s="1004"/>
      <c r="Y797" s="1004"/>
      <c r="Z797" s="1004"/>
      <c r="AA797" s="1004"/>
      <c r="AB797" s="1121"/>
      <c r="AC797" s="1122"/>
      <c r="AD797" s="1123"/>
    </row>
    <row r="798" spans="1:30" ht="13.5" customHeight="1">
      <c r="A798" s="973"/>
      <c r="B798" s="983"/>
      <c r="C798" s="1133"/>
      <c r="D798" s="1134"/>
      <c r="E798" s="1135"/>
      <c r="F798" s="1004"/>
      <c r="G798" s="1935" t="s">
        <v>1032</v>
      </c>
      <c r="H798" s="1936"/>
      <c r="I798" s="1936"/>
      <c r="J798" s="1936"/>
      <c r="K798" s="1936"/>
      <c r="L798" s="1936"/>
      <c r="M798" s="1936"/>
      <c r="N798" s="1936"/>
      <c r="O798" s="1936"/>
      <c r="P798" s="1937"/>
      <c r="Q798" s="1402" t="s">
        <v>193</v>
      </c>
      <c r="R798" s="1402"/>
      <c r="S798" s="1402"/>
      <c r="T798" s="1402"/>
      <c r="U798" s="1402"/>
      <c r="V798" s="1402"/>
      <c r="W798" s="1004"/>
      <c r="X798" s="1004"/>
      <c r="Y798" s="1004"/>
      <c r="Z798" s="1004"/>
      <c r="AA798" s="1004"/>
      <c r="AB798" s="1121"/>
      <c r="AC798" s="1122"/>
      <c r="AD798" s="1123"/>
    </row>
    <row r="799" spans="1:30" ht="13.5" customHeight="1">
      <c r="A799" s="973"/>
      <c r="B799" s="983"/>
      <c r="C799" s="1133"/>
      <c r="D799" s="1134"/>
      <c r="E799" s="1135"/>
      <c r="F799" s="1004"/>
      <c r="G799" s="1890"/>
      <c r="H799" s="1891"/>
      <c r="I799" s="1891"/>
      <c r="J799" s="1891"/>
      <c r="K799" s="1891"/>
      <c r="L799" s="1891"/>
      <c r="M799" s="1891"/>
      <c r="N799" s="1891"/>
      <c r="O799" s="1891"/>
      <c r="P799" s="1892"/>
      <c r="Q799" s="1402"/>
      <c r="R799" s="1402"/>
      <c r="S799" s="1402"/>
      <c r="T799" s="1402"/>
      <c r="U799" s="1402"/>
      <c r="V799" s="1402"/>
      <c r="W799" s="1004"/>
      <c r="X799" s="1004"/>
      <c r="Y799" s="1004"/>
      <c r="Z799" s="1004"/>
      <c r="AA799" s="1004"/>
      <c r="AB799" s="1121"/>
      <c r="AC799" s="1122"/>
      <c r="AD799" s="1123"/>
    </row>
    <row r="800" spans="1:30" ht="13.5" customHeight="1">
      <c r="A800" s="973"/>
      <c r="B800" s="983"/>
      <c r="C800" s="1133"/>
      <c r="D800" s="1134"/>
      <c r="E800" s="1135"/>
      <c r="F800" s="1004"/>
      <c r="G800" s="979"/>
      <c r="H800" s="979"/>
      <c r="I800" s="979"/>
      <c r="J800" s="979"/>
      <c r="K800" s="979"/>
      <c r="L800" s="979"/>
      <c r="M800" s="979"/>
      <c r="N800" s="163"/>
      <c r="O800" s="163"/>
      <c r="P800" s="163"/>
      <c r="Q800" s="163"/>
      <c r="R800" s="163"/>
      <c r="S800" s="163"/>
      <c r="T800" s="163"/>
      <c r="U800" s="163"/>
      <c r="V800" s="163"/>
      <c r="W800" s="1004"/>
      <c r="X800" s="1004"/>
      <c r="Y800" s="1004"/>
      <c r="Z800" s="1004"/>
      <c r="AA800" s="1004"/>
      <c r="AB800" s="1121"/>
      <c r="AC800" s="1122"/>
      <c r="AD800" s="1123"/>
    </row>
    <row r="801" spans="1:30">
      <c r="A801" s="973"/>
      <c r="B801" s="983"/>
      <c r="C801" s="1133"/>
      <c r="D801" s="1134"/>
      <c r="E801" s="1135"/>
      <c r="F801" s="297"/>
      <c r="G801" s="1938" t="s">
        <v>255</v>
      </c>
      <c r="H801" s="1938"/>
      <c r="I801" s="1938"/>
      <c r="J801" s="1938"/>
      <c r="K801" s="1938"/>
      <c r="L801" s="1938"/>
      <c r="M801" s="1938"/>
      <c r="N801" s="1938"/>
      <c r="O801" s="1938"/>
      <c r="P801" s="1938"/>
      <c r="Q801" s="1938"/>
      <c r="R801" s="1938"/>
      <c r="S801" s="1938"/>
      <c r="T801" s="1938"/>
      <c r="U801" s="1938"/>
      <c r="V801" s="1938"/>
      <c r="W801" s="1938"/>
      <c r="X801" s="1938"/>
      <c r="Y801" s="1938"/>
      <c r="Z801" s="1938"/>
      <c r="AA801" s="297"/>
      <c r="AB801" s="1121"/>
      <c r="AC801" s="1122"/>
      <c r="AD801" s="1123"/>
    </row>
    <row r="802" spans="1:30" ht="13.5" customHeight="1">
      <c r="A802" s="973"/>
      <c r="B802" s="983"/>
      <c r="C802" s="1133"/>
      <c r="D802" s="1134"/>
      <c r="E802" s="1135"/>
      <c r="F802" s="297"/>
      <c r="G802" s="1932"/>
      <c r="H802" s="1933"/>
      <c r="I802" s="1933"/>
      <c r="J802" s="1933"/>
      <c r="K802" s="1933"/>
      <c r="L802" s="1933"/>
      <c r="M802" s="1933"/>
      <c r="N802" s="1933"/>
      <c r="O802" s="1933"/>
      <c r="P802" s="1933"/>
      <c r="Q802" s="1933"/>
      <c r="R802" s="1933"/>
      <c r="S802" s="1933"/>
      <c r="T802" s="1933"/>
      <c r="U802" s="1933"/>
      <c r="V802" s="1933"/>
      <c r="W802" s="1933"/>
      <c r="X802" s="1933"/>
      <c r="Y802" s="1933"/>
      <c r="Z802" s="1934"/>
      <c r="AA802" s="297"/>
      <c r="AB802" s="105"/>
      <c r="AC802" s="106"/>
      <c r="AD802" s="107"/>
    </row>
    <row r="803" spans="1:30" ht="13.5" customHeight="1">
      <c r="A803" s="973"/>
      <c r="B803" s="983"/>
      <c r="C803" s="1133"/>
      <c r="D803" s="1134"/>
      <c r="E803" s="1135"/>
      <c r="F803" s="297"/>
      <c r="G803" s="1767"/>
      <c r="H803" s="1768"/>
      <c r="I803" s="1768"/>
      <c r="J803" s="1768"/>
      <c r="K803" s="1768"/>
      <c r="L803" s="1768"/>
      <c r="M803" s="1768"/>
      <c r="N803" s="1768"/>
      <c r="O803" s="1768"/>
      <c r="P803" s="1768"/>
      <c r="Q803" s="1768"/>
      <c r="R803" s="1768"/>
      <c r="S803" s="1768"/>
      <c r="T803" s="1768"/>
      <c r="U803" s="1768"/>
      <c r="V803" s="1768"/>
      <c r="W803" s="1768"/>
      <c r="X803" s="1768"/>
      <c r="Y803" s="1768"/>
      <c r="Z803" s="1769"/>
      <c r="AA803" s="297"/>
      <c r="AB803" s="105"/>
      <c r="AC803" s="106"/>
      <c r="AD803" s="107"/>
    </row>
    <row r="804" spans="1:30" ht="13.5" customHeight="1">
      <c r="A804" s="973"/>
      <c r="B804" s="983"/>
      <c r="C804" s="1133"/>
      <c r="D804" s="1134"/>
      <c r="E804" s="1135"/>
      <c r="F804" s="297"/>
      <c r="G804" s="1767"/>
      <c r="H804" s="1768"/>
      <c r="I804" s="1768"/>
      <c r="J804" s="1768"/>
      <c r="K804" s="1768"/>
      <c r="L804" s="1768"/>
      <c r="M804" s="1768"/>
      <c r="N804" s="1768"/>
      <c r="O804" s="1768"/>
      <c r="P804" s="1768"/>
      <c r="Q804" s="1768"/>
      <c r="R804" s="1768"/>
      <c r="S804" s="1768"/>
      <c r="T804" s="1768"/>
      <c r="U804" s="1768"/>
      <c r="V804" s="1768"/>
      <c r="W804" s="1768"/>
      <c r="X804" s="1768"/>
      <c r="Y804" s="1768"/>
      <c r="Z804" s="1769"/>
      <c r="AA804" s="297"/>
      <c r="AB804" s="105"/>
      <c r="AC804" s="106"/>
      <c r="AD804" s="107"/>
    </row>
    <row r="805" spans="1:30" ht="13.5" customHeight="1">
      <c r="A805" s="973"/>
      <c r="B805" s="983"/>
      <c r="C805" s="1133"/>
      <c r="D805" s="1134"/>
      <c r="E805" s="1135"/>
      <c r="F805" s="297"/>
      <c r="G805" s="1770"/>
      <c r="H805" s="1732"/>
      <c r="I805" s="1732"/>
      <c r="J805" s="1732"/>
      <c r="K805" s="1732"/>
      <c r="L805" s="1732"/>
      <c r="M805" s="1732"/>
      <c r="N805" s="1732"/>
      <c r="O805" s="1732"/>
      <c r="P805" s="1732"/>
      <c r="Q805" s="1732"/>
      <c r="R805" s="1732"/>
      <c r="S805" s="1732"/>
      <c r="T805" s="1732"/>
      <c r="U805" s="1732"/>
      <c r="V805" s="1732"/>
      <c r="W805" s="1732"/>
      <c r="X805" s="1732"/>
      <c r="Y805" s="1732"/>
      <c r="Z805" s="1771"/>
      <c r="AA805" s="297"/>
      <c r="AB805" s="105"/>
      <c r="AC805" s="106"/>
      <c r="AD805" s="107"/>
    </row>
    <row r="806" spans="1:30" ht="13.5" customHeight="1">
      <c r="A806" s="973"/>
      <c r="B806" s="1013"/>
      <c r="C806" s="975"/>
      <c r="D806" s="977"/>
      <c r="E806" s="973"/>
      <c r="F806" s="297"/>
      <c r="G806" s="2764"/>
      <c r="H806" s="2764"/>
      <c r="I806" s="2764"/>
      <c r="J806" s="2764"/>
      <c r="K806" s="2764"/>
      <c r="L806" s="2764"/>
      <c r="M806" s="2764"/>
      <c r="N806" s="2764"/>
      <c r="O806" s="2764"/>
      <c r="P806" s="2764"/>
      <c r="Q806" s="2764"/>
      <c r="R806" s="2764"/>
      <c r="S806" s="2764"/>
      <c r="T806" s="2764"/>
      <c r="U806" s="2764"/>
      <c r="V806" s="2764"/>
      <c r="W806" s="2764"/>
      <c r="X806" s="2764"/>
      <c r="Y806" s="2764"/>
      <c r="Z806" s="2764"/>
      <c r="AA806" s="297"/>
      <c r="AB806" s="967"/>
      <c r="AC806" s="968"/>
      <c r="AD806" s="969"/>
    </row>
    <row r="807" spans="1:30" ht="6.6" customHeight="1">
      <c r="A807" s="973"/>
      <c r="B807" s="1013"/>
      <c r="C807" s="975"/>
      <c r="D807" s="977"/>
      <c r="E807" s="973"/>
      <c r="F807" s="297"/>
      <c r="G807" s="1011"/>
      <c r="H807" s="1011"/>
      <c r="I807" s="1011"/>
      <c r="J807" s="1011"/>
      <c r="K807" s="1011"/>
      <c r="L807" s="1011"/>
      <c r="M807" s="1011"/>
      <c r="N807" s="1011"/>
      <c r="O807" s="1011"/>
      <c r="P807" s="1011"/>
      <c r="Q807" s="1011"/>
      <c r="R807" s="1011"/>
      <c r="S807" s="1011"/>
      <c r="T807" s="1011"/>
      <c r="U807" s="1011"/>
      <c r="V807" s="1011"/>
      <c r="W807" s="1011"/>
      <c r="X807" s="1011"/>
      <c r="Y807" s="1011"/>
      <c r="Z807" s="1011"/>
      <c r="AA807" s="297"/>
      <c r="AB807" s="967"/>
      <c r="AC807" s="968"/>
      <c r="AD807" s="969"/>
    </row>
    <row r="808" spans="1:30" ht="6.6" customHeight="1">
      <c r="A808" s="973"/>
      <c r="B808" s="298"/>
      <c r="C808" s="984"/>
      <c r="D808" s="977"/>
      <c r="E808" s="980"/>
      <c r="F808" s="297"/>
      <c r="G808" s="297"/>
      <c r="H808" s="297"/>
      <c r="I808" s="297"/>
      <c r="J808" s="297"/>
      <c r="K808" s="297"/>
      <c r="L808" s="297"/>
      <c r="M808" s="297"/>
      <c r="N808" s="297"/>
      <c r="O808" s="297"/>
      <c r="P808" s="297"/>
      <c r="Q808" s="297"/>
      <c r="R808" s="297"/>
      <c r="S808" s="297"/>
      <c r="T808" s="297"/>
      <c r="U808" s="297"/>
      <c r="V808" s="297"/>
      <c r="W808" s="297"/>
      <c r="X808" s="297"/>
      <c r="Y808" s="297"/>
      <c r="Z808" s="297"/>
      <c r="AA808" s="297"/>
      <c r="AB808" s="105"/>
      <c r="AC808" s="106"/>
      <c r="AD808" s="107"/>
    </row>
    <row r="809" spans="1:30" ht="12" customHeight="1">
      <c r="A809" s="1135" t="s">
        <v>1227</v>
      </c>
      <c r="B809" s="983">
        <v>40</v>
      </c>
      <c r="C809" s="1177" t="s">
        <v>499</v>
      </c>
      <c r="D809" s="977" t="s">
        <v>1112</v>
      </c>
      <c r="E809" s="1119" t="s">
        <v>500</v>
      </c>
      <c r="F809" s="1004"/>
      <c r="G809" s="1136" t="s">
        <v>117</v>
      </c>
      <c r="H809" s="1136"/>
      <c r="I809" s="1136"/>
      <c r="J809" s="1136"/>
      <c r="K809" s="1136"/>
      <c r="L809" s="1136"/>
      <c r="M809" s="1136"/>
      <c r="N809" s="1446" t="s">
        <v>116</v>
      </c>
      <c r="O809" s="1446"/>
      <c r="P809" s="1446"/>
      <c r="Q809" s="1446"/>
      <c r="R809" s="1446"/>
      <c r="S809" s="1446"/>
      <c r="T809" s="1446"/>
      <c r="U809" s="1446"/>
      <c r="V809" s="1446"/>
      <c r="W809" s="1004"/>
      <c r="X809" s="1004"/>
      <c r="Y809" s="1004"/>
      <c r="Z809" s="1004"/>
      <c r="AA809" s="102"/>
      <c r="AB809" s="1121" t="s">
        <v>442</v>
      </c>
      <c r="AC809" s="1122"/>
      <c r="AD809" s="1123"/>
    </row>
    <row r="810" spans="1:30" ht="12" customHeight="1">
      <c r="A810" s="1135"/>
      <c r="B810" s="983"/>
      <c r="C810" s="1177"/>
      <c r="D810" s="977"/>
      <c r="E810" s="1119"/>
      <c r="F810" s="1004"/>
      <c r="G810" s="1136"/>
      <c r="H810" s="1136"/>
      <c r="I810" s="1136"/>
      <c r="J810" s="1136"/>
      <c r="K810" s="1136"/>
      <c r="L810" s="1136"/>
      <c r="M810" s="1136"/>
      <c r="N810" s="1446"/>
      <c r="O810" s="1446"/>
      <c r="P810" s="1446"/>
      <c r="Q810" s="1446"/>
      <c r="R810" s="1446"/>
      <c r="S810" s="1446"/>
      <c r="T810" s="1446"/>
      <c r="U810" s="1446"/>
      <c r="V810" s="1446"/>
      <c r="W810" s="1004"/>
      <c r="X810" s="1004"/>
      <c r="Y810" s="1004"/>
      <c r="Z810" s="1004"/>
      <c r="AA810" s="102"/>
      <c r="AB810" s="1121"/>
      <c r="AC810" s="1122"/>
      <c r="AD810" s="1123"/>
    </row>
    <row r="811" spans="1:30">
      <c r="A811" s="1135"/>
      <c r="B811" s="983"/>
      <c r="C811" s="1177"/>
      <c r="D811" s="977"/>
      <c r="E811" s="1119"/>
      <c r="F811" s="1004"/>
      <c r="G811" s="979"/>
      <c r="H811" s="979"/>
      <c r="I811" s="979"/>
      <c r="J811" s="979"/>
      <c r="K811" s="979"/>
      <c r="L811" s="1004"/>
      <c r="M811" s="979"/>
      <c r="N811" s="979"/>
      <c r="O811" s="979"/>
      <c r="P811" s="979"/>
      <c r="Q811" s="1004"/>
      <c r="R811" s="979"/>
      <c r="S811" s="979"/>
      <c r="T811" s="979"/>
      <c r="U811" s="1004"/>
      <c r="V811" s="979"/>
      <c r="W811" s="979"/>
      <c r="X811" s="979"/>
      <c r="Y811" s="979"/>
      <c r="Z811" s="979"/>
      <c r="AA811" s="102"/>
      <c r="AB811" s="1121"/>
      <c r="AC811" s="1122"/>
      <c r="AD811" s="1123"/>
    </row>
    <row r="812" spans="1:30" ht="12" customHeight="1">
      <c r="A812" s="1135"/>
      <c r="B812" s="983"/>
      <c r="C812" s="1177"/>
      <c r="D812" s="977"/>
      <c r="E812" s="1119"/>
      <c r="F812" s="1004"/>
      <c r="G812" s="1925" t="s">
        <v>501</v>
      </c>
      <c r="H812" s="1925"/>
      <c r="I812" s="1925"/>
      <c r="J812" s="1925"/>
      <c r="K812" s="1925"/>
      <c r="L812" s="1925"/>
      <c r="M812" s="1925"/>
      <c r="N812" s="1925"/>
      <c r="O812" s="1925"/>
      <c r="P812" s="1925"/>
      <c r="Q812" s="1925"/>
      <c r="R812" s="1925"/>
      <c r="S812" s="1925"/>
      <c r="T812" s="1925"/>
      <c r="U812" s="1925"/>
      <c r="V812" s="1925"/>
      <c r="W812" s="1925"/>
      <c r="X812" s="1925"/>
      <c r="Y812" s="1925"/>
      <c r="Z812" s="1925"/>
      <c r="AA812" s="102"/>
      <c r="AB812" s="105"/>
      <c r="AC812" s="106"/>
      <c r="AD812" s="107"/>
    </row>
    <row r="813" spans="1:30" ht="12" customHeight="1">
      <c r="A813" s="1135"/>
      <c r="B813" s="983"/>
      <c r="C813" s="984"/>
      <c r="D813" s="977"/>
      <c r="E813" s="1119" t="s">
        <v>1268</v>
      </c>
      <c r="F813" s="1004"/>
      <c r="G813" s="1925"/>
      <c r="H813" s="1925"/>
      <c r="I813" s="1925"/>
      <c r="J813" s="1925"/>
      <c r="K813" s="1925"/>
      <c r="L813" s="1925"/>
      <c r="M813" s="1925"/>
      <c r="N813" s="1925"/>
      <c r="O813" s="1925"/>
      <c r="P813" s="1925"/>
      <c r="Q813" s="1925"/>
      <c r="R813" s="1925"/>
      <c r="S813" s="1925"/>
      <c r="T813" s="1925"/>
      <c r="U813" s="1925"/>
      <c r="V813" s="1925"/>
      <c r="W813" s="1925"/>
      <c r="X813" s="1925"/>
      <c r="Y813" s="1925"/>
      <c r="Z813" s="1925"/>
      <c r="AA813" s="102"/>
      <c r="AB813" s="105"/>
      <c r="AC813" s="106"/>
      <c r="AD813" s="107"/>
    </row>
    <row r="814" spans="1:30" ht="10.5" customHeight="1">
      <c r="A814" s="973"/>
      <c r="B814" s="983"/>
      <c r="C814" s="984"/>
      <c r="D814" s="977"/>
      <c r="E814" s="1119"/>
      <c r="F814" s="1004"/>
      <c r="G814" s="1925"/>
      <c r="H814" s="1925"/>
      <c r="I814" s="1925"/>
      <c r="J814" s="1925"/>
      <c r="K814" s="1925"/>
      <c r="L814" s="1925"/>
      <c r="M814" s="1925"/>
      <c r="N814" s="1925"/>
      <c r="O814" s="1925"/>
      <c r="P814" s="1925"/>
      <c r="Q814" s="1925"/>
      <c r="R814" s="1925"/>
      <c r="S814" s="1925"/>
      <c r="T814" s="1925"/>
      <c r="U814" s="1925"/>
      <c r="V814" s="1925"/>
      <c r="W814" s="1925"/>
      <c r="X814" s="1925"/>
      <c r="Y814" s="1925"/>
      <c r="Z814" s="1925"/>
      <c r="AA814" s="102"/>
      <c r="AB814" s="105"/>
      <c r="AC814" s="106"/>
      <c r="AD814" s="107"/>
    </row>
    <row r="815" spans="1:30" ht="12" customHeight="1">
      <c r="A815" s="973"/>
      <c r="B815" s="983"/>
      <c r="C815" s="984"/>
      <c r="D815" s="977"/>
      <c r="E815" s="1119"/>
      <c r="F815" s="1004"/>
      <c r="G815" s="1764"/>
      <c r="H815" s="2765"/>
      <c r="I815" s="2765"/>
      <c r="J815" s="2765"/>
      <c r="K815" s="2765"/>
      <c r="L815" s="2765"/>
      <c r="M815" s="2765"/>
      <c r="N815" s="2765"/>
      <c r="O815" s="2765"/>
      <c r="P815" s="2765"/>
      <c r="Q815" s="2765"/>
      <c r="R815" s="2765"/>
      <c r="S815" s="2765"/>
      <c r="T815" s="2765"/>
      <c r="U815" s="2765"/>
      <c r="V815" s="2765"/>
      <c r="W815" s="2765"/>
      <c r="X815" s="2765"/>
      <c r="Y815" s="2765"/>
      <c r="Z815" s="2766"/>
      <c r="AA815" s="102"/>
      <c r="AB815" s="967"/>
      <c r="AC815" s="968"/>
      <c r="AD815" s="969"/>
    </row>
    <row r="816" spans="1:30" ht="12" customHeight="1">
      <c r="A816" s="973"/>
      <c r="B816" s="983"/>
      <c r="C816" s="984"/>
      <c r="D816" s="977"/>
      <c r="E816" s="1119"/>
      <c r="F816" s="1004"/>
      <c r="G816" s="2767"/>
      <c r="H816" s="2768"/>
      <c r="I816" s="2768"/>
      <c r="J816" s="2768"/>
      <c r="K816" s="2768"/>
      <c r="L816" s="2768"/>
      <c r="M816" s="2768"/>
      <c r="N816" s="2768"/>
      <c r="O816" s="2768"/>
      <c r="P816" s="2768"/>
      <c r="Q816" s="2768"/>
      <c r="R816" s="2768"/>
      <c r="S816" s="2768"/>
      <c r="T816" s="2768"/>
      <c r="U816" s="2768"/>
      <c r="V816" s="2768"/>
      <c r="W816" s="2768"/>
      <c r="X816" s="2768"/>
      <c r="Y816" s="2768"/>
      <c r="Z816" s="2769"/>
      <c r="AA816" s="102"/>
      <c r="AB816" s="967"/>
      <c r="AC816" s="968"/>
      <c r="AD816" s="969"/>
    </row>
    <row r="817" spans="1:30" ht="24" customHeight="1">
      <c r="A817" s="973"/>
      <c r="B817" s="983"/>
      <c r="C817" s="984"/>
      <c r="D817" s="977"/>
      <c r="E817" s="1119"/>
      <c r="F817" s="1004"/>
      <c r="G817" s="2770"/>
      <c r="H817" s="2771"/>
      <c r="I817" s="2771"/>
      <c r="J817" s="2771"/>
      <c r="K817" s="2771"/>
      <c r="L817" s="2771"/>
      <c r="M817" s="2771"/>
      <c r="N817" s="2771"/>
      <c r="O817" s="2771"/>
      <c r="P817" s="2771"/>
      <c r="Q817" s="2771"/>
      <c r="R817" s="2771"/>
      <c r="S817" s="2771"/>
      <c r="T817" s="2771"/>
      <c r="U817" s="2771"/>
      <c r="V817" s="2771"/>
      <c r="W817" s="2771"/>
      <c r="X817" s="2771"/>
      <c r="Y817" s="2771"/>
      <c r="Z817" s="2772"/>
      <c r="AA817" s="102"/>
      <c r="AB817" s="967"/>
      <c r="AC817" s="968"/>
      <c r="AD817" s="969"/>
    </row>
    <row r="818" spans="1:30" ht="18" customHeight="1">
      <c r="A818" s="973"/>
      <c r="B818" s="983"/>
      <c r="C818" s="984"/>
      <c r="D818" s="977"/>
      <c r="E818" s="1119"/>
      <c r="F818" s="1004"/>
      <c r="G818" s="1003"/>
      <c r="H818" s="1003"/>
      <c r="I818" s="1003"/>
      <c r="J818" s="1003"/>
      <c r="K818" s="1003"/>
      <c r="L818" s="1003"/>
      <c r="M818" s="1003"/>
      <c r="N818" s="1003"/>
      <c r="O818" s="1003"/>
      <c r="P818" s="1003"/>
      <c r="Q818" s="1003"/>
      <c r="R818" s="1003"/>
      <c r="S818" s="1003"/>
      <c r="T818" s="1003"/>
      <c r="U818" s="1003"/>
      <c r="V818" s="1003"/>
      <c r="W818" s="1003"/>
      <c r="X818" s="1003"/>
      <c r="Y818" s="1003"/>
      <c r="Z818" s="1003"/>
      <c r="AA818" s="102"/>
      <c r="AB818" s="967"/>
      <c r="AC818" s="968"/>
      <c r="AD818" s="969"/>
    </row>
    <row r="819" spans="1:30" ht="12" customHeight="1">
      <c r="A819" s="973"/>
      <c r="B819" s="983"/>
      <c r="C819" s="984"/>
      <c r="D819" s="977"/>
      <c r="E819" s="1119" t="s">
        <v>1304</v>
      </c>
      <c r="F819" s="1004"/>
      <c r="G819" s="979"/>
      <c r="H819" s="979"/>
      <c r="I819" s="979"/>
      <c r="J819" s="979"/>
      <c r="K819" s="979"/>
      <c r="L819" s="1004"/>
      <c r="M819" s="979"/>
      <c r="N819" s="979"/>
      <c r="O819" s="1004"/>
      <c r="P819" s="979"/>
      <c r="Q819" s="979"/>
      <c r="R819" s="1004"/>
      <c r="S819" s="979"/>
      <c r="T819" s="1004"/>
      <c r="U819" s="979"/>
      <c r="V819" s="979"/>
      <c r="W819" s="979"/>
      <c r="X819" s="1004"/>
      <c r="Y819" s="1004"/>
      <c r="Z819" s="1004"/>
      <c r="AA819" s="102"/>
      <c r="AB819" s="967"/>
      <c r="AC819" s="968"/>
      <c r="AD819" s="969"/>
    </row>
    <row r="820" spans="1:30" ht="14.25" customHeight="1">
      <c r="A820" s="973"/>
      <c r="B820" s="983"/>
      <c r="C820" s="984"/>
      <c r="D820" s="977"/>
      <c r="E820" s="1119"/>
      <c r="F820" s="1004"/>
      <c r="G820" s="1930" t="s">
        <v>105</v>
      </c>
      <c r="H820" s="1930"/>
      <c r="I820" s="1930"/>
      <c r="J820" s="1930"/>
      <c r="K820" s="1930"/>
      <c r="L820" s="1930"/>
      <c r="M820" s="1930"/>
      <c r="N820" s="1931"/>
      <c r="O820" s="1394" t="s">
        <v>193</v>
      </c>
      <c r="P820" s="1394"/>
      <c r="Q820" s="1394"/>
      <c r="R820" s="1394"/>
      <c r="S820" s="1394"/>
      <c r="T820" s="979"/>
      <c r="U820" s="979"/>
      <c r="V820" s="979"/>
      <c r="W820" s="979"/>
      <c r="X820" s="979"/>
      <c r="Y820" s="1004"/>
      <c r="Z820" s="1004"/>
      <c r="AA820" s="102"/>
      <c r="AB820" s="967"/>
      <c r="AC820" s="968"/>
      <c r="AD820" s="969"/>
    </row>
    <row r="821" spans="1:30" ht="12" customHeight="1">
      <c r="A821" s="973"/>
      <c r="B821" s="983"/>
      <c r="C821" s="984"/>
      <c r="D821" s="977"/>
      <c r="E821" s="1119"/>
      <c r="F821" s="1004"/>
      <c r="G821" s="979"/>
      <c r="H821" s="979"/>
      <c r="I821" s="979"/>
      <c r="J821" s="979"/>
      <c r="K821" s="979"/>
      <c r="L821" s="979"/>
      <c r="M821" s="979"/>
      <c r="N821" s="979"/>
      <c r="O821" s="979"/>
      <c r="P821" s="979"/>
      <c r="Q821" s="979"/>
      <c r="R821" s="979"/>
      <c r="S821" s="979"/>
      <c r="T821" s="979"/>
      <c r="U821" s="979"/>
      <c r="V821" s="979"/>
      <c r="W821" s="979"/>
      <c r="X821" s="979"/>
      <c r="Y821" s="1004"/>
      <c r="Z821" s="1004"/>
      <c r="AA821" s="102"/>
      <c r="AB821" s="967"/>
      <c r="AC821" s="968"/>
      <c r="AD821" s="969"/>
    </row>
    <row r="822" spans="1:30" ht="12" customHeight="1">
      <c r="A822" s="973"/>
      <c r="B822" s="983"/>
      <c r="C822" s="984"/>
      <c r="D822" s="977"/>
      <c r="E822" s="1119"/>
      <c r="F822" s="1004"/>
      <c r="G822" s="979"/>
      <c r="H822" s="979"/>
      <c r="I822" s="979"/>
      <c r="J822" s="979"/>
      <c r="K822" s="979"/>
      <c r="L822" s="979"/>
      <c r="M822" s="979"/>
      <c r="N822" s="979"/>
      <c r="O822" s="979"/>
      <c r="P822" s="979"/>
      <c r="Q822" s="979"/>
      <c r="R822" s="979"/>
      <c r="S822" s="979"/>
      <c r="T822" s="979"/>
      <c r="U822" s="979"/>
      <c r="V822" s="979"/>
      <c r="W822" s="979"/>
      <c r="X822" s="979"/>
      <c r="Y822" s="1004"/>
      <c r="Z822" s="1004"/>
      <c r="AA822" s="102"/>
      <c r="AB822" s="967"/>
      <c r="AC822" s="968"/>
      <c r="AD822" s="969"/>
    </row>
    <row r="823" spans="1:30" ht="12" customHeight="1">
      <c r="A823" s="973"/>
      <c r="B823" s="983"/>
      <c r="C823" s="975"/>
      <c r="D823" s="977"/>
      <c r="E823" s="1119"/>
      <c r="F823" s="1004"/>
      <c r="G823" s="979"/>
      <c r="H823" s="979"/>
      <c r="I823" s="979"/>
      <c r="J823" s="979"/>
      <c r="K823" s="979"/>
      <c r="L823" s="979"/>
      <c r="M823" s="979"/>
      <c r="N823" s="979"/>
      <c r="O823" s="979"/>
      <c r="P823" s="979"/>
      <c r="Q823" s="979"/>
      <c r="R823" s="979"/>
      <c r="S823" s="979"/>
      <c r="T823" s="979"/>
      <c r="U823" s="979"/>
      <c r="V823" s="979"/>
      <c r="W823" s="979"/>
      <c r="X823" s="979"/>
      <c r="Y823" s="1004"/>
      <c r="Z823" s="1004"/>
      <c r="AA823" s="102"/>
      <c r="AB823" s="967"/>
      <c r="AC823" s="968"/>
      <c r="AD823" s="969"/>
    </row>
    <row r="824" spans="1:30" ht="12" customHeight="1">
      <c r="A824" s="973"/>
      <c r="B824" s="983"/>
      <c r="C824" s="975"/>
      <c r="D824" s="977"/>
      <c r="E824" s="1119"/>
      <c r="F824" s="1004"/>
      <c r="G824" s="979"/>
      <c r="H824" s="979"/>
      <c r="I824" s="979"/>
      <c r="J824" s="979"/>
      <c r="K824" s="979"/>
      <c r="L824" s="979"/>
      <c r="M824" s="979"/>
      <c r="N824" s="979"/>
      <c r="O824" s="979"/>
      <c r="P824" s="979"/>
      <c r="Q824" s="979"/>
      <c r="R824" s="979"/>
      <c r="S824" s="979"/>
      <c r="T824" s="979"/>
      <c r="U824" s="979"/>
      <c r="V824" s="979"/>
      <c r="W824" s="979"/>
      <c r="X824" s="979"/>
      <c r="Y824" s="1004"/>
      <c r="Z824" s="1004"/>
      <c r="AA824" s="102"/>
      <c r="AB824" s="967"/>
      <c r="AC824" s="968"/>
      <c r="AD824" s="969"/>
    </row>
    <row r="825" spans="1:30" ht="6.6" customHeight="1">
      <c r="A825" s="973"/>
      <c r="B825" s="983"/>
      <c r="C825" s="975"/>
      <c r="D825" s="977"/>
      <c r="E825" s="973"/>
      <c r="F825" s="1004"/>
      <c r="G825" s="979"/>
      <c r="H825" s="979"/>
      <c r="I825" s="979"/>
      <c r="J825" s="979"/>
      <c r="K825" s="979"/>
      <c r="L825" s="979"/>
      <c r="M825" s="979"/>
      <c r="N825" s="979"/>
      <c r="O825" s="979"/>
      <c r="P825" s="979"/>
      <c r="Q825" s="979"/>
      <c r="R825" s="979"/>
      <c r="S825" s="979"/>
      <c r="T825" s="979"/>
      <c r="U825" s="979"/>
      <c r="V825" s="979"/>
      <c r="W825" s="979"/>
      <c r="X825" s="979"/>
      <c r="Y825" s="1004"/>
      <c r="Z825" s="1004"/>
      <c r="AA825" s="102"/>
      <c r="AB825" s="967"/>
      <c r="AC825" s="968"/>
      <c r="AD825" s="969"/>
    </row>
    <row r="826" spans="1:30" ht="12" customHeight="1">
      <c r="A826" s="1135" t="s">
        <v>1433</v>
      </c>
      <c r="B826" s="983">
        <v>41</v>
      </c>
      <c r="C826" s="1133" t="s">
        <v>1434</v>
      </c>
      <c r="D826" s="1134" t="s">
        <v>378</v>
      </c>
      <c r="E826" s="1135" t="s">
        <v>502</v>
      </c>
      <c r="F826" s="1004"/>
      <c r="G826" s="1136" t="s">
        <v>117</v>
      </c>
      <c r="H826" s="1136"/>
      <c r="I826" s="1136"/>
      <c r="J826" s="1136"/>
      <c r="K826" s="1136"/>
      <c r="L826" s="1136"/>
      <c r="M826" s="1136"/>
      <c r="N826" s="1446" t="s">
        <v>116</v>
      </c>
      <c r="O826" s="1446"/>
      <c r="P826" s="1446"/>
      <c r="Q826" s="1446"/>
      <c r="R826" s="1446"/>
      <c r="S826" s="1446"/>
      <c r="T826" s="1446"/>
      <c r="U826" s="1446"/>
      <c r="V826" s="1446"/>
      <c r="W826" s="1004"/>
      <c r="X826" s="1004"/>
      <c r="Y826" s="1004"/>
      <c r="Z826" s="1004"/>
      <c r="AA826" s="102"/>
      <c r="AB826" s="1121" t="s">
        <v>493</v>
      </c>
      <c r="AC826" s="1122"/>
      <c r="AD826" s="1123"/>
    </row>
    <row r="827" spans="1:30" ht="12" customHeight="1">
      <c r="A827" s="1135"/>
      <c r="B827" s="983"/>
      <c r="C827" s="1133"/>
      <c r="D827" s="1134"/>
      <c r="E827" s="1135"/>
      <c r="F827" s="1004"/>
      <c r="G827" s="1136"/>
      <c r="H827" s="1136"/>
      <c r="I827" s="1136"/>
      <c r="J827" s="1136"/>
      <c r="K827" s="1136"/>
      <c r="L827" s="1136"/>
      <c r="M827" s="1136"/>
      <c r="N827" s="1446"/>
      <c r="O827" s="1446"/>
      <c r="P827" s="1446"/>
      <c r="Q827" s="1446"/>
      <c r="R827" s="1446"/>
      <c r="S827" s="1446"/>
      <c r="T827" s="1446"/>
      <c r="U827" s="1446"/>
      <c r="V827" s="1446"/>
      <c r="W827" s="1004"/>
      <c r="X827" s="1004"/>
      <c r="Y827" s="1004"/>
      <c r="Z827" s="1004"/>
      <c r="AA827" s="102"/>
      <c r="AB827" s="1121"/>
      <c r="AC827" s="1122"/>
      <c r="AD827" s="1123"/>
    </row>
    <row r="828" spans="1:30" ht="13.5" customHeight="1">
      <c r="A828" s="1135"/>
      <c r="B828" s="983"/>
      <c r="C828" s="1133"/>
      <c r="D828" s="1134"/>
      <c r="E828" s="1135"/>
      <c r="F828" s="1004"/>
      <c r="G828" s="979"/>
      <c r="H828" s="979"/>
      <c r="I828" s="979"/>
      <c r="J828" s="979"/>
      <c r="K828" s="979"/>
      <c r="L828" s="979"/>
      <c r="M828" s="979"/>
      <c r="N828" s="979"/>
      <c r="O828" s="979"/>
      <c r="P828" s="979"/>
      <c r="Q828" s="979"/>
      <c r="R828" s="979"/>
      <c r="S828" s="979"/>
      <c r="T828" s="979"/>
      <c r="U828" s="979"/>
      <c r="V828" s="979"/>
      <c r="W828" s="979"/>
      <c r="X828" s="979"/>
      <c r="Y828" s="1004"/>
      <c r="Z828" s="1004"/>
      <c r="AA828" s="102"/>
      <c r="AB828" s="1121"/>
      <c r="AC828" s="1122"/>
      <c r="AD828" s="1123"/>
    </row>
    <row r="829" spans="1:30" s="826" customFormat="1" ht="13.5" customHeight="1">
      <c r="A829" s="973"/>
      <c r="B829" s="983"/>
      <c r="C829" s="975"/>
      <c r="D829" s="977"/>
      <c r="E829" s="973"/>
      <c r="F829" s="1004"/>
      <c r="G829" s="979"/>
      <c r="H829" s="979"/>
      <c r="I829" s="979"/>
      <c r="J829" s="979"/>
      <c r="K829" s="979"/>
      <c r="L829" s="979"/>
      <c r="M829" s="979"/>
      <c r="N829" s="979"/>
      <c r="O829" s="979"/>
      <c r="P829" s="979"/>
      <c r="Q829" s="979"/>
      <c r="R829" s="979"/>
      <c r="S829" s="979"/>
      <c r="T829" s="979"/>
      <c r="U829" s="979"/>
      <c r="V829" s="979"/>
      <c r="W829" s="979"/>
      <c r="X829" s="979"/>
      <c r="Y829" s="1004"/>
      <c r="Z829" s="1004"/>
      <c r="AA829" s="102"/>
      <c r="AB829" s="967"/>
      <c r="AC829" s="968"/>
      <c r="AD829" s="969"/>
    </row>
    <row r="830" spans="1:30" s="826" customFormat="1" ht="13.5" customHeight="1">
      <c r="A830" s="973"/>
      <c r="B830" s="983"/>
      <c r="C830" s="975"/>
      <c r="D830" s="977"/>
      <c r="E830" s="973"/>
      <c r="F830" s="1004"/>
      <c r="G830" s="979"/>
      <c r="H830" s="979"/>
      <c r="I830" s="979"/>
      <c r="J830" s="979"/>
      <c r="K830" s="979"/>
      <c r="L830" s="979"/>
      <c r="M830" s="979"/>
      <c r="N830" s="979"/>
      <c r="O830" s="979"/>
      <c r="P830" s="979"/>
      <c r="Q830" s="979"/>
      <c r="R830" s="979"/>
      <c r="S830" s="979"/>
      <c r="T830" s="979"/>
      <c r="U830" s="979"/>
      <c r="V830" s="979"/>
      <c r="W830" s="979"/>
      <c r="X830" s="979"/>
      <c r="Y830" s="1004"/>
      <c r="Z830" s="1004"/>
      <c r="AA830" s="102"/>
      <c r="AB830" s="967"/>
      <c r="AC830" s="968"/>
      <c r="AD830" s="969"/>
    </row>
    <row r="831" spans="1:30" s="826" customFormat="1" ht="19.5" customHeight="1">
      <c r="A831" s="973"/>
      <c r="B831" s="983"/>
      <c r="C831" s="975"/>
      <c r="D831" s="977"/>
      <c r="E831" s="973"/>
      <c r="F831" s="1004"/>
      <c r="G831" s="979"/>
      <c r="H831" s="979"/>
      <c r="I831" s="979"/>
      <c r="J831" s="979"/>
      <c r="K831" s="979"/>
      <c r="L831" s="979"/>
      <c r="M831" s="979"/>
      <c r="N831" s="979"/>
      <c r="O831" s="979"/>
      <c r="P831" s="979"/>
      <c r="Q831" s="979"/>
      <c r="R831" s="979"/>
      <c r="S831" s="979"/>
      <c r="T831" s="979"/>
      <c r="U831" s="979"/>
      <c r="V831" s="979"/>
      <c r="W831" s="979"/>
      <c r="X831" s="979"/>
      <c r="Y831" s="1004"/>
      <c r="Z831" s="1004"/>
      <c r="AA831" s="102"/>
      <c r="AB831" s="967"/>
      <c r="AC831" s="968"/>
      <c r="AD831" s="969"/>
    </row>
    <row r="832" spans="1:30" ht="59.25" customHeight="1">
      <c r="A832" s="974"/>
      <c r="B832" s="935"/>
      <c r="C832" s="976"/>
      <c r="D832" s="978"/>
      <c r="E832" s="974"/>
      <c r="F832" s="999"/>
      <c r="G832" s="1014"/>
      <c r="H832" s="1014"/>
      <c r="I832" s="1014"/>
      <c r="J832" s="1014"/>
      <c r="K832" s="1014"/>
      <c r="L832" s="1014"/>
      <c r="M832" s="1014"/>
      <c r="N832" s="1014"/>
      <c r="O832" s="1014"/>
      <c r="P832" s="1014"/>
      <c r="Q832" s="1014"/>
      <c r="R832" s="1014"/>
      <c r="S832" s="1014"/>
      <c r="T832" s="1014"/>
      <c r="U832" s="1014"/>
      <c r="V832" s="1014"/>
      <c r="W832" s="1014"/>
      <c r="X832" s="1014"/>
      <c r="Y832" s="999"/>
      <c r="Z832" s="999"/>
      <c r="AA832" s="149"/>
      <c r="AB832" s="970"/>
      <c r="AC832" s="971"/>
      <c r="AD832" s="972"/>
    </row>
    <row r="833" spans="1:30" ht="7.5" customHeight="1">
      <c r="A833" s="589"/>
      <c r="B833" s="626"/>
      <c r="C833" s="590"/>
      <c r="D833" s="591"/>
      <c r="E833" s="589"/>
      <c r="F833" s="616"/>
      <c r="G833" s="592"/>
      <c r="H833" s="592"/>
      <c r="I833" s="592"/>
      <c r="J833" s="592"/>
      <c r="K833" s="592"/>
      <c r="L833" s="592"/>
      <c r="M833" s="592"/>
      <c r="N833" s="592"/>
      <c r="O833" s="592"/>
      <c r="P833" s="592"/>
      <c r="Q833" s="592"/>
      <c r="R833" s="592"/>
      <c r="S833" s="592"/>
      <c r="T833" s="592"/>
      <c r="U833" s="592"/>
      <c r="V833" s="592"/>
      <c r="W833" s="592"/>
      <c r="X833" s="592"/>
      <c r="Y833" s="616"/>
      <c r="Z833" s="616"/>
      <c r="AA833" s="102"/>
      <c r="AB833" s="593"/>
      <c r="AC833" s="594"/>
      <c r="AD833" s="595"/>
    </row>
    <row r="834" spans="1:30" ht="27" customHeight="1">
      <c r="A834" s="1135"/>
      <c r="B834" s="626">
        <v>42</v>
      </c>
      <c r="C834" s="1133" t="s">
        <v>200</v>
      </c>
      <c r="D834" s="591" t="s">
        <v>1112</v>
      </c>
      <c r="E834" s="980" t="s">
        <v>503</v>
      </c>
      <c r="F834" s="616"/>
      <c r="G834" s="1136" t="s">
        <v>117</v>
      </c>
      <c r="H834" s="1136"/>
      <c r="I834" s="1136"/>
      <c r="J834" s="1136"/>
      <c r="K834" s="1136"/>
      <c r="L834" s="1136"/>
      <c r="M834" s="1136"/>
      <c r="N834" s="1446" t="s">
        <v>116</v>
      </c>
      <c r="O834" s="1446"/>
      <c r="P834" s="1446"/>
      <c r="Q834" s="1446"/>
      <c r="R834" s="1446"/>
      <c r="S834" s="1446"/>
      <c r="T834" s="1446"/>
      <c r="U834" s="1446"/>
      <c r="V834" s="1446"/>
      <c r="W834" s="616"/>
      <c r="X834" s="616"/>
      <c r="Y834" s="616"/>
      <c r="Z834" s="616"/>
      <c r="AA834" s="102"/>
      <c r="AB834" s="1121" t="s">
        <v>442</v>
      </c>
      <c r="AC834" s="1122"/>
      <c r="AD834" s="1123"/>
    </row>
    <row r="835" spans="1:30" ht="13.5" customHeight="1">
      <c r="A835" s="1135"/>
      <c r="B835" s="626"/>
      <c r="C835" s="1133"/>
      <c r="D835" s="591"/>
      <c r="E835" s="1119" t="s">
        <v>1347</v>
      </c>
      <c r="F835" s="616"/>
      <c r="G835" s="1136"/>
      <c r="H835" s="1136"/>
      <c r="I835" s="1136"/>
      <c r="J835" s="1136"/>
      <c r="K835" s="1136"/>
      <c r="L835" s="1136"/>
      <c r="M835" s="1136"/>
      <c r="N835" s="1446"/>
      <c r="O835" s="1446"/>
      <c r="P835" s="1446"/>
      <c r="Q835" s="1446"/>
      <c r="R835" s="1446"/>
      <c r="S835" s="1446"/>
      <c r="T835" s="1446"/>
      <c r="U835" s="1446"/>
      <c r="V835" s="1446"/>
      <c r="W835" s="616"/>
      <c r="X835" s="616"/>
      <c r="Y835" s="616"/>
      <c r="Z835" s="616"/>
      <c r="AA835" s="102"/>
      <c r="AB835" s="1121"/>
      <c r="AC835" s="1122"/>
      <c r="AD835" s="1123"/>
    </row>
    <row r="836" spans="1:30" ht="26.25" customHeight="1">
      <c r="A836" s="1135"/>
      <c r="B836" s="626"/>
      <c r="C836" s="1133"/>
      <c r="D836" s="591"/>
      <c r="E836" s="1119"/>
      <c r="F836" s="616"/>
      <c r="G836" s="113"/>
      <c r="H836" s="113"/>
      <c r="I836" s="113"/>
      <c r="J836" s="113"/>
      <c r="K836" s="113"/>
      <c r="L836" s="113"/>
      <c r="M836" s="113"/>
      <c r="N836" s="80"/>
      <c r="O836" s="80"/>
      <c r="P836" s="80"/>
      <c r="Q836" s="80"/>
      <c r="R836" s="80"/>
      <c r="S836" s="80"/>
      <c r="T836" s="80"/>
      <c r="U836" s="80"/>
      <c r="V836" s="80"/>
      <c r="W836" s="616"/>
      <c r="X836" s="616"/>
      <c r="Y836" s="616"/>
      <c r="Z836" s="616"/>
      <c r="AA836" s="102"/>
      <c r="AB836" s="1121"/>
      <c r="AC836" s="1122"/>
      <c r="AD836" s="1123"/>
    </row>
    <row r="837" spans="1:30" ht="13.5" customHeight="1">
      <c r="A837" s="1135"/>
      <c r="B837" s="626"/>
      <c r="C837" s="1133"/>
      <c r="D837" s="591"/>
      <c r="E837" s="1119" t="s">
        <v>1376</v>
      </c>
      <c r="F837" s="616"/>
      <c r="G837" s="1939" t="s">
        <v>1285</v>
      </c>
      <c r="H837" s="1939"/>
      <c r="I837" s="1939"/>
      <c r="J837" s="1939"/>
      <c r="K837" s="1939"/>
      <c r="L837" s="1939"/>
      <c r="M837" s="1939"/>
      <c r="N837" s="1939"/>
      <c r="O837" s="1939"/>
      <c r="P837" s="1939"/>
      <c r="Q837" s="1939"/>
      <c r="R837" s="1939"/>
      <c r="S837" s="1939"/>
      <c r="T837" s="1939"/>
      <c r="U837" s="1939"/>
      <c r="V837" s="1939"/>
      <c r="W837" s="1939"/>
      <c r="X837" s="1939"/>
      <c r="Y837" s="1939"/>
      <c r="Z837" s="1939"/>
      <c r="AA837" s="616"/>
      <c r="AB837" s="215"/>
      <c r="AC837" s="216"/>
      <c r="AD837" s="217"/>
    </row>
    <row r="838" spans="1:30" ht="13.5" customHeight="1">
      <c r="A838" s="1135"/>
      <c r="B838" s="626"/>
      <c r="C838" s="1133"/>
      <c r="D838" s="591"/>
      <c r="E838" s="2735"/>
      <c r="F838" s="616"/>
      <c r="G838" s="1939"/>
      <c r="H838" s="1939"/>
      <c r="I838" s="1939"/>
      <c r="J838" s="1939"/>
      <c r="K838" s="1939"/>
      <c r="L838" s="1939"/>
      <c r="M838" s="1939"/>
      <c r="N838" s="1939"/>
      <c r="O838" s="1939"/>
      <c r="P838" s="1939"/>
      <c r="Q838" s="1939"/>
      <c r="R838" s="1939"/>
      <c r="S838" s="1939"/>
      <c r="T838" s="1939"/>
      <c r="U838" s="1939"/>
      <c r="V838" s="1939"/>
      <c r="W838" s="1939"/>
      <c r="X838" s="1939"/>
      <c r="Y838" s="1939"/>
      <c r="Z838" s="1939"/>
      <c r="AA838" s="616"/>
      <c r="AB838" s="215"/>
      <c r="AC838" s="216"/>
      <c r="AD838" s="217"/>
    </row>
    <row r="839" spans="1:30" ht="15" customHeight="1">
      <c r="A839" s="1135"/>
      <c r="B839" s="626"/>
      <c r="D839" s="591"/>
      <c r="E839" s="1654"/>
      <c r="F839" s="616"/>
      <c r="G839" s="1940"/>
      <c r="H839" s="1941"/>
      <c r="I839" s="1941"/>
      <c r="J839" s="1941"/>
      <c r="K839" s="1941"/>
      <c r="L839" s="1941"/>
      <c r="M839" s="1941"/>
      <c r="N839" s="1941"/>
      <c r="O839" s="1941"/>
      <c r="P839" s="1941"/>
      <c r="Q839" s="1941"/>
      <c r="R839" s="1941"/>
      <c r="S839" s="1941"/>
      <c r="T839" s="1941"/>
      <c r="U839" s="1941"/>
      <c r="V839" s="1941"/>
      <c r="W839" s="1941"/>
      <c r="X839" s="1941"/>
      <c r="Y839" s="1941"/>
      <c r="Z839" s="1942"/>
      <c r="AA839" s="616"/>
      <c r="AB839" s="609"/>
      <c r="AC839" s="610"/>
      <c r="AD839" s="611"/>
    </row>
    <row r="840" spans="1:30" ht="13.5" customHeight="1">
      <c r="A840" s="1135"/>
      <c r="B840" s="626"/>
      <c r="D840" s="591"/>
      <c r="E840" s="1654"/>
      <c r="F840" s="616"/>
      <c r="G840" s="1943"/>
      <c r="H840" s="1944"/>
      <c r="I840" s="1944"/>
      <c r="J840" s="1944"/>
      <c r="K840" s="1944"/>
      <c r="L840" s="1944"/>
      <c r="M840" s="1944"/>
      <c r="N840" s="1944"/>
      <c r="O840" s="1944"/>
      <c r="P840" s="1944"/>
      <c r="Q840" s="1944"/>
      <c r="R840" s="1944"/>
      <c r="S840" s="1944"/>
      <c r="T840" s="1944"/>
      <c r="U840" s="1944"/>
      <c r="V840" s="1944"/>
      <c r="W840" s="1944"/>
      <c r="X840" s="1944"/>
      <c r="Y840" s="1944"/>
      <c r="Z840" s="1945"/>
      <c r="AA840" s="616"/>
      <c r="AB840" s="609"/>
      <c r="AC840" s="610"/>
      <c r="AD840" s="611"/>
    </row>
    <row r="841" spans="1:30" ht="11.25" customHeight="1">
      <c r="A841" s="1135"/>
      <c r="B841" s="626"/>
      <c r="D841" s="591"/>
      <c r="E841" s="1654"/>
      <c r="F841" s="616"/>
      <c r="G841" s="1796"/>
      <c r="H841" s="1797"/>
      <c r="I841" s="1797"/>
      <c r="J841" s="1797"/>
      <c r="K841" s="1797"/>
      <c r="L841" s="1797"/>
      <c r="M841" s="1797"/>
      <c r="N841" s="1797"/>
      <c r="O841" s="1797"/>
      <c r="P841" s="1797"/>
      <c r="Q841" s="1797"/>
      <c r="R841" s="1797"/>
      <c r="S841" s="1797"/>
      <c r="T841" s="1797"/>
      <c r="U841" s="1797"/>
      <c r="V841" s="1797"/>
      <c r="W841" s="1797"/>
      <c r="X841" s="1797"/>
      <c r="Y841" s="1797"/>
      <c r="Z841" s="1798"/>
      <c r="AA841" s="616"/>
      <c r="AB841" s="609"/>
      <c r="AC841" s="610"/>
      <c r="AD841" s="611"/>
    </row>
    <row r="842" spans="1:30" ht="6.6" customHeight="1">
      <c r="A842" s="372"/>
      <c r="B842" s="626"/>
      <c r="C842" s="590"/>
      <c r="D842" s="591"/>
      <c r="E842" s="1654"/>
      <c r="F842" s="616"/>
      <c r="G842" s="377"/>
      <c r="H842" s="377"/>
      <c r="I842" s="377"/>
      <c r="J842" s="377"/>
      <c r="K842" s="377"/>
      <c r="L842" s="377"/>
      <c r="M842" s="377"/>
      <c r="N842" s="377"/>
      <c r="O842" s="377"/>
      <c r="P842" s="377"/>
      <c r="Q842" s="377"/>
      <c r="R842" s="377"/>
      <c r="S842" s="377"/>
      <c r="T842" s="377"/>
      <c r="U842" s="377"/>
      <c r="V842" s="377"/>
      <c r="W842" s="377"/>
      <c r="X842" s="377"/>
      <c r="Y842" s="377"/>
      <c r="Z842" s="377"/>
      <c r="AA842" s="616"/>
      <c r="AB842" s="609"/>
      <c r="AC842" s="610"/>
      <c r="AD842" s="611"/>
    </row>
    <row r="843" spans="1:30">
      <c r="A843" s="372"/>
      <c r="B843" s="626"/>
      <c r="C843" s="590"/>
      <c r="D843" s="591"/>
      <c r="E843" s="1654"/>
      <c r="F843" s="616"/>
      <c r="G843" s="1926" t="s">
        <v>142</v>
      </c>
      <c r="H843" s="1926"/>
      <c r="I843" s="1926"/>
      <c r="J843" s="1926"/>
      <c r="K843" s="1926"/>
      <c r="L843" s="1926"/>
      <c r="M843" s="1926"/>
      <c r="N843" s="1926"/>
      <c r="O843" s="616"/>
      <c r="P843" s="616"/>
      <c r="Q843" s="616"/>
      <c r="R843" s="616"/>
      <c r="S843" s="616"/>
      <c r="T843" s="616"/>
      <c r="U843" s="616"/>
      <c r="V843" s="616"/>
      <c r="W843" s="616"/>
      <c r="X843" s="616"/>
      <c r="Y843" s="616"/>
      <c r="Z843" s="616"/>
      <c r="AA843" s="616"/>
      <c r="AB843" s="609"/>
      <c r="AC843" s="610"/>
      <c r="AD843" s="611"/>
    </row>
    <row r="844" spans="1:30">
      <c r="A844" s="372"/>
      <c r="B844" s="626"/>
      <c r="C844" s="590"/>
      <c r="D844" s="591"/>
      <c r="E844" s="1654"/>
      <c r="F844" s="616"/>
      <c r="G844" s="1372"/>
      <c r="H844" s="1373"/>
      <c r="I844" s="1374"/>
      <c r="J844" s="1305" t="s">
        <v>89</v>
      </c>
      <c r="K844" s="1306"/>
      <c r="L844" s="1306"/>
      <c r="M844" s="1306"/>
      <c r="N844" s="1307"/>
      <c r="O844" s="1305" t="s">
        <v>129</v>
      </c>
      <c r="P844" s="1306"/>
      <c r="Q844" s="1306"/>
      <c r="R844" s="1306"/>
      <c r="S844" s="1307"/>
      <c r="T844" s="616"/>
      <c r="U844" s="616"/>
      <c r="V844" s="616"/>
      <c r="W844" s="616"/>
      <c r="X844" s="616"/>
      <c r="Y844" s="616"/>
      <c r="Z844" s="616"/>
      <c r="AA844" s="616"/>
      <c r="AB844" s="609"/>
      <c r="AC844" s="610"/>
      <c r="AD844" s="611"/>
    </row>
    <row r="845" spans="1:30">
      <c r="A845" s="372"/>
      <c r="B845" s="626"/>
      <c r="C845" s="590"/>
      <c r="D845" s="591"/>
      <c r="E845" s="1654"/>
      <c r="F845" s="616"/>
      <c r="G845" s="1305" t="s">
        <v>85</v>
      </c>
      <c r="H845" s="1306"/>
      <c r="I845" s="1307"/>
      <c r="J845" s="1394" t="s">
        <v>193</v>
      </c>
      <c r="K845" s="1394"/>
      <c r="L845" s="1394"/>
      <c r="M845" s="1394"/>
      <c r="N845" s="1394"/>
      <c r="O845" s="1394" t="s">
        <v>118</v>
      </c>
      <c r="P845" s="1394"/>
      <c r="Q845" s="1394"/>
      <c r="R845" s="1394"/>
      <c r="S845" s="1394"/>
      <c r="T845" s="616"/>
      <c r="U845" s="616"/>
      <c r="V845" s="616"/>
      <c r="W845" s="616"/>
      <c r="X845" s="616"/>
      <c r="Y845" s="616"/>
      <c r="Z845" s="616"/>
      <c r="AA845" s="616"/>
      <c r="AB845" s="609"/>
      <c r="AC845" s="610"/>
      <c r="AD845" s="611"/>
    </row>
    <row r="846" spans="1:30">
      <c r="A846" s="372"/>
      <c r="B846" s="626"/>
      <c r="C846" s="590"/>
      <c r="D846" s="591"/>
      <c r="E846" s="1654"/>
      <c r="F846" s="616"/>
      <c r="G846" s="1305" t="s">
        <v>86</v>
      </c>
      <c r="H846" s="1306"/>
      <c r="I846" s="1307"/>
      <c r="J846" s="1394" t="s">
        <v>118</v>
      </c>
      <c r="K846" s="1394"/>
      <c r="L846" s="1394"/>
      <c r="M846" s="1394"/>
      <c r="N846" s="1394"/>
      <c r="O846" s="1394" t="s">
        <v>118</v>
      </c>
      <c r="P846" s="1394"/>
      <c r="Q846" s="1394"/>
      <c r="R846" s="1394"/>
      <c r="S846" s="1394"/>
      <c r="T846" s="616"/>
      <c r="U846" s="616"/>
      <c r="V846" s="616"/>
      <c r="W846" s="616"/>
      <c r="X846" s="616"/>
      <c r="Y846" s="616"/>
      <c r="Z846" s="616"/>
      <c r="AA846" s="616"/>
      <c r="AB846" s="609"/>
      <c r="AC846" s="610"/>
      <c r="AD846" s="611"/>
    </row>
    <row r="847" spans="1:30" ht="6.6" customHeight="1">
      <c r="A847" s="372"/>
      <c r="B847" s="626"/>
      <c r="C847" s="590"/>
      <c r="D847" s="591"/>
      <c r="E847" s="1654"/>
      <c r="F847" s="616"/>
      <c r="T847" s="616"/>
      <c r="U847" s="616"/>
      <c r="V847" s="616"/>
      <c r="W847" s="616"/>
      <c r="X847" s="616"/>
      <c r="Y847" s="616"/>
      <c r="Z847" s="616"/>
      <c r="AA847" s="616"/>
      <c r="AB847" s="609"/>
      <c r="AC847" s="610"/>
      <c r="AD847" s="611"/>
    </row>
    <row r="848" spans="1:30">
      <c r="A848" s="372"/>
      <c r="B848" s="626"/>
      <c r="C848" s="590"/>
      <c r="D848" s="591"/>
      <c r="E848" s="1654"/>
      <c r="F848" s="616"/>
      <c r="G848" s="1930" t="s">
        <v>134</v>
      </c>
      <c r="H848" s="1930"/>
      <c r="I848" s="1930"/>
      <c r="J848" s="1930"/>
      <c r="K848" s="1930"/>
      <c r="L848" s="1930"/>
      <c r="M848" s="1930"/>
      <c r="N848" s="1930"/>
      <c r="O848" s="1930"/>
      <c r="P848" s="1930"/>
      <c r="Q848" s="1930"/>
      <c r="R848" s="1930"/>
      <c r="S848" s="1930"/>
      <c r="T848" s="616"/>
      <c r="U848" s="616"/>
      <c r="V848" s="616"/>
      <c r="W848" s="616"/>
      <c r="X848" s="616"/>
      <c r="Y848" s="616"/>
      <c r="Z848" s="616"/>
      <c r="AA848" s="616"/>
      <c r="AB848" s="609"/>
      <c r="AC848" s="610"/>
      <c r="AD848" s="611"/>
    </row>
    <row r="849" spans="1:30">
      <c r="A849" s="372"/>
      <c r="B849" s="626"/>
      <c r="C849" s="590"/>
      <c r="D849" s="591"/>
      <c r="E849" s="1654"/>
      <c r="F849" s="616"/>
      <c r="G849" s="1946" t="s">
        <v>130</v>
      </c>
      <c r="H849" s="1947"/>
      <c r="I849" s="1948"/>
      <c r="J849" s="619" t="s">
        <v>188</v>
      </c>
      <c r="K849" s="562" t="s">
        <v>133</v>
      </c>
      <c r="L849" s="563"/>
      <c r="M849" s="564"/>
      <c r="N849" s="564"/>
      <c r="O849" s="564"/>
      <c r="P849" s="564"/>
      <c r="Q849" s="564"/>
      <c r="R849" s="564"/>
      <c r="S849" s="564"/>
      <c r="T849" s="565"/>
      <c r="U849" s="565"/>
      <c r="V849" s="565"/>
      <c r="W849" s="565"/>
      <c r="X849" s="565"/>
      <c r="Y849" s="565"/>
      <c r="Z849" s="557"/>
      <c r="AA849" s="616"/>
      <c r="AB849" s="609"/>
      <c r="AC849" s="610"/>
      <c r="AD849" s="611"/>
    </row>
    <row r="850" spans="1:30" ht="13.5" customHeight="1">
      <c r="A850" s="372"/>
      <c r="B850" s="626"/>
      <c r="C850" s="590"/>
      <c r="D850" s="591"/>
      <c r="E850" s="1654"/>
      <c r="F850" s="616"/>
      <c r="G850" s="1949"/>
      <c r="H850" s="1950"/>
      <c r="I850" s="1951"/>
      <c r="J850" s="619" t="s">
        <v>188</v>
      </c>
      <c r="K850" s="869" t="s">
        <v>131</v>
      </c>
      <c r="L850" s="870"/>
      <c r="M850" s="871"/>
      <c r="N850" s="871"/>
      <c r="O850" s="871"/>
      <c r="P850" s="871"/>
      <c r="Q850" s="871"/>
      <c r="R850" s="871"/>
      <c r="S850" s="871"/>
      <c r="T850" s="872"/>
      <c r="U850" s="872"/>
      <c r="V850" s="872"/>
      <c r="W850" s="872"/>
      <c r="X850" s="872"/>
      <c r="Y850" s="872"/>
      <c r="Z850" s="873"/>
      <c r="AA850" s="616"/>
      <c r="AB850" s="609"/>
      <c r="AC850" s="610"/>
      <c r="AD850" s="611"/>
    </row>
    <row r="851" spans="1:30" ht="13.5" customHeight="1">
      <c r="A851" s="372"/>
      <c r="B851" s="626"/>
      <c r="C851" s="590"/>
      <c r="D851" s="591"/>
      <c r="E851" s="1654"/>
      <c r="F851" s="616"/>
      <c r="G851" s="1454"/>
      <c r="H851" s="1178"/>
      <c r="I851" s="1457"/>
      <c r="J851" s="619" t="s">
        <v>188</v>
      </c>
      <c r="K851" s="1952" t="s">
        <v>132</v>
      </c>
      <c r="L851" s="1431"/>
      <c r="M851" s="1431"/>
      <c r="N851" s="1431"/>
      <c r="O851" s="1953"/>
      <c r="P851" s="1953"/>
      <c r="Q851" s="1953"/>
      <c r="R851" s="1953"/>
      <c r="S851" s="1953"/>
      <c r="T851" s="1953"/>
      <c r="U851" s="1953"/>
      <c r="V851" s="1953"/>
      <c r="W851" s="1953"/>
      <c r="X851" s="1953"/>
      <c r="Y851" s="1559" t="s">
        <v>504</v>
      </c>
      <c r="Z851" s="1561"/>
      <c r="AA851" s="616"/>
      <c r="AB851" s="609"/>
      <c r="AC851" s="610"/>
      <c r="AD851" s="611"/>
    </row>
    <row r="852" spans="1:30" ht="50.25" customHeight="1">
      <c r="A852" s="372"/>
      <c r="B852" s="626"/>
      <c r="C852" s="590"/>
      <c r="D852" s="591"/>
      <c r="E852" s="2736"/>
      <c r="F852" s="616"/>
      <c r="G852" s="325"/>
      <c r="H852" s="325"/>
      <c r="I852" s="325"/>
      <c r="J852" s="566" t="s">
        <v>1125</v>
      </c>
      <c r="K852" s="375"/>
      <c r="L852" s="375"/>
      <c r="M852" s="375"/>
      <c r="N852" s="375"/>
      <c r="O852" s="561"/>
      <c r="P852" s="561"/>
      <c r="Q852" s="561"/>
      <c r="R852" s="561"/>
      <c r="S852" s="561"/>
      <c r="T852" s="561"/>
      <c r="U852" s="561"/>
      <c r="V852" s="561"/>
      <c r="W852" s="561"/>
      <c r="X852" s="561"/>
      <c r="Y852" s="325"/>
      <c r="Z852" s="325"/>
      <c r="AA852" s="616"/>
      <c r="AB852" s="609"/>
      <c r="AC852" s="610"/>
      <c r="AD852" s="611"/>
    </row>
    <row r="853" spans="1:30" ht="6.6" customHeight="1">
      <c r="A853" s="372"/>
      <c r="B853" s="626"/>
      <c r="C853" s="590"/>
      <c r="D853" s="591"/>
      <c r="E853" s="973"/>
      <c r="F853" s="616"/>
      <c r="G853" s="325"/>
      <c r="H853" s="325"/>
      <c r="I853" s="325"/>
      <c r="J853" s="325"/>
      <c r="K853" s="615"/>
      <c r="L853" s="615"/>
      <c r="M853" s="615"/>
      <c r="N853" s="615"/>
      <c r="O853" s="380"/>
      <c r="P853" s="380"/>
      <c r="Q853" s="380"/>
      <c r="R853" s="380"/>
      <c r="S853" s="380"/>
      <c r="T853" s="380"/>
      <c r="U853" s="380"/>
      <c r="V853" s="380"/>
      <c r="W853" s="380"/>
      <c r="X853" s="380"/>
      <c r="Y853" s="187"/>
      <c r="Z853" s="187"/>
      <c r="AA853" s="616"/>
      <c r="AB853" s="609"/>
      <c r="AC853" s="610"/>
      <c r="AD853" s="611"/>
    </row>
    <row r="854" spans="1:30" ht="6.6" customHeight="1">
      <c r="A854" s="372"/>
      <c r="B854" s="626"/>
      <c r="C854" s="590"/>
      <c r="D854" s="591"/>
      <c r="E854" s="973"/>
      <c r="F854" s="616"/>
      <c r="G854" s="325"/>
      <c r="H854" s="325"/>
      <c r="I854" s="325"/>
      <c r="J854" s="325"/>
      <c r="K854" s="615"/>
      <c r="L854" s="615"/>
      <c r="M854" s="615"/>
      <c r="N854" s="615"/>
      <c r="O854" s="380"/>
      <c r="P854" s="380"/>
      <c r="Q854" s="380"/>
      <c r="R854" s="380"/>
      <c r="S854" s="380"/>
      <c r="T854" s="380"/>
      <c r="U854" s="380"/>
      <c r="V854" s="380"/>
      <c r="W854" s="380"/>
      <c r="X854" s="380"/>
      <c r="Y854" s="187"/>
      <c r="Z854" s="187"/>
      <c r="AA854" s="616"/>
      <c r="AB854" s="609"/>
      <c r="AC854" s="610"/>
      <c r="AD854" s="611"/>
    </row>
    <row r="855" spans="1:30" ht="13.5" customHeight="1">
      <c r="A855" s="1119" t="s">
        <v>1442</v>
      </c>
      <c r="B855" s="626">
        <v>43</v>
      </c>
      <c r="C855" s="1133" t="s">
        <v>505</v>
      </c>
      <c r="D855" s="1134" t="s">
        <v>377</v>
      </c>
      <c r="E855" s="1135" t="s">
        <v>831</v>
      </c>
      <c r="F855" s="616"/>
      <c r="G855" s="1136" t="s">
        <v>117</v>
      </c>
      <c r="H855" s="1136"/>
      <c r="I855" s="1136"/>
      <c r="J855" s="1136"/>
      <c r="K855" s="1136"/>
      <c r="L855" s="1136"/>
      <c r="M855" s="1136"/>
      <c r="N855" s="1446" t="s">
        <v>116</v>
      </c>
      <c r="O855" s="1446"/>
      <c r="P855" s="1446"/>
      <c r="Q855" s="1446"/>
      <c r="R855" s="1446"/>
      <c r="S855" s="1446"/>
      <c r="T855" s="1446"/>
      <c r="U855" s="1446"/>
      <c r="V855" s="1446"/>
      <c r="W855" s="380"/>
      <c r="X855" s="380"/>
      <c r="Y855" s="187"/>
      <c r="Z855" s="187"/>
      <c r="AA855" s="616"/>
      <c r="AB855" s="1428" t="s">
        <v>442</v>
      </c>
      <c r="AC855" s="1429"/>
      <c r="AD855" s="1430"/>
    </row>
    <row r="856" spans="1:30" ht="13.5" customHeight="1">
      <c r="A856" s="1119"/>
      <c r="B856" s="626"/>
      <c r="C856" s="1133"/>
      <c r="D856" s="1134"/>
      <c r="E856" s="1135"/>
      <c r="F856" s="616"/>
      <c r="G856" s="1136"/>
      <c r="H856" s="1136"/>
      <c r="I856" s="1136"/>
      <c r="J856" s="1136"/>
      <c r="K856" s="1136"/>
      <c r="L856" s="1136"/>
      <c r="M856" s="1136"/>
      <c r="N856" s="1446"/>
      <c r="O856" s="1446"/>
      <c r="P856" s="1446"/>
      <c r="Q856" s="1446"/>
      <c r="R856" s="1446"/>
      <c r="S856" s="1446"/>
      <c r="T856" s="1446"/>
      <c r="U856" s="1446"/>
      <c r="V856" s="1446"/>
      <c r="W856" s="380"/>
      <c r="X856" s="380"/>
      <c r="Y856" s="187"/>
      <c r="Z856" s="187"/>
      <c r="AA856" s="616"/>
      <c r="AB856" s="1428"/>
      <c r="AC856" s="1429"/>
      <c r="AD856" s="1430"/>
    </row>
    <row r="857" spans="1:30" ht="13.5" customHeight="1">
      <c r="A857" s="1119"/>
      <c r="B857" s="626"/>
      <c r="C857" s="1133"/>
      <c r="D857" s="1134"/>
      <c r="E857" s="1135"/>
      <c r="F857" s="616"/>
      <c r="G857" s="615"/>
      <c r="H857" s="615"/>
      <c r="I857" s="615"/>
      <c r="J857" s="615"/>
      <c r="K857" s="615"/>
      <c r="L857" s="615"/>
      <c r="M857" s="615"/>
      <c r="N857" s="615"/>
      <c r="O857" s="380"/>
      <c r="P857" s="380"/>
      <c r="Q857" s="380"/>
      <c r="R857" s="380"/>
      <c r="S857" s="380"/>
      <c r="T857" s="380"/>
      <c r="U857" s="380"/>
      <c r="V857" s="380"/>
      <c r="W857" s="380"/>
      <c r="X857" s="380"/>
      <c r="Y857" s="187"/>
      <c r="Z857" s="187"/>
      <c r="AA857" s="616"/>
      <c r="AB857" s="1428"/>
      <c r="AC857" s="1429"/>
      <c r="AD857" s="1430"/>
    </row>
    <row r="858" spans="1:30" ht="13.5" customHeight="1">
      <c r="A858" s="1119"/>
      <c r="B858" s="626"/>
      <c r="C858" s="1133"/>
      <c r="D858" s="1134"/>
      <c r="E858" s="1135"/>
      <c r="F858" s="616"/>
      <c r="G858" s="615"/>
      <c r="H858" s="615"/>
      <c r="I858" s="615"/>
      <c r="J858" s="615"/>
      <c r="K858" s="615"/>
      <c r="L858" s="615"/>
      <c r="M858" s="615"/>
      <c r="N858" s="615"/>
      <c r="O858" s="380"/>
      <c r="P858" s="380"/>
      <c r="Q858" s="380"/>
      <c r="R858" s="380"/>
      <c r="S858" s="380"/>
      <c r="T858" s="380"/>
      <c r="U858" s="380"/>
      <c r="V858" s="380"/>
      <c r="W858" s="380"/>
      <c r="X858" s="380"/>
      <c r="Y858" s="187"/>
      <c r="Z858" s="187"/>
      <c r="AA858" s="616"/>
      <c r="AB858" s="609"/>
      <c r="AC858" s="610"/>
      <c r="AD858" s="611"/>
    </row>
    <row r="859" spans="1:30" ht="13.5" customHeight="1">
      <c r="A859" s="381"/>
      <c r="B859" s="626"/>
      <c r="C859" s="590"/>
      <c r="D859" s="591"/>
      <c r="E859" s="973"/>
      <c r="F859" s="616"/>
      <c r="G859" s="615"/>
      <c r="H859" s="615"/>
      <c r="I859" s="615"/>
      <c r="J859" s="615"/>
      <c r="K859" s="615"/>
      <c r="L859" s="615"/>
      <c r="M859" s="615"/>
      <c r="N859" s="615"/>
      <c r="O859" s="380"/>
      <c r="P859" s="380"/>
      <c r="Q859" s="380"/>
      <c r="R859" s="380"/>
      <c r="S859" s="380"/>
      <c r="T859" s="380"/>
      <c r="U859" s="380"/>
      <c r="V859" s="380"/>
      <c r="W859" s="380"/>
      <c r="X859" s="380"/>
      <c r="Y859" s="187"/>
      <c r="Z859" s="187"/>
      <c r="AA859" s="616"/>
      <c r="AB859" s="609"/>
      <c r="AC859" s="610"/>
      <c r="AD859" s="611"/>
    </row>
    <row r="860" spans="1:30" ht="12" customHeight="1">
      <c r="A860" s="1119" t="s">
        <v>1443</v>
      </c>
      <c r="B860" s="626">
        <v>44</v>
      </c>
      <c r="C860" s="1133" t="s">
        <v>506</v>
      </c>
      <c r="D860" s="1134" t="s">
        <v>377</v>
      </c>
      <c r="E860" s="1119" t="s">
        <v>1228</v>
      </c>
      <c r="F860" s="616"/>
      <c r="G860" s="1136" t="s">
        <v>117</v>
      </c>
      <c r="H860" s="1136"/>
      <c r="I860" s="1136"/>
      <c r="J860" s="1136"/>
      <c r="K860" s="1136"/>
      <c r="L860" s="1136"/>
      <c r="M860" s="1136"/>
      <c r="N860" s="1446" t="s">
        <v>116</v>
      </c>
      <c r="O860" s="1446"/>
      <c r="P860" s="1446"/>
      <c r="Q860" s="1446"/>
      <c r="R860" s="1446"/>
      <c r="S860" s="1446"/>
      <c r="T860" s="1446"/>
      <c r="U860" s="1446"/>
      <c r="V860" s="1446"/>
      <c r="W860" s="382"/>
      <c r="X860" s="382"/>
      <c r="Y860" s="657"/>
      <c r="Z860" s="657"/>
      <c r="AA860" s="616"/>
      <c r="AB860" s="1428" t="s">
        <v>442</v>
      </c>
      <c r="AC860" s="1429"/>
      <c r="AD860" s="1430"/>
    </row>
    <row r="861" spans="1:30" ht="13.5" customHeight="1">
      <c r="A861" s="1119"/>
      <c r="B861" s="626"/>
      <c r="C861" s="1133"/>
      <c r="D861" s="1134"/>
      <c r="E861" s="1119"/>
      <c r="F861" s="616"/>
      <c r="G861" s="1136"/>
      <c r="H861" s="1136"/>
      <c r="I861" s="1136"/>
      <c r="J861" s="1136"/>
      <c r="K861" s="1136"/>
      <c r="L861" s="1136"/>
      <c r="M861" s="1136"/>
      <c r="N861" s="1446"/>
      <c r="O861" s="1446"/>
      <c r="P861" s="1446"/>
      <c r="Q861" s="1446"/>
      <c r="R861" s="1446"/>
      <c r="S861" s="1446"/>
      <c r="T861" s="1446"/>
      <c r="U861" s="1446"/>
      <c r="V861" s="1446"/>
      <c r="W861" s="382"/>
      <c r="X861" s="382"/>
      <c r="Y861" s="657"/>
      <c r="Z861" s="657"/>
      <c r="AA861" s="616"/>
      <c r="AB861" s="1428"/>
      <c r="AC861" s="1429"/>
      <c r="AD861" s="1430"/>
    </row>
    <row r="862" spans="1:30" ht="13.5" customHeight="1">
      <c r="A862" s="1119"/>
      <c r="B862" s="626"/>
      <c r="C862" s="1133"/>
      <c r="D862" s="1134"/>
      <c r="E862" s="1119"/>
      <c r="F862" s="616"/>
      <c r="G862" s="657"/>
      <c r="H862" s="657"/>
      <c r="I862" s="657"/>
      <c r="J862" s="657"/>
      <c r="K862" s="636"/>
      <c r="L862" s="636"/>
      <c r="M862" s="636"/>
      <c r="N862" s="636"/>
      <c r="O862" s="382"/>
      <c r="P862" s="382"/>
      <c r="Q862" s="382"/>
      <c r="R862" s="382"/>
      <c r="S862" s="382"/>
      <c r="T862" s="382"/>
      <c r="U862" s="382"/>
      <c r="V862" s="382"/>
      <c r="W862" s="382"/>
      <c r="X862" s="382"/>
      <c r="Y862" s="657"/>
      <c r="Z862" s="657"/>
      <c r="AA862" s="616"/>
      <c r="AB862" s="1428"/>
      <c r="AC862" s="1429"/>
      <c r="AD862" s="1430"/>
    </row>
    <row r="863" spans="1:30" ht="13.5" customHeight="1">
      <c r="A863" s="1119"/>
      <c r="B863" s="626"/>
      <c r="C863" s="1133"/>
      <c r="D863" s="1134"/>
      <c r="E863" s="1119"/>
      <c r="F863" s="616"/>
      <c r="G863" s="1990" t="s">
        <v>1033</v>
      </c>
      <c r="H863" s="1990"/>
      <c r="I863" s="1990"/>
      <c r="J863" s="1990"/>
      <c r="K863" s="1990"/>
      <c r="L863" s="1990"/>
      <c r="M863" s="1990"/>
      <c r="N863" s="1990"/>
      <c r="O863" s="1990"/>
      <c r="P863" s="1990"/>
      <c r="Q863" s="1990"/>
      <c r="R863" s="1990"/>
      <c r="S863" s="1990"/>
      <c r="T863" s="1990"/>
      <c r="U863" s="1990"/>
      <c r="V863" s="1990"/>
      <c r="W863" s="1990"/>
      <c r="X863" s="1990"/>
      <c r="Y863" s="1990"/>
      <c r="Z863" s="1990"/>
      <c r="AA863" s="616"/>
      <c r="AB863" s="215"/>
      <c r="AC863" s="216"/>
      <c r="AD863" s="217"/>
    </row>
    <row r="864" spans="1:30" ht="13.5" customHeight="1">
      <c r="A864" s="1119"/>
      <c r="B864" s="626"/>
      <c r="C864" s="1133"/>
      <c r="D864" s="1134"/>
      <c r="E864" s="1119"/>
      <c r="F864" s="616"/>
      <c r="G864" s="335"/>
      <c r="H864" s="1155"/>
      <c r="I864" s="1155"/>
      <c r="J864" s="1954" t="s">
        <v>449</v>
      </c>
      <c r="K864" s="1954"/>
      <c r="L864" s="1954"/>
      <c r="M864" s="1954"/>
      <c r="N864" s="1954"/>
      <c r="O864" s="1954"/>
      <c r="P864" s="1954"/>
      <c r="Q864" s="335"/>
      <c r="R864" s="335"/>
      <c r="Y864" s="335"/>
      <c r="Z864" s="335"/>
      <c r="AA864" s="616"/>
      <c r="AB864" s="215"/>
      <c r="AC864" s="216"/>
      <c r="AD864" s="217"/>
    </row>
    <row r="865" spans="1:30" ht="13.5" customHeight="1">
      <c r="A865" s="1119"/>
      <c r="B865" s="626"/>
      <c r="C865" s="1133"/>
      <c r="D865" s="1134"/>
      <c r="E865" s="1119"/>
      <c r="F865" s="616"/>
      <c r="G865" s="335"/>
      <c r="H865" s="1155"/>
      <c r="I865" s="1155"/>
      <c r="J865" s="1954" t="s">
        <v>1034</v>
      </c>
      <c r="K865" s="1954"/>
      <c r="L865" s="1954"/>
      <c r="M865" s="1954"/>
      <c r="N865" s="1954"/>
      <c r="O865" s="1954"/>
      <c r="P865" s="1954"/>
      <c r="Q865" s="335"/>
      <c r="R865" s="178" t="s">
        <v>106</v>
      </c>
      <c r="S865" s="1955" t="s">
        <v>1229</v>
      </c>
      <c r="T865" s="1955"/>
      <c r="U865" s="1955"/>
      <c r="V865" s="1955"/>
      <c r="W865" s="1955"/>
      <c r="X865" s="1955"/>
      <c r="Y865" s="1955"/>
      <c r="Z865" s="1955"/>
      <c r="AA865" s="1956"/>
      <c r="AB865" s="215"/>
      <c r="AC865" s="216"/>
      <c r="AD865" s="217"/>
    </row>
    <row r="866" spans="1:30" ht="13.5" customHeight="1">
      <c r="A866" s="381"/>
      <c r="B866" s="626"/>
      <c r="C866" s="590"/>
      <c r="D866" s="591"/>
      <c r="E866" s="1654"/>
      <c r="F866" s="616"/>
      <c r="G866" s="335"/>
      <c r="H866" s="1155"/>
      <c r="I866" s="1155"/>
      <c r="J866" s="1959" t="s">
        <v>1035</v>
      </c>
      <c r="K866" s="1959"/>
      <c r="L866" s="1959"/>
      <c r="M866" s="1959"/>
      <c r="N866" s="1959"/>
      <c r="O866" s="1959"/>
      <c r="P866" s="1959"/>
      <c r="Q866" s="335"/>
      <c r="R866" s="178"/>
      <c r="S866" s="1955"/>
      <c r="T866" s="1955"/>
      <c r="U866" s="1955"/>
      <c r="V866" s="1955"/>
      <c r="W866" s="1955"/>
      <c r="X866" s="1955"/>
      <c r="Y866" s="1955"/>
      <c r="Z866" s="1955"/>
      <c r="AA866" s="1956"/>
      <c r="AB866" s="609"/>
      <c r="AC866" s="610"/>
      <c r="AD866" s="611"/>
    </row>
    <row r="867" spans="1:30" ht="13.5" customHeight="1">
      <c r="A867" s="381"/>
      <c r="B867" s="626"/>
      <c r="C867" s="590"/>
      <c r="D867" s="591"/>
      <c r="E867" s="1654"/>
      <c r="F867" s="616"/>
      <c r="G867" s="335"/>
      <c r="H867" s="1960"/>
      <c r="I867" s="1961"/>
      <c r="J867" s="1962" t="s">
        <v>74</v>
      </c>
      <c r="K867" s="1963"/>
      <c r="L867" s="1963"/>
      <c r="M867" s="1963"/>
      <c r="N867" s="1963"/>
      <c r="O867" s="1963"/>
      <c r="P867" s="1964"/>
      <c r="Q867" s="335"/>
      <c r="R867" s="616"/>
      <c r="S867" s="1955"/>
      <c r="T867" s="1955"/>
      <c r="U867" s="1955"/>
      <c r="V867" s="1955"/>
      <c r="W867" s="1955"/>
      <c r="X867" s="1955"/>
      <c r="Y867" s="1955"/>
      <c r="Z867" s="1955"/>
      <c r="AA867" s="1956"/>
      <c r="AB867" s="609"/>
      <c r="AC867" s="610"/>
      <c r="AD867" s="611"/>
    </row>
    <row r="868" spans="1:30" ht="13.5" customHeight="1">
      <c r="A868" s="381"/>
      <c r="B868" s="626"/>
      <c r="C868" s="590"/>
      <c r="D868" s="591"/>
      <c r="E868" s="1654"/>
      <c r="F868" s="616"/>
      <c r="G868" s="335"/>
      <c r="H868" s="1386"/>
      <c r="I868" s="1387"/>
      <c r="J868" s="537" t="s">
        <v>450</v>
      </c>
      <c r="K868" s="1965"/>
      <c r="L868" s="1965"/>
      <c r="M868" s="1965"/>
      <c r="N868" s="1965"/>
      <c r="O868" s="1965"/>
      <c r="P868" s="538" t="s">
        <v>451</v>
      </c>
      <c r="Q868" s="344"/>
      <c r="R868" s="344"/>
      <c r="S868" s="1957"/>
      <c r="T868" s="1957"/>
      <c r="U868" s="1957"/>
      <c r="V868" s="1957"/>
      <c r="W868" s="1957"/>
      <c r="X868" s="1957"/>
      <c r="Y868" s="1957"/>
      <c r="Z868" s="1957"/>
      <c r="AA868" s="1958"/>
      <c r="AB868" s="609"/>
      <c r="AC868" s="610"/>
      <c r="AD868" s="611"/>
    </row>
    <row r="869" spans="1:30" ht="13.5" customHeight="1">
      <c r="A869" s="381"/>
      <c r="B869" s="626"/>
      <c r="C869" s="590"/>
      <c r="D869" s="591"/>
      <c r="E869" s="1654"/>
      <c r="F869" s="615"/>
      <c r="G869" s="380"/>
      <c r="H869" s="380"/>
      <c r="I869" s="380"/>
      <c r="J869" s="380"/>
      <c r="K869" s="380"/>
      <c r="L869" s="380"/>
      <c r="M869" s="380"/>
      <c r="N869" s="615"/>
      <c r="O869" s="380"/>
      <c r="P869" s="380"/>
      <c r="Q869" s="380"/>
      <c r="R869" s="380"/>
      <c r="S869" s="380"/>
      <c r="T869" s="380"/>
      <c r="U869" s="380"/>
      <c r="V869" s="380"/>
      <c r="W869" s="380"/>
      <c r="X869" s="380"/>
      <c r="Y869" s="187"/>
      <c r="Z869" s="187"/>
      <c r="AA869" s="616"/>
      <c r="AB869" s="609"/>
      <c r="AC869" s="610"/>
      <c r="AD869" s="611"/>
    </row>
    <row r="870" spans="1:30" ht="13.5" customHeight="1">
      <c r="A870" s="381"/>
      <c r="B870" s="626"/>
      <c r="C870" s="590"/>
      <c r="D870" s="591"/>
      <c r="E870" s="973"/>
      <c r="N870" s="615"/>
      <c r="O870" s="380"/>
      <c r="P870" s="380"/>
      <c r="Q870" s="380"/>
      <c r="R870" s="380"/>
      <c r="S870" s="380"/>
      <c r="T870" s="380"/>
      <c r="U870" s="380"/>
      <c r="V870" s="380"/>
      <c r="W870" s="380"/>
      <c r="X870" s="380"/>
      <c r="Y870" s="187"/>
      <c r="Z870" s="187"/>
      <c r="AA870" s="616"/>
      <c r="AB870" s="609"/>
      <c r="AC870" s="610"/>
      <c r="AD870" s="611"/>
    </row>
    <row r="871" spans="1:30" ht="13.5" customHeight="1">
      <c r="A871" s="715" t="s">
        <v>1444</v>
      </c>
      <c r="B871" s="298">
        <v>45</v>
      </c>
      <c r="C871" s="705" t="s">
        <v>507</v>
      </c>
      <c r="D871" s="265" t="s">
        <v>378</v>
      </c>
      <c r="E871" s="703" t="s">
        <v>830</v>
      </c>
      <c r="F871" s="713"/>
      <c r="G871" s="1136" t="s">
        <v>117</v>
      </c>
      <c r="H871" s="1136"/>
      <c r="I871" s="1136"/>
      <c r="J871" s="1136"/>
      <c r="K871" s="1136"/>
      <c r="L871" s="1136"/>
      <c r="M871" s="1136"/>
      <c r="N871" s="1222" t="s">
        <v>119</v>
      </c>
      <c r="O871" s="1222"/>
      <c r="P871" s="1222"/>
      <c r="Q871" s="1222"/>
      <c r="R871" s="1222"/>
      <c r="S871" s="1222"/>
      <c r="T871" s="1222"/>
      <c r="U871" s="1222"/>
      <c r="V871" s="1222"/>
      <c r="W871" s="713"/>
      <c r="X871" s="713"/>
      <c r="Y871" s="713"/>
      <c r="Z871" s="713"/>
      <c r="AA871" s="713"/>
      <c r="AB871" s="1121" t="s">
        <v>442</v>
      </c>
      <c r="AC871" s="1122"/>
      <c r="AD871" s="1123"/>
    </row>
    <row r="872" spans="1:30" ht="13.5" customHeight="1">
      <c r="A872" s="716"/>
      <c r="B872" s="298"/>
      <c r="C872" s="705"/>
      <c r="D872" s="265"/>
      <c r="E872" s="703"/>
      <c r="F872" s="713"/>
      <c r="G872" s="1136"/>
      <c r="H872" s="1136"/>
      <c r="I872" s="1136"/>
      <c r="J872" s="1136"/>
      <c r="K872" s="1136"/>
      <c r="L872" s="1136"/>
      <c r="M872" s="1136"/>
      <c r="N872" s="1222"/>
      <c r="O872" s="1222"/>
      <c r="P872" s="1222"/>
      <c r="Q872" s="1222"/>
      <c r="R872" s="1222"/>
      <c r="S872" s="1222"/>
      <c r="T872" s="1222"/>
      <c r="U872" s="1222"/>
      <c r="V872" s="1222"/>
      <c r="W872" s="713"/>
      <c r="X872" s="713"/>
      <c r="Y872" s="713"/>
      <c r="Z872" s="713"/>
      <c r="AA872" s="713"/>
      <c r="AB872" s="1121"/>
      <c r="AC872" s="1122"/>
      <c r="AD872" s="1123"/>
    </row>
    <row r="873" spans="1:30" ht="7.5" customHeight="1">
      <c r="A873" s="749"/>
      <c r="B873" s="307"/>
      <c r="C873" s="737"/>
      <c r="D873" s="166"/>
      <c r="E873" s="730"/>
      <c r="F873" s="712"/>
      <c r="G873" s="733"/>
      <c r="H873" s="733"/>
      <c r="I873" s="733"/>
      <c r="J873" s="733"/>
      <c r="K873" s="708"/>
      <c r="L873" s="379"/>
      <c r="M873" s="379"/>
      <c r="N873" s="379"/>
      <c r="O873" s="379"/>
      <c r="P873" s="708"/>
      <c r="Q873" s="379"/>
      <c r="R873" s="379"/>
      <c r="S873" s="379"/>
      <c r="T873" s="708"/>
      <c r="U873" s="379"/>
      <c r="V873" s="379"/>
      <c r="W873" s="379"/>
      <c r="X873" s="379"/>
      <c r="Y873" s="712"/>
      <c r="Z873" s="712"/>
      <c r="AA873" s="712"/>
      <c r="AB873" s="1142"/>
      <c r="AC873" s="1143"/>
      <c r="AD873" s="1144"/>
    </row>
    <row r="874" spans="1:30" ht="1.5" customHeight="1">
      <c r="A874" s="716"/>
      <c r="B874" s="298"/>
      <c r="C874" s="705"/>
      <c r="D874" s="265"/>
      <c r="E874" s="703"/>
      <c r="F874" s="675"/>
      <c r="G874" s="667"/>
      <c r="H874" s="667"/>
      <c r="I874" s="667"/>
      <c r="J874" s="667"/>
      <c r="K874" s="674"/>
      <c r="L874" s="674"/>
      <c r="M874" s="674"/>
      <c r="N874" s="674"/>
      <c r="O874" s="674"/>
      <c r="P874" s="673"/>
      <c r="Q874" s="380"/>
      <c r="R874" s="380"/>
      <c r="S874" s="673"/>
      <c r="T874" s="380"/>
      <c r="U874" s="380"/>
      <c r="V874" s="380"/>
      <c r="W874" s="380"/>
      <c r="X874" s="674"/>
      <c r="Y874" s="675"/>
      <c r="Z874" s="675"/>
      <c r="AA874" s="675"/>
      <c r="AB874" s="105"/>
      <c r="AC874" s="106"/>
      <c r="AD874" s="107"/>
    </row>
    <row r="875" spans="1:30" ht="13.5" hidden="1" customHeight="1">
      <c r="A875" s="716"/>
      <c r="B875" s="298"/>
      <c r="C875" s="705"/>
      <c r="D875" s="265"/>
      <c r="E875" s="703"/>
      <c r="F875" s="675"/>
      <c r="G875" s="667"/>
      <c r="H875" s="667"/>
      <c r="I875" s="667"/>
      <c r="J875" s="667"/>
      <c r="K875" s="674"/>
      <c r="L875" s="674"/>
      <c r="M875" s="674"/>
      <c r="N875" s="674"/>
      <c r="O875" s="674"/>
      <c r="P875" s="673"/>
      <c r="Q875" s="380"/>
      <c r="R875" s="380"/>
      <c r="S875" s="673"/>
      <c r="T875" s="380"/>
      <c r="U875" s="380"/>
      <c r="V875" s="380"/>
      <c r="W875" s="380"/>
      <c r="X875" s="674"/>
      <c r="Y875" s="675"/>
      <c r="Z875" s="675"/>
      <c r="AA875" s="675"/>
      <c r="AB875" s="105"/>
      <c r="AC875" s="106"/>
      <c r="AD875" s="107"/>
    </row>
    <row r="876" spans="1:30" ht="13.5" hidden="1" customHeight="1">
      <c r="A876" s="716"/>
      <c r="B876" s="298"/>
      <c r="C876" s="705"/>
      <c r="D876" s="265"/>
      <c r="E876" s="703"/>
      <c r="F876" s="675"/>
      <c r="G876" s="667"/>
      <c r="H876" s="667"/>
      <c r="I876" s="667"/>
      <c r="J876" s="667"/>
      <c r="K876" s="674"/>
      <c r="L876" s="674"/>
      <c r="M876" s="674"/>
      <c r="N876" s="674"/>
      <c r="O876" s="674"/>
      <c r="P876" s="673"/>
      <c r="Q876" s="380"/>
      <c r="R876" s="380"/>
      <c r="S876" s="673"/>
      <c r="T876" s="380"/>
      <c r="U876" s="380"/>
      <c r="V876" s="380"/>
      <c r="W876" s="380"/>
      <c r="X876" s="674"/>
      <c r="Y876" s="675"/>
      <c r="Z876" s="675"/>
      <c r="AA876" s="675"/>
      <c r="AB876" s="105"/>
      <c r="AC876" s="106"/>
      <c r="AD876" s="107"/>
    </row>
    <row r="877" spans="1:30" ht="13.5" hidden="1" customHeight="1">
      <c r="A877" s="716"/>
      <c r="B877" s="298"/>
      <c r="C877" s="705"/>
      <c r="D877" s="265"/>
      <c r="E877" s="703"/>
      <c r="F877" s="675"/>
      <c r="G877" s="667"/>
      <c r="H877" s="667"/>
      <c r="I877" s="667"/>
      <c r="J877" s="667"/>
      <c r="K877" s="674"/>
      <c r="L877" s="674"/>
      <c r="M877" s="674"/>
      <c r="N877" s="674"/>
      <c r="O877" s="674"/>
      <c r="P877" s="673"/>
      <c r="Q877" s="380"/>
      <c r="R877" s="380"/>
      <c r="S877" s="673"/>
      <c r="T877" s="380"/>
      <c r="U877" s="380"/>
      <c r="V877" s="380"/>
      <c r="W877" s="380"/>
      <c r="X877" s="674"/>
      <c r="Y877" s="675"/>
      <c r="Z877" s="675"/>
      <c r="AA877" s="675"/>
      <c r="AB877" s="105"/>
      <c r="AC877" s="106"/>
      <c r="AD877" s="107"/>
    </row>
    <row r="878" spans="1:30" ht="13.5" hidden="1" customHeight="1">
      <c r="A878" s="716"/>
      <c r="B878" s="298"/>
      <c r="C878" s="705"/>
      <c r="D878" s="265"/>
      <c r="E878" s="703"/>
      <c r="F878" s="675"/>
      <c r="G878" s="667"/>
      <c r="H878" s="667"/>
      <c r="I878" s="667"/>
      <c r="J878" s="667"/>
      <c r="K878" s="674"/>
      <c r="L878" s="674"/>
      <c r="M878" s="674"/>
      <c r="N878" s="674"/>
      <c r="O878" s="674"/>
      <c r="P878" s="673"/>
      <c r="Q878" s="380"/>
      <c r="R878" s="380"/>
      <c r="S878" s="673"/>
      <c r="T878" s="380"/>
      <c r="U878" s="380"/>
      <c r="V878" s="380"/>
      <c r="W878" s="380"/>
      <c r="X878" s="674"/>
      <c r="Y878" s="675"/>
      <c r="Z878" s="675"/>
      <c r="AA878" s="675"/>
      <c r="AB878" s="105"/>
      <c r="AC878" s="106"/>
      <c r="AD878" s="107"/>
    </row>
    <row r="879" spans="1:30" ht="13.5" hidden="1" customHeight="1">
      <c r="A879" s="716"/>
      <c r="B879" s="298"/>
      <c r="C879" s="705"/>
      <c r="D879" s="265"/>
      <c r="E879" s="703"/>
      <c r="F879" s="675"/>
      <c r="G879" s="667"/>
      <c r="H879" s="667"/>
      <c r="I879" s="667"/>
      <c r="J879" s="667"/>
      <c r="K879" s="674"/>
      <c r="L879" s="674"/>
      <c r="M879" s="674"/>
      <c r="N879" s="674"/>
      <c r="O879" s="674"/>
      <c r="P879" s="673"/>
      <c r="Q879" s="380"/>
      <c r="R879" s="380"/>
      <c r="S879" s="673"/>
      <c r="T879" s="380"/>
      <c r="U879" s="380"/>
      <c r="V879" s="380"/>
      <c r="W879" s="380"/>
      <c r="X879" s="674"/>
      <c r="Y879" s="675"/>
      <c r="Z879" s="675"/>
      <c r="AA879" s="675"/>
      <c r="AB879" s="105"/>
      <c r="AC879" s="106"/>
      <c r="AD879" s="107"/>
    </row>
    <row r="880" spans="1:30" ht="13.5" customHeight="1">
      <c r="A880" s="567"/>
      <c r="B880" s="568"/>
      <c r="C880" s="568"/>
      <c r="D880" s="568"/>
      <c r="E880" s="568"/>
      <c r="F880" s="568"/>
      <c r="G880" s="568"/>
      <c r="H880" s="568"/>
      <c r="I880" s="568"/>
      <c r="J880" s="568"/>
      <c r="K880" s="568"/>
      <c r="L880" s="568"/>
      <c r="M880" s="568"/>
      <c r="N880" s="568"/>
      <c r="O880" s="568"/>
      <c r="P880" s="568"/>
      <c r="Q880" s="568"/>
      <c r="R880" s="568"/>
      <c r="S880" s="568"/>
      <c r="T880" s="568"/>
      <c r="U880" s="568"/>
      <c r="V880" s="568"/>
      <c r="W880" s="568"/>
      <c r="X880" s="568"/>
      <c r="Y880" s="568"/>
      <c r="Z880" s="568"/>
      <c r="AA880" s="568"/>
      <c r="AB880" s="568"/>
      <c r="AC880" s="568"/>
      <c r="AD880" s="569"/>
    </row>
    <row r="881" spans="1:30" ht="13.5" customHeight="1">
      <c r="A881" s="570" t="s">
        <v>1266</v>
      </c>
      <c r="B881" s="630"/>
      <c r="C881" s="630"/>
      <c r="D881" s="630"/>
      <c r="E881" s="630"/>
      <c r="F881" s="630"/>
      <c r="G881" s="630"/>
      <c r="H881" s="630"/>
      <c r="I881" s="630"/>
      <c r="J881" s="630"/>
      <c r="K881" s="630"/>
      <c r="L881" s="630"/>
      <c r="M881" s="630"/>
      <c r="N881" s="630"/>
      <c r="O881" s="630"/>
      <c r="P881" s="630"/>
      <c r="Q881" s="630"/>
      <c r="R881" s="630"/>
      <c r="S881" s="630"/>
      <c r="T881" s="630"/>
      <c r="U881" s="630"/>
      <c r="V881" s="630"/>
      <c r="W881" s="630"/>
      <c r="X881" s="630"/>
      <c r="Y881" s="630"/>
      <c r="Z881" s="630"/>
      <c r="AA881" s="630"/>
      <c r="AB881" s="630"/>
      <c r="AC881" s="630"/>
      <c r="AD881" s="571"/>
    </row>
    <row r="882" spans="1:30" ht="13.5" customHeight="1">
      <c r="A882" s="572"/>
      <c r="B882" s="202"/>
      <c r="C882" s="202"/>
      <c r="D882" s="202"/>
      <c r="E882" s="202"/>
      <c r="F882" s="202"/>
      <c r="G882" s="202"/>
      <c r="H882" s="202"/>
      <c r="I882" s="202"/>
      <c r="J882" s="202"/>
      <c r="K882" s="202"/>
      <c r="L882" s="202"/>
      <c r="M882" s="202"/>
      <c r="N882" s="202"/>
      <c r="O882" s="202"/>
      <c r="P882" s="202"/>
      <c r="Q882" s="202"/>
      <c r="R882" s="202"/>
      <c r="S882" s="202"/>
      <c r="T882" s="202"/>
      <c r="U882" s="202"/>
      <c r="V882" s="202"/>
      <c r="W882" s="202"/>
      <c r="X882" s="202"/>
      <c r="Y882" s="202"/>
      <c r="Z882" s="202"/>
      <c r="AA882" s="202"/>
      <c r="AB882" s="202"/>
      <c r="AC882" s="202"/>
      <c r="AD882" s="573"/>
    </row>
    <row r="883" spans="1:30" ht="13.5" customHeight="1">
      <c r="A883" s="620"/>
      <c r="B883" s="298"/>
      <c r="C883" s="590"/>
      <c r="D883" s="591"/>
      <c r="E883" s="589"/>
      <c r="F883" s="616"/>
      <c r="G883" s="592"/>
      <c r="H883" s="592"/>
      <c r="I883" s="592"/>
      <c r="J883" s="592"/>
      <c r="K883" s="615"/>
      <c r="L883" s="380"/>
      <c r="M883" s="380"/>
      <c r="N883" s="380"/>
      <c r="O883" s="380"/>
      <c r="X883" s="380"/>
      <c r="Y883" s="616"/>
      <c r="Z883" s="616"/>
      <c r="AA883" s="616"/>
      <c r="AB883" s="105"/>
      <c r="AC883" s="106"/>
      <c r="AD883" s="107"/>
    </row>
    <row r="884" spans="1:30" ht="13.5" customHeight="1">
      <c r="A884" s="620"/>
      <c r="B884" s="298"/>
      <c r="C884" s="1400" t="s">
        <v>1230</v>
      </c>
      <c r="D884" s="591" t="s">
        <v>376</v>
      </c>
      <c r="E884" s="1135" t="s">
        <v>1346</v>
      </c>
      <c r="F884" s="616"/>
      <c r="G884" s="592"/>
      <c r="H884" s="592"/>
      <c r="I884" s="592"/>
      <c r="J884" s="592"/>
      <c r="K884" s="615"/>
      <c r="L884" s="380"/>
      <c r="M884" s="380"/>
      <c r="N884" s="380"/>
      <c r="O884" s="380"/>
      <c r="X884" s="380"/>
      <c r="Y884" s="616"/>
      <c r="Z884" s="616"/>
      <c r="AA884" s="616"/>
      <c r="AB884" s="105"/>
      <c r="AC884" s="106" t="s">
        <v>1267</v>
      </c>
      <c r="AD884" s="107"/>
    </row>
    <row r="885" spans="1:30" ht="13.5" customHeight="1">
      <c r="A885" s="620"/>
      <c r="B885" s="298"/>
      <c r="C885" s="1400"/>
      <c r="D885" s="591"/>
      <c r="E885" s="1135"/>
      <c r="F885" s="616"/>
      <c r="G885" s="592"/>
      <c r="H885" s="592"/>
      <c r="I885" s="592"/>
      <c r="J885" s="592"/>
      <c r="K885" s="615"/>
      <c r="L885" s="380"/>
      <c r="M885" s="380"/>
      <c r="N885" s="380"/>
      <c r="O885" s="380"/>
      <c r="X885" s="380"/>
      <c r="Y885" s="616"/>
      <c r="Z885" s="616"/>
      <c r="AA885" s="616"/>
      <c r="AB885" s="105"/>
      <c r="AC885" s="106"/>
      <c r="AD885" s="107"/>
    </row>
    <row r="886" spans="1:30" ht="13.5" customHeight="1">
      <c r="A886" s="620"/>
      <c r="B886" s="298"/>
      <c r="C886" s="1400"/>
      <c r="D886" s="591"/>
      <c r="E886" s="1135"/>
      <c r="F886" s="616"/>
      <c r="G886" s="592"/>
      <c r="H886" s="592"/>
      <c r="I886" s="592"/>
      <c r="J886" s="592"/>
      <c r="K886" s="615"/>
      <c r="L886" s="380"/>
      <c r="M886" s="380"/>
      <c r="N886" s="380"/>
      <c r="O886" s="380"/>
      <c r="X886" s="380"/>
      <c r="Y886" s="616"/>
      <c r="Z886" s="616"/>
      <c r="AA886" s="616"/>
      <c r="AB886" s="105"/>
      <c r="AC886" s="106"/>
      <c r="AD886" s="107"/>
    </row>
    <row r="887" spans="1:30" ht="13.5" customHeight="1">
      <c r="A887" s="620"/>
      <c r="B887" s="298"/>
      <c r="C887" s="1400"/>
      <c r="D887" s="591"/>
      <c r="E887" s="1135"/>
      <c r="F887" s="616"/>
      <c r="G887" s="592"/>
      <c r="H887" s="592"/>
      <c r="I887" s="592"/>
      <c r="J887" s="592"/>
      <c r="K887" s="615"/>
      <c r="L887" s="380"/>
      <c r="M887" s="380"/>
      <c r="N887" s="380"/>
      <c r="O887" s="380"/>
      <c r="X887" s="380"/>
      <c r="Y887" s="616"/>
      <c r="Z887" s="616"/>
      <c r="AA887" s="616"/>
      <c r="AB887" s="105"/>
      <c r="AC887" s="106"/>
      <c r="AD887" s="107"/>
    </row>
    <row r="888" spans="1:30" ht="13.5" customHeight="1">
      <c r="A888" s="620"/>
      <c r="B888" s="298"/>
      <c r="C888" s="590"/>
      <c r="D888" s="591"/>
      <c r="E888" s="1135"/>
      <c r="F888" s="616"/>
      <c r="G888" s="592"/>
      <c r="H888" s="592"/>
      <c r="I888" s="592"/>
      <c r="J888" s="592"/>
      <c r="K888" s="615"/>
      <c r="L888" s="380"/>
      <c r="M888" s="380"/>
      <c r="N888" s="380"/>
      <c r="O888" s="380"/>
      <c r="X888" s="380"/>
      <c r="Y888" s="616"/>
      <c r="Z888" s="616"/>
      <c r="AA888" s="616"/>
      <c r="AB888" s="105"/>
      <c r="AC888" s="106"/>
      <c r="AD888" s="107"/>
    </row>
    <row r="889" spans="1:30" ht="13.5" customHeight="1">
      <c r="A889" s="620"/>
      <c r="B889" s="298"/>
      <c r="C889" s="590"/>
      <c r="D889" s="591"/>
      <c r="E889" s="1135"/>
      <c r="F889" s="616"/>
      <c r="G889" s="592"/>
      <c r="H889" s="592"/>
      <c r="I889" s="592"/>
      <c r="J889" s="592"/>
      <c r="K889" s="615"/>
      <c r="L889" s="380"/>
      <c r="M889" s="380"/>
      <c r="N889" s="380"/>
      <c r="O889" s="380"/>
      <c r="X889" s="380"/>
      <c r="Y889" s="616"/>
      <c r="Z889" s="616"/>
      <c r="AA889" s="616"/>
      <c r="AB889" s="105"/>
      <c r="AC889" s="106"/>
      <c r="AD889" s="107"/>
    </row>
    <row r="890" spans="1:30" ht="13.5" customHeight="1">
      <c r="A890" s="372"/>
      <c r="B890" s="298"/>
      <c r="C890" s="590"/>
      <c r="D890" s="591"/>
      <c r="E890" s="1135"/>
      <c r="F890" s="616"/>
      <c r="G890" s="592"/>
      <c r="H890" s="592"/>
      <c r="I890" s="592"/>
      <c r="J890" s="592"/>
      <c r="P890" s="615"/>
      <c r="Q890" s="380"/>
      <c r="R890" s="380"/>
      <c r="S890" s="615"/>
      <c r="T890" s="380"/>
      <c r="U890" s="380"/>
      <c r="V890" s="380"/>
      <c r="W890" s="380"/>
      <c r="Y890" s="616"/>
      <c r="Z890" s="616"/>
      <c r="AA890" s="616"/>
      <c r="AB890" s="105"/>
      <c r="AC890" s="106"/>
      <c r="AD890" s="107"/>
    </row>
    <row r="891" spans="1:30" ht="13.5" customHeight="1">
      <c r="A891" s="372"/>
      <c r="B891" s="298"/>
      <c r="C891" s="590"/>
      <c r="D891" s="591"/>
      <c r="E891" s="1135"/>
      <c r="F891" s="616"/>
      <c r="G891" s="592"/>
      <c r="H891" s="592"/>
      <c r="I891" s="592"/>
      <c r="J891" s="592"/>
      <c r="P891" s="615"/>
      <c r="Q891" s="380"/>
      <c r="R891" s="380"/>
      <c r="S891" s="615"/>
      <c r="T891" s="380"/>
      <c r="U891" s="380"/>
      <c r="V891" s="380"/>
      <c r="W891" s="380"/>
      <c r="Y891" s="616"/>
      <c r="Z891" s="616"/>
      <c r="AA891" s="616"/>
      <c r="AB891" s="105"/>
      <c r="AC891" s="106"/>
      <c r="AD891" s="107"/>
    </row>
    <row r="892" spans="1:30" ht="13.5" customHeight="1">
      <c r="A892" s="372"/>
      <c r="B892" s="298"/>
      <c r="C892" s="590"/>
      <c r="D892" s="591"/>
      <c r="E892" s="1135"/>
      <c r="F892" s="616"/>
      <c r="G892" s="592"/>
      <c r="H892" s="592"/>
      <c r="I892" s="592"/>
      <c r="J892" s="592"/>
      <c r="P892" s="615"/>
      <c r="Q892" s="380"/>
      <c r="R892" s="380"/>
      <c r="S892" s="615"/>
      <c r="T892" s="380"/>
      <c r="U892" s="380"/>
      <c r="V892" s="380"/>
      <c r="W892" s="380"/>
      <c r="Y892" s="616"/>
      <c r="Z892" s="616"/>
      <c r="AA892" s="616"/>
      <c r="AB892" s="105"/>
      <c r="AC892" s="106"/>
      <c r="AD892" s="107"/>
    </row>
    <row r="893" spans="1:30" ht="13.5" customHeight="1">
      <c r="A893" s="372"/>
      <c r="B893" s="298"/>
      <c r="C893" s="590"/>
      <c r="D893" s="591"/>
      <c r="E893" s="1135"/>
      <c r="F893" s="616"/>
      <c r="G893" s="592"/>
      <c r="H893" s="592"/>
      <c r="I893" s="592"/>
      <c r="J893" s="592"/>
      <c r="P893" s="615"/>
      <c r="Q893" s="380"/>
      <c r="R893" s="380"/>
      <c r="S893" s="615"/>
      <c r="T893" s="380"/>
      <c r="U893" s="380"/>
      <c r="V893" s="380"/>
      <c r="W893" s="380"/>
      <c r="Y893" s="616"/>
      <c r="Z893" s="616"/>
      <c r="AA893" s="616"/>
      <c r="AB893" s="105"/>
      <c r="AC893" s="106"/>
      <c r="AD893" s="107"/>
    </row>
    <row r="894" spans="1:30" ht="13.5" customHeight="1">
      <c r="A894" s="372"/>
      <c r="B894" s="298"/>
      <c r="C894" s="590"/>
      <c r="D894" s="591"/>
      <c r="E894" s="1399"/>
      <c r="F894" s="616"/>
      <c r="G894" s="592"/>
      <c r="H894" s="592"/>
      <c r="I894" s="592"/>
      <c r="J894" s="592"/>
      <c r="P894" s="615"/>
      <c r="Q894" s="380"/>
      <c r="R894" s="380"/>
      <c r="S894" s="615"/>
      <c r="T894" s="380"/>
      <c r="U894" s="380"/>
      <c r="V894" s="380"/>
      <c r="W894" s="380"/>
      <c r="Y894" s="616"/>
      <c r="Z894" s="616"/>
      <c r="AA894" s="616"/>
      <c r="AB894" s="105"/>
      <c r="AC894" s="106"/>
      <c r="AD894" s="107"/>
    </row>
    <row r="895" spans="1:30" ht="13.5" customHeight="1">
      <c r="A895" s="372"/>
      <c r="B895" s="298"/>
      <c r="C895" s="590"/>
      <c r="D895" s="591"/>
      <c r="E895" s="1399"/>
      <c r="F895" s="616"/>
      <c r="G895" s="592"/>
      <c r="H895" s="592"/>
      <c r="I895" s="592"/>
      <c r="J895" s="592"/>
      <c r="P895" s="615"/>
      <c r="Q895" s="380"/>
      <c r="R895" s="380"/>
      <c r="S895" s="615"/>
      <c r="T895" s="380"/>
      <c r="U895" s="380"/>
      <c r="V895" s="380"/>
      <c r="W895" s="380"/>
      <c r="Y895" s="616"/>
      <c r="Z895" s="616"/>
      <c r="AA895" s="616"/>
      <c r="AB895" s="105"/>
      <c r="AC895" s="106"/>
      <c r="AD895" s="107"/>
    </row>
    <row r="896" spans="1:30" ht="13.5" customHeight="1">
      <c r="A896" s="378"/>
      <c r="B896" s="307"/>
      <c r="C896" s="632"/>
      <c r="D896" s="633"/>
      <c r="E896" s="200"/>
      <c r="F896" s="612"/>
      <c r="G896" s="383"/>
      <c r="H896" s="612"/>
      <c r="I896" s="612"/>
      <c r="J896" s="612"/>
      <c r="K896" s="612"/>
      <c r="L896" s="612"/>
      <c r="M896" s="612"/>
      <c r="N896" s="612"/>
      <c r="O896" s="612"/>
      <c r="P896" s="653"/>
      <c r="Q896" s="653"/>
      <c r="R896" s="653"/>
      <c r="S896" s="653"/>
      <c r="T896" s="653"/>
      <c r="U896" s="653"/>
      <c r="V896" s="653"/>
      <c r="W896" s="653"/>
      <c r="X896" s="612"/>
      <c r="Y896" s="612"/>
      <c r="Z896" s="612"/>
      <c r="AA896" s="612"/>
      <c r="AB896" s="130"/>
      <c r="AC896" s="131"/>
      <c r="AD896" s="132"/>
    </row>
    <row r="897" spans="1:30" ht="13.5" customHeight="1">
      <c r="B897" s="606"/>
      <c r="C897" s="616"/>
      <c r="D897" s="657"/>
      <c r="E897" s="616"/>
      <c r="F897" s="384"/>
      <c r="G897" s="384"/>
      <c r="H897" s="384"/>
      <c r="I897" s="384"/>
      <c r="J897" s="384"/>
      <c r="K897" s="384"/>
      <c r="L897" s="384"/>
      <c r="M897" s="384"/>
      <c r="N897" s="384"/>
      <c r="O897" s="384"/>
      <c r="P897" s="384"/>
      <c r="Q897" s="384"/>
      <c r="R897" s="384"/>
      <c r="S897" s="384"/>
      <c r="T897" s="384"/>
      <c r="U897" s="384"/>
    </row>
    <row r="898" spans="1:30" ht="13.5" customHeight="1">
      <c r="A898" s="606"/>
      <c r="B898" s="606"/>
      <c r="C898" s="616"/>
      <c r="D898" s="657"/>
      <c r="E898" s="616"/>
      <c r="F898" s="384"/>
      <c r="G898" s="384"/>
      <c r="H898" s="384"/>
      <c r="I898" s="384"/>
      <c r="J898" s="384"/>
      <c r="K898" s="384"/>
      <c r="L898" s="384"/>
      <c r="M898" s="384"/>
      <c r="N898" s="384"/>
      <c r="O898" s="384"/>
      <c r="P898" s="384"/>
      <c r="Q898" s="384"/>
      <c r="R898" s="384"/>
      <c r="S898" s="384"/>
      <c r="T898" s="384"/>
      <c r="U898" s="384"/>
    </row>
    <row r="899" spans="1:30" ht="13.5" customHeight="1">
      <c r="A899" s="606"/>
      <c r="B899" s="606"/>
      <c r="C899" s="616"/>
      <c r="D899" s="657"/>
      <c r="E899" s="616"/>
      <c r="F899" s="384"/>
      <c r="G899" s="384"/>
      <c r="H899" s="384"/>
      <c r="I899" s="384"/>
      <c r="J899" s="384"/>
      <c r="K899" s="384"/>
      <c r="L899" s="384"/>
      <c r="M899" s="384"/>
      <c r="N899" s="384"/>
      <c r="O899" s="384"/>
      <c r="P899" s="384"/>
      <c r="Q899" s="384"/>
      <c r="R899" s="384"/>
      <c r="S899" s="384"/>
      <c r="T899" s="384"/>
      <c r="U899" s="384"/>
    </row>
    <row r="900" spans="1:30">
      <c r="A900" s="606"/>
      <c r="B900" s="606"/>
      <c r="C900" s="616"/>
      <c r="D900" s="657"/>
      <c r="E900" s="616"/>
      <c r="F900" s="384"/>
      <c r="G900" s="384"/>
      <c r="H900" s="384"/>
      <c r="I900" s="384"/>
      <c r="J900" s="384"/>
      <c r="K900" s="384"/>
      <c r="L900" s="384"/>
      <c r="M900" s="384"/>
      <c r="N900" s="384"/>
      <c r="O900" s="384"/>
      <c r="P900" s="384"/>
      <c r="Q900" s="384"/>
      <c r="R900" s="384"/>
      <c r="S900" s="384"/>
      <c r="T900" s="384"/>
      <c r="U900" s="384"/>
      <c r="AB900" s="606"/>
      <c r="AC900" s="606"/>
      <c r="AD900" s="606"/>
    </row>
    <row r="901" spans="1:30">
      <c r="A901" s="606"/>
      <c r="G901" s="384"/>
      <c r="H901" s="384"/>
      <c r="I901" s="384"/>
      <c r="J901" s="384"/>
      <c r="K901" s="384"/>
      <c r="L901" s="384"/>
      <c r="M901" s="384"/>
      <c r="N901" s="384"/>
      <c r="O901" s="384"/>
      <c r="P901" s="384"/>
      <c r="Q901" s="384"/>
      <c r="R901" s="384"/>
      <c r="S901" s="384"/>
      <c r="T901" s="384"/>
      <c r="U901" s="384"/>
      <c r="AB901" s="606"/>
      <c r="AC901" s="606"/>
      <c r="AD901" s="606"/>
    </row>
  </sheetData>
  <sheetProtection sheet="1" objects="1" scenarios="1"/>
  <mergeCells count="885">
    <mergeCell ref="G475:K475"/>
    <mergeCell ref="L475:P475"/>
    <mergeCell ref="Q475:U475"/>
    <mergeCell ref="V475:Z475"/>
    <mergeCell ref="G476:K476"/>
    <mergeCell ref="L476:P476"/>
    <mergeCell ref="Q476:U476"/>
    <mergeCell ref="V476:Z476"/>
    <mergeCell ref="G472:K472"/>
    <mergeCell ref="L472:P472"/>
    <mergeCell ref="Q472:U472"/>
    <mergeCell ref="V472:Z472"/>
    <mergeCell ref="G473:K473"/>
    <mergeCell ref="L473:P473"/>
    <mergeCell ref="Q473:U473"/>
    <mergeCell ref="V473:Z473"/>
    <mergeCell ref="G474:K474"/>
    <mergeCell ref="L474:P474"/>
    <mergeCell ref="Q474:U474"/>
    <mergeCell ref="V474:Z474"/>
    <mergeCell ref="AB290:AD292"/>
    <mergeCell ref="G272:V272"/>
    <mergeCell ref="G273:R273"/>
    <mergeCell ref="S273:W273"/>
    <mergeCell ref="G274:R274"/>
    <mergeCell ref="S274:W274"/>
    <mergeCell ref="G275:R275"/>
    <mergeCell ref="S275:W275"/>
    <mergeCell ref="E290:E294"/>
    <mergeCell ref="E277:E279"/>
    <mergeCell ref="E284:E288"/>
    <mergeCell ref="G518:U518"/>
    <mergeCell ref="V518:Y518"/>
    <mergeCell ref="G521:Z524"/>
    <mergeCell ref="E506:E526"/>
    <mergeCell ref="E440:E442"/>
    <mergeCell ref="E444:E446"/>
    <mergeCell ref="G376:M377"/>
    <mergeCell ref="N376:Z377"/>
    <mergeCell ref="E366:E376"/>
    <mergeCell ref="G416:V416"/>
    <mergeCell ref="G417:Z419"/>
    <mergeCell ref="H421:T421"/>
    <mergeCell ref="G393:Z393"/>
    <mergeCell ref="K511:N511"/>
    <mergeCell ref="O511:P511"/>
    <mergeCell ref="Q511:W511"/>
    <mergeCell ref="G516:U516"/>
    <mergeCell ref="V516:Y516"/>
    <mergeCell ref="G480:K480"/>
    <mergeCell ref="L480:P480"/>
    <mergeCell ref="Q480:U480"/>
    <mergeCell ref="V480:Z480"/>
    <mergeCell ref="G482:V482"/>
    <mergeCell ref="W482:Z482"/>
    <mergeCell ref="G569:O569"/>
    <mergeCell ref="G570:M571"/>
    <mergeCell ref="N570:V571"/>
    <mergeCell ref="M573:V573"/>
    <mergeCell ref="M574:V575"/>
    <mergeCell ref="M576:X576"/>
    <mergeCell ref="G577:M578"/>
    <mergeCell ref="N577:V578"/>
    <mergeCell ref="N579:Y579"/>
    <mergeCell ref="AB860:AD862"/>
    <mergeCell ref="G863:Z863"/>
    <mergeCell ref="H864:I864"/>
    <mergeCell ref="Y851:Z851"/>
    <mergeCell ref="G843:N843"/>
    <mergeCell ref="G844:I844"/>
    <mergeCell ref="J844:N844"/>
    <mergeCell ref="O844:S844"/>
    <mergeCell ref="G845:I845"/>
    <mergeCell ref="J845:N845"/>
    <mergeCell ref="AB855:AD857"/>
    <mergeCell ref="N860:V861"/>
    <mergeCell ref="C619:C642"/>
    <mergeCell ref="D619:D642"/>
    <mergeCell ref="E619:E642"/>
    <mergeCell ref="G619:M620"/>
    <mergeCell ref="N619:V620"/>
    <mergeCell ref="G424:V424"/>
    <mergeCell ref="G425:Z427"/>
    <mergeCell ref="H600:K600"/>
    <mergeCell ref="L600:S600"/>
    <mergeCell ref="H601:K601"/>
    <mergeCell ref="L601:S601"/>
    <mergeCell ref="G603:AA603"/>
    <mergeCell ref="G604:Z606"/>
    <mergeCell ref="C583:C587"/>
    <mergeCell ref="D583:D587"/>
    <mergeCell ref="E583:E613"/>
    <mergeCell ref="P556:V556"/>
    <mergeCell ref="G509:S509"/>
    <mergeCell ref="G510:P510"/>
    <mergeCell ref="Q510:W510"/>
    <mergeCell ref="G511:J511"/>
    <mergeCell ref="G566:M567"/>
    <mergeCell ref="N566:V567"/>
    <mergeCell ref="N568:Y568"/>
    <mergeCell ref="AB421:AD423"/>
    <mergeCell ref="G422:M423"/>
    <mergeCell ref="N422:Z423"/>
    <mergeCell ref="N405:V406"/>
    <mergeCell ref="G409:Z411"/>
    <mergeCell ref="H413:T413"/>
    <mergeCell ref="AB413:AD415"/>
    <mergeCell ref="G414:M415"/>
    <mergeCell ref="N414:Z415"/>
    <mergeCell ref="AB147:AD151"/>
    <mergeCell ref="H293:T293"/>
    <mergeCell ref="U293:X293"/>
    <mergeCell ref="H294:T294"/>
    <mergeCell ref="U294:X294"/>
    <mergeCell ref="H295:T295"/>
    <mergeCell ref="U295:X295"/>
    <mergeCell ref="AB277:AD279"/>
    <mergeCell ref="G281:Z281"/>
    <mergeCell ref="U291:X291"/>
    <mergeCell ref="H292:T292"/>
    <mergeCell ref="U292:X292"/>
    <mergeCell ref="G277:M278"/>
    <mergeCell ref="N277:V278"/>
    <mergeCell ref="G268:X270"/>
    <mergeCell ref="G284:V284"/>
    <mergeCell ref="G285:R285"/>
    <mergeCell ref="S285:W285"/>
    <mergeCell ref="G286:R286"/>
    <mergeCell ref="S286:W286"/>
    <mergeCell ref="G242:AA243"/>
    <mergeCell ref="G244:Z246"/>
    <mergeCell ref="G247:Z248"/>
    <mergeCell ref="G249:Z251"/>
    <mergeCell ref="B284:B288"/>
    <mergeCell ref="C284:C288"/>
    <mergeCell ref="AB284:AD286"/>
    <mergeCell ref="H291:T291"/>
    <mergeCell ref="E91:E92"/>
    <mergeCell ref="AB93:AD93"/>
    <mergeCell ref="E94:E112"/>
    <mergeCell ref="C506:C519"/>
    <mergeCell ref="A698:A706"/>
    <mergeCell ref="AB687:AD688"/>
    <mergeCell ref="C692:C697"/>
    <mergeCell ref="D692:D697"/>
    <mergeCell ref="E692:E696"/>
    <mergeCell ref="G692:M693"/>
    <mergeCell ref="N692:V693"/>
    <mergeCell ref="AB692:AD694"/>
    <mergeCell ref="G683:R684"/>
    <mergeCell ref="S683:W684"/>
    <mergeCell ref="X683:X684"/>
    <mergeCell ref="G686:Z686"/>
    <mergeCell ref="A687:A693"/>
    <mergeCell ref="C687:C691"/>
    <mergeCell ref="D687:D691"/>
    <mergeCell ref="E687:E690"/>
    <mergeCell ref="AB871:AD873"/>
    <mergeCell ref="C884:C887"/>
    <mergeCell ref="G871:M872"/>
    <mergeCell ref="N871:V872"/>
    <mergeCell ref="J864:P864"/>
    <mergeCell ref="H865:I865"/>
    <mergeCell ref="J865:P865"/>
    <mergeCell ref="S865:AA868"/>
    <mergeCell ref="H866:I866"/>
    <mergeCell ref="J866:P866"/>
    <mergeCell ref="H867:I868"/>
    <mergeCell ref="J867:P867"/>
    <mergeCell ref="K868:O868"/>
    <mergeCell ref="E884:E895"/>
    <mergeCell ref="A860:A865"/>
    <mergeCell ref="C860:C865"/>
    <mergeCell ref="D860:D865"/>
    <mergeCell ref="E860:E869"/>
    <mergeCell ref="G860:M861"/>
    <mergeCell ref="O845:S845"/>
    <mergeCell ref="G846:I846"/>
    <mergeCell ref="A855:A858"/>
    <mergeCell ref="C855:C858"/>
    <mergeCell ref="D855:D858"/>
    <mergeCell ref="E855:E858"/>
    <mergeCell ref="G855:M856"/>
    <mergeCell ref="N855:V856"/>
    <mergeCell ref="J846:N846"/>
    <mergeCell ref="O846:S846"/>
    <mergeCell ref="G848:S848"/>
    <mergeCell ref="G849:I851"/>
    <mergeCell ref="K851:N851"/>
    <mergeCell ref="O851:X851"/>
    <mergeCell ref="E837:E851"/>
    <mergeCell ref="AB826:AD828"/>
    <mergeCell ref="A834:A841"/>
    <mergeCell ref="C834:C838"/>
    <mergeCell ref="G834:M835"/>
    <mergeCell ref="N834:V835"/>
    <mergeCell ref="AB834:AD836"/>
    <mergeCell ref="E835:E836"/>
    <mergeCell ref="G837:Z838"/>
    <mergeCell ref="A826:A828"/>
    <mergeCell ref="C826:C828"/>
    <mergeCell ref="D826:D828"/>
    <mergeCell ref="E826:E828"/>
    <mergeCell ref="G826:M827"/>
    <mergeCell ref="N826:V827"/>
    <mergeCell ref="G839:Z841"/>
    <mergeCell ref="AB809:AD811"/>
    <mergeCell ref="G812:Z814"/>
    <mergeCell ref="E813:E818"/>
    <mergeCell ref="E819:E824"/>
    <mergeCell ref="G820:N820"/>
    <mergeCell ref="O820:S820"/>
    <mergeCell ref="G802:Z805"/>
    <mergeCell ref="A809:A813"/>
    <mergeCell ref="C809:C812"/>
    <mergeCell ref="E809:E812"/>
    <mergeCell ref="G809:M810"/>
    <mergeCell ref="N809:V810"/>
    <mergeCell ref="C793:C805"/>
    <mergeCell ref="D793:D805"/>
    <mergeCell ref="G793:M794"/>
    <mergeCell ref="N793:V794"/>
    <mergeCell ref="AB793:AD801"/>
    <mergeCell ref="G796:P797"/>
    <mergeCell ref="Q796:V797"/>
    <mergeCell ref="G798:P799"/>
    <mergeCell ref="Q798:V799"/>
    <mergeCell ref="G801:Z801"/>
    <mergeCell ref="G815:Z817"/>
    <mergeCell ref="E777:E779"/>
    <mergeCell ref="E780:E781"/>
    <mergeCell ref="E782:E786"/>
    <mergeCell ref="E787:E788"/>
    <mergeCell ref="E793:E805"/>
    <mergeCell ref="E773:E776"/>
    <mergeCell ref="G773:M774"/>
    <mergeCell ref="N773:V774"/>
    <mergeCell ref="AB773:AD775"/>
    <mergeCell ref="G756:Z758"/>
    <mergeCell ref="E758:E761"/>
    <mergeCell ref="G760:Z760"/>
    <mergeCell ref="G761:Z763"/>
    <mergeCell ref="E762:E765"/>
    <mergeCell ref="A769:A772"/>
    <mergeCell ref="C769:C772"/>
    <mergeCell ref="D769:D772"/>
    <mergeCell ref="E769:E772"/>
    <mergeCell ref="G769:M770"/>
    <mergeCell ref="N769:V770"/>
    <mergeCell ref="AB769:AD771"/>
    <mergeCell ref="G734:J734"/>
    <mergeCell ref="K734:M734"/>
    <mergeCell ref="A736:A741"/>
    <mergeCell ref="C736:C741"/>
    <mergeCell ref="D736:D741"/>
    <mergeCell ref="E736:E741"/>
    <mergeCell ref="G736:M737"/>
    <mergeCell ref="AB723:AD726"/>
    <mergeCell ref="G726:Z726"/>
    <mergeCell ref="G727:Z730"/>
    <mergeCell ref="G732:N732"/>
    <mergeCell ref="G733:J733"/>
    <mergeCell ref="K733:M733"/>
    <mergeCell ref="N736:V737"/>
    <mergeCell ref="AB736:AD739"/>
    <mergeCell ref="G739:Z740"/>
    <mergeCell ref="G741:Z744"/>
    <mergeCell ref="C752:C755"/>
    <mergeCell ref="E752:E757"/>
    <mergeCell ref="G752:M753"/>
    <mergeCell ref="N752:V753"/>
    <mergeCell ref="AB752:AD754"/>
    <mergeCell ref="G755:Z755"/>
    <mergeCell ref="G712:Z713"/>
    <mergeCell ref="G714:Z718"/>
    <mergeCell ref="A723:A729"/>
    <mergeCell ref="C723:C730"/>
    <mergeCell ref="G723:M724"/>
    <mergeCell ref="N723:V724"/>
    <mergeCell ref="AB698:AD700"/>
    <mergeCell ref="G701:AA701"/>
    <mergeCell ref="G702:Z706"/>
    <mergeCell ref="A709:A714"/>
    <mergeCell ref="C709:C712"/>
    <mergeCell ref="D709:D712"/>
    <mergeCell ref="E709:E720"/>
    <mergeCell ref="G709:M710"/>
    <mergeCell ref="N709:V710"/>
    <mergeCell ref="AB709:AD711"/>
    <mergeCell ref="C698:C703"/>
    <mergeCell ref="D698:D703"/>
    <mergeCell ref="E698:E706"/>
    <mergeCell ref="G698:M699"/>
    <mergeCell ref="N698:V699"/>
    <mergeCell ref="E723:E725"/>
    <mergeCell ref="E726:E728"/>
    <mergeCell ref="G687:M688"/>
    <mergeCell ref="N687:V688"/>
    <mergeCell ref="G679:R680"/>
    <mergeCell ref="S679:W680"/>
    <mergeCell ref="X679:X680"/>
    <mergeCell ref="G681:R682"/>
    <mergeCell ref="S681:W682"/>
    <mergeCell ref="X681:X682"/>
    <mergeCell ref="C664:C685"/>
    <mergeCell ref="D664:D685"/>
    <mergeCell ref="E664:E686"/>
    <mergeCell ref="G664:M665"/>
    <mergeCell ref="N664:V665"/>
    <mergeCell ref="G675:R676"/>
    <mergeCell ref="S675:W676"/>
    <mergeCell ref="X675:X676"/>
    <mergeCell ref="G677:R678"/>
    <mergeCell ref="S677:W678"/>
    <mergeCell ref="X677:X678"/>
    <mergeCell ref="S669:W670"/>
    <mergeCell ref="X669:X670"/>
    <mergeCell ref="G671:R672"/>
    <mergeCell ref="S671:W672"/>
    <mergeCell ref="X671:X672"/>
    <mergeCell ref="G673:R674"/>
    <mergeCell ref="S673:W674"/>
    <mergeCell ref="X673:X674"/>
    <mergeCell ref="AB664:AD667"/>
    <mergeCell ref="N666:Y666"/>
    <mergeCell ref="G668:R668"/>
    <mergeCell ref="S668:X668"/>
    <mergeCell ref="G669:R670"/>
    <mergeCell ref="G623:R624"/>
    <mergeCell ref="S623:X624"/>
    <mergeCell ref="G625:R626"/>
    <mergeCell ref="S625:X626"/>
    <mergeCell ref="S627:X628"/>
    <mergeCell ref="G629:R630"/>
    <mergeCell ref="S629:X630"/>
    <mergeCell ref="G631:R632"/>
    <mergeCell ref="S631:X632"/>
    <mergeCell ref="G633:R634"/>
    <mergeCell ref="S633:X634"/>
    <mergeCell ref="G635:R636"/>
    <mergeCell ref="S635:X636"/>
    <mergeCell ref="G627:R628"/>
    <mergeCell ref="AB583:AD587"/>
    <mergeCell ref="N585:X585"/>
    <mergeCell ref="G588:P588"/>
    <mergeCell ref="Q588:V588"/>
    <mergeCell ref="G589:P589"/>
    <mergeCell ref="Q589:V589"/>
    <mergeCell ref="AB619:AD622"/>
    <mergeCell ref="N621:Y621"/>
    <mergeCell ref="G622:R622"/>
    <mergeCell ref="S622:X622"/>
    <mergeCell ref="G583:M584"/>
    <mergeCell ref="N583:V584"/>
    <mergeCell ref="G590:P590"/>
    <mergeCell ref="Q590:V590"/>
    <mergeCell ref="G591:P592"/>
    <mergeCell ref="Q591:V592"/>
    <mergeCell ref="G593:P594"/>
    <mergeCell ref="Q593:V594"/>
    <mergeCell ref="G595:P595"/>
    <mergeCell ref="Q595:V595"/>
    <mergeCell ref="G597:Z597"/>
    <mergeCell ref="L599:S599"/>
    <mergeCell ref="A565:A577"/>
    <mergeCell ref="C565:C568"/>
    <mergeCell ref="D565:D568"/>
    <mergeCell ref="E565:E568"/>
    <mergeCell ref="AB539:AD542"/>
    <mergeCell ref="G542:X542"/>
    <mergeCell ref="G543:AA544"/>
    <mergeCell ref="G546:M546"/>
    <mergeCell ref="N546:T546"/>
    <mergeCell ref="G547:M547"/>
    <mergeCell ref="N547:T547"/>
    <mergeCell ref="AB565:AD568"/>
    <mergeCell ref="C576:C580"/>
    <mergeCell ref="D576:D580"/>
    <mergeCell ref="AB576:AD579"/>
    <mergeCell ref="A539:A546"/>
    <mergeCell ref="C539:C549"/>
    <mergeCell ref="D539:D549"/>
    <mergeCell ref="E539:E562"/>
    <mergeCell ref="G539:M540"/>
    <mergeCell ref="N539:V540"/>
    <mergeCell ref="G549:Z550"/>
    <mergeCell ref="G551:Z554"/>
    <mergeCell ref="G556:O556"/>
    <mergeCell ref="AB494:AD497"/>
    <mergeCell ref="E500:E504"/>
    <mergeCell ref="G501:Z504"/>
    <mergeCell ref="AB501:AD504"/>
    <mergeCell ref="A506:A515"/>
    <mergeCell ref="G506:M507"/>
    <mergeCell ref="N506:V507"/>
    <mergeCell ref="AB506:AD513"/>
    <mergeCell ref="AB482:AD484"/>
    <mergeCell ref="G485:AA485"/>
    <mergeCell ref="G486:Z487"/>
    <mergeCell ref="G488:AA488"/>
    <mergeCell ref="G489:Z490"/>
    <mergeCell ref="A494:A503"/>
    <mergeCell ref="C494:C501"/>
    <mergeCell ref="E494:E499"/>
    <mergeCell ref="G494:M495"/>
    <mergeCell ref="N494:V495"/>
    <mergeCell ref="G512:J512"/>
    <mergeCell ref="K512:N512"/>
    <mergeCell ref="O512:P512"/>
    <mergeCell ref="Q512:W512"/>
    <mergeCell ref="G514:U514"/>
    <mergeCell ref="V514:Y514"/>
    <mergeCell ref="G478:K478"/>
    <mergeCell ref="L478:P478"/>
    <mergeCell ref="Q478:U478"/>
    <mergeCell ref="V478:Z478"/>
    <mergeCell ref="G479:K479"/>
    <mergeCell ref="L479:P479"/>
    <mergeCell ref="Q479:U479"/>
    <mergeCell ref="V479:Z479"/>
    <mergeCell ref="G477:K477"/>
    <mergeCell ref="L477:P477"/>
    <mergeCell ref="Q477:U477"/>
    <mergeCell ref="V477:Z477"/>
    <mergeCell ref="G470:K470"/>
    <mergeCell ref="L470:P470"/>
    <mergeCell ref="Q470:U470"/>
    <mergeCell ref="V470:Z470"/>
    <mergeCell ref="G471:K471"/>
    <mergeCell ref="L471:P471"/>
    <mergeCell ref="Q471:U471"/>
    <mergeCell ref="V471:Z471"/>
    <mergeCell ref="G469:K469"/>
    <mergeCell ref="L469:P469"/>
    <mergeCell ref="Q469:U469"/>
    <mergeCell ref="V469:Z469"/>
    <mergeCell ref="Q462:U462"/>
    <mergeCell ref="V462:Z462"/>
    <mergeCell ref="G463:K463"/>
    <mergeCell ref="L463:P463"/>
    <mergeCell ref="Q463:U463"/>
    <mergeCell ref="V463:Z463"/>
    <mergeCell ref="G468:K468"/>
    <mergeCell ref="L468:P468"/>
    <mergeCell ref="Q468:U468"/>
    <mergeCell ref="V468:Z468"/>
    <mergeCell ref="G466:K466"/>
    <mergeCell ref="L466:P466"/>
    <mergeCell ref="Q466:U466"/>
    <mergeCell ref="V466:Z466"/>
    <mergeCell ref="G467:K467"/>
    <mergeCell ref="L467:P467"/>
    <mergeCell ref="Q467:U467"/>
    <mergeCell ref="V467:Z467"/>
    <mergeCell ref="Q465:U465"/>
    <mergeCell ref="V465:Z465"/>
    <mergeCell ref="AB450:AD452"/>
    <mergeCell ref="G453:V453"/>
    <mergeCell ref="W453:Z453"/>
    <mergeCell ref="G455:P455"/>
    <mergeCell ref="R455:S455"/>
    <mergeCell ref="T455:Z455"/>
    <mergeCell ref="Q459:Z459"/>
    <mergeCell ref="AB430:AD447"/>
    <mergeCell ref="G435:P435"/>
    <mergeCell ref="Q435:S435"/>
    <mergeCell ref="T435:W435"/>
    <mergeCell ref="G436:P436"/>
    <mergeCell ref="Q436:R436"/>
    <mergeCell ref="T436:W436"/>
    <mergeCell ref="G437:P437"/>
    <mergeCell ref="Q437:R437"/>
    <mergeCell ref="T437:W437"/>
    <mergeCell ref="C450:C457"/>
    <mergeCell ref="D450:D461"/>
    <mergeCell ref="E450:E470"/>
    <mergeCell ref="G450:M451"/>
    <mergeCell ref="G459:P459"/>
    <mergeCell ref="G462:K462"/>
    <mergeCell ref="L462:P462"/>
    <mergeCell ref="G464:K464"/>
    <mergeCell ref="E436:E438"/>
    <mergeCell ref="G439:P439"/>
    <mergeCell ref="N450:V451"/>
    <mergeCell ref="G460:K460"/>
    <mergeCell ref="L460:P460"/>
    <mergeCell ref="Q460:U460"/>
    <mergeCell ref="V460:Z460"/>
    <mergeCell ref="G461:K461"/>
    <mergeCell ref="L461:P461"/>
    <mergeCell ref="Q461:U461"/>
    <mergeCell ref="V461:Z461"/>
    <mergeCell ref="L464:P464"/>
    <mergeCell ref="Q464:U464"/>
    <mergeCell ref="V464:Z464"/>
    <mergeCell ref="G465:K465"/>
    <mergeCell ref="L465:P465"/>
    <mergeCell ref="A430:A447"/>
    <mergeCell ref="C430:C434"/>
    <mergeCell ref="G430:M431"/>
    <mergeCell ref="N430:V431"/>
    <mergeCell ref="G438:P438"/>
    <mergeCell ref="Q438:R438"/>
    <mergeCell ref="T438:W438"/>
    <mergeCell ref="Q439:R439"/>
    <mergeCell ref="T439:W439"/>
    <mergeCell ref="G440:P440"/>
    <mergeCell ref="Q440:R440"/>
    <mergeCell ref="T440:W440"/>
    <mergeCell ref="G441:P441"/>
    <mergeCell ref="Q441:R441"/>
    <mergeCell ref="T441:W441"/>
    <mergeCell ref="E430:E434"/>
    <mergeCell ref="G394:Z396"/>
    <mergeCell ref="AB394:AD402"/>
    <mergeCell ref="G398:Z398"/>
    <mergeCell ref="G399:Z401"/>
    <mergeCell ref="A404:A408"/>
    <mergeCell ref="C404:C407"/>
    <mergeCell ref="E404:E413"/>
    <mergeCell ref="AB404:AD406"/>
    <mergeCell ref="G405:M406"/>
    <mergeCell ref="I387:O387"/>
    <mergeCell ref="R387:S388"/>
    <mergeCell ref="T387:Z387"/>
    <mergeCell ref="G388:H389"/>
    <mergeCell ref="I388:O388"/>
    <mergeCell ref="U388:Y388"/>
    <mergeCell ref="J389:N389"/>
    <mergeCell ref="R389:Z390"/>
    <mergeCell ref="G390:O391"/>
    <mergeCell ref="AB371:AD373"/>
    <mergeCell ref="G372:M373"/>
    <mergeCell ref="N372:Z373"/>
    <mergeCell ref="C381:C402"/>
    <mergeCell ref="D381:D402"/>
    <mergeCell ref="E381:E402"/>
    <mergeCell ref="G381:M382"/>
    <mergeCell ref="N381:V382"/>
    <mergeCell ref="I365:J365"/>
    <mergeCell ref="K365:Z365"/>
    <mergeCell ref="I366:J367"/>
    <mergeCell ref="K366:Z366"/>
    <mergeCell ref="L367:Y367"/>
    <mergeCell ref="N369:Q369"/>
    <mergeCell ref="AB381:AD383"/>
    <mergeCell ref="G385:H385"/>
    <mergeCell ref="I385:O385"/>
    <mergeCell ref="R385:S385"/>
    <mergeCell ref="T385:Z385"/>
    <mergeCell ref="G386:H386"/>
    <mergeCell ref="I386:O386"/>
    <mergeCell ref="R386:S386"/>
    <mergeCell ref="T386:Z386"/>
    <mergeCell ref="G387:H387"/>
    <mergeCell ref="C361:C362"/>
    <mergeCell ref="E361:E364"/>
    <mergeCell ref="H361:Z361"/>
    <mergeCell ref="AB361:AD363"/>
    <mergeCell ref="G362:M363"/>
    <mergeCell ref="N362:Z363"/>
    <mergeCell ref="G349:V349"/>
    <mergeCell ref="G350:Z352"/>
    <mergeCell ref="E354:E355"/>
    <mergeCell ref="H354:W354"/>
    <mergeCell ref="AB354:AD356"/>
    <mergeCell ref="G355:M356"/>
    <mergeCell ref="N355:Z356"/>
    <mergeCell ref="G341:V341"/>
    <mergeCell ref="G342:Z344"/>
    <mergeCell ref="E346:E348"/>
    <mergeCell ref="H346:Z346"/>
    <mergeCell ref="AB346:AD348"/>
    <mergeCell ref="G347:M348"/>
    <mergeCell ref="N347:Z348"/>
    <mergeCell ref="H333:W333"/>
    <mergeCell ref="G334:Z336"/>
    <mergeCell ref="H338:T338"/>
    <mergeCell ref="AB338:AD340"/>
    <mergeCell ref="G339:M340"/>
    <mergeCell ref="N339:Z340"/>
    <mergeCell ref="G324:V324"/>
    <mergeCell ref="G325:Z327"/>
    <mergeCell ref="H330:T330"/>
    <mergeCell ref="AB330:AD332"/>
    <mergeCell ref="G331:M332"/>
    <mergeCell ref="N331:Z332"/>
    <mergeCell ref="H318:T318"/>
    <mergeCell ref="U318:X318"/>
    <mergeCell ref="E321:E323"/>
    <mergeCell ref="H321:T321"/>
    <mergeCell ref="AB321:AD323"/>
    <mergeCell ref="G322:M323"/>
    <mergeCell ref="N322:Z323"/>
    <mergeCell ref="E312:E319"/>
    <mergeCell ref="H312:S312"/>
    <mergeCell ref="AB312:AD314"/>
    <mergeCell ref="G313:M314"/>
    <mergeCell ref="N313:Z314"/>
    <mergeCell ref="H315:AA315"/>
    <mergeCell ref="H316:T316"/>
    <mergeCell ref="U316:X316"/>
    <mergeCell ref="H317:T317"/>
    <mergeCell ref="U317:X317"/>
    <mergeCell ref="E305:E306"/>
    <mergeCell ref="G305:M306"/>
    <mergeCell ref="N305:V306"/>
    <mergeCell ref="AB305:AD307"/>
    <mergeCell ref="G308:Z308"/>
    <mergeCell ref="G309:Z310"/>
    <mergeCell ref="E298:E300"/>
    <mergeCell ref="G298:M299"/>
    <mergeCell ref="N298:V299"/>
    <mergeCell ref="AB298:AD300"/>
    <mergeCell ref="E302:E303"/>
    <mergeCell ref="G302:M303"/>
    <mergeCell ref="N302:V303"/>
    <mergeCell ref="AB302:AD304"/>
    <mergeCell ref="E264:E267"/>
    <mergeCell ref="G264:M265"/>
    <mergeCell ref="N264:V265"/>
    <mergeCell ref="AB264:AD266"/>
    <mergeCell ref="G267:V267"/>
    <mergeCell ref="G287:R287"/>
    <mergeCell ref="S287:W287"/>
    <mergeCell ref="G288:R288"/>
    <mergeCell ref="S288:W288"/>
    <mergeCell ref="AB253:AD253"/>
    <mergeCell ref="A254:A261"/>
    <mergeCell ref="C254:C261"/>
    <mergeCell ref="E254:E256"/>
    <mergeCell ref="AB254:AD256"/>
    <mergeCell ref="E257:E259"/>
    <mergeCell ref="G257:M258"/>
    <mergeCell ref="N257:V258"/>
    <mergeCell ref="AB257:AD259"/>
    <mergeCell ref="G260:V260"/>
    <mergeCell ref="G261:X262"/>
    <mergeCell ref="G233:N233"/>
    <mergeCell ref="O233:Q233"/>
    <mergeCell ref="G234:AA235"/>
    <mergeCell ref="G236:Z237"/>
    <mergeCell ref="G240:N240"/>
    <mergeCell ref="O240:Q240"/>
    <mergeCell ref="Q229:S229"/>
    <mergeCell ref="U229:W229"/>
    <mergeCell ref="G230:K231"/>
    <mergeCell ref="L230:P230"/>
    <mergeCell ref="Q230:S230"/>
    <mergeCell ref="U230:W230"/>
    <mergeCell ref="L231:P231"/>
    <mergeCell ref="Q231:S231"/>
    <mergeCell ref="U231:W231"/>
    <mergeCell ref="G226:Z226"/>
    <mergeCell ref="G227:K227"/>
    <mergeCell ref="L227:P227"/>
    <mergeCell ref="Q227:T227"/>
    <mergeCell ref="U227:X227"/>
    <mergeCell ref="G228:K229"/>
    <mergeCell ref="L228:P228"/>
    <mergeCell ref="Q228:S228"/>
    <mergeCell ref="U228:W228"/>
    <mergeCell ref="L229:P229"/>
    <mergeCell ref="L224:P224"/>
    <mergeCell ref="Q224:S224"/>
    <mergeCell ref="U224:W224"/>
    <mergeCell ref="U220:X220"/>
    <mergeCell ref="G221:K222"/>
    <mergeCell ref="L221:P221"/>
    <mergeCell ref="Q221:S221"/>
    <mergeCell ref="U221:W221"/>
    <mergeCell ref="L222:P222"/>
    <mergeCell ref="Q222:S222"/>
    <mergeCell ref="U222:W222"/>
    <mergeCell ref="AB201:AD205"/>
    <mergeCell ref="G204:Z204"/>
    <mergeCell ref="G205:Z208"/>
    <mergeCell ref="A211:A217"/>
    <mergeCell ref="C211:C214"/>
    <mergeCell ref="D211:D214"/>
    <mergeCell ref="E211:E214"/>
    <mergeCell ref="G211:M212"/>
    <mergeCell ref="N211:V212"/>
    <mergeCell ref="AB211:AD215"/>
    <mergeCell ref="C216:C237"/>
    <mergeCell ref="D216:D237"/>
    <mergeCell ref="E216:E232"/>
    <mergeCell ref="G216:M217"/>
    <mergeCell ref="N216:V217"/>
    <mergeCell ref="AB216:AD221"/>
    <mergeCell ref="G219:Z219"/>
    <mergeCell ref="G220:K220"/>
    <mergeCell ref="L220:P220"/>
    <mergeCell ref="Q220:T220"/>
    <mergeCell ref="G223:K224"/>
    <mergeCell ref="L223:P223"/>
    <mergeCell ref="Q223:S223"/>
    <mergeCell ref="U223:W223"/>
    <mergeCell ref="G196:K196"/>
    <mergeCell ref="L196:N196"/>
    <mergeCell ref="P196:Y197"/>
    <mergeCell ref="G197:K197"/>
    <mergeCell ref="L197:N197"/>
    <mergeCell ref="C201:C204"/>
    <mergeCell ref="D201:D204"/>
    <mergeCell ref="E201:E206"/>
    <mergeCell ref="G201:M202"/>
    <mergeCell ref="N201:V202"/>
    <mergeCell ref="C191:C194"/>
    <mergeCell ref="E191:E194"/>
    <mergeCell ref="G191:M192"/>
    <mergeCell ref="N191:Z192"/>
    <mergeCell ref="AB191:AD195"/>
    <mergeCell ref="G194:V194"/>
    <mergeCell ref="G195:K195"/>
    <mergeCell ref="L195:O195"/>
    <mergeCell ref="P195:Y195"/>
    <mergeCell ref="AB185:AD189"/>
    <mergeCell ref="AB158:AD161"/>
    <mergeCell ref="C169:C172"/>
    <mergeCell ref="D169:D172"/>
    <mergeCell ref="AB169:AD172"/>
    <mergeCell ref="C158:C167"/>
    <mergeCell ref="D158:D167"/>
    <mergeCell ref="G158:M159"/>
    <mergeCell ref="N158:Z159"/>
    <mergeCell ref="E158:E183"/>
    <mergeCell ref="G164:M165"/>
    <mergeCell ref="N164:Z165"/>
    <mergeCell ref="G167:M168"/>
    <mergeCell ref="N167:Z168"/>
    <mergeCell ref="G170:N170"/>
    <mergeCell ref="O170:Q170"/>
    <mergeCell ref="G172:M173"/>
    <mergeCell ref="N172:Z173"/>
    <mergeCell ref="G175:M176"/>
    <mergeCell ref="A185:A190"/>
    <mergeCell ref="C185:C188"/>
    <mergeCell ref="E185:E189"/>
    <mergeCell ref="G185:M186"/>
    <mergeCell ref="N185:V186"/>
    <mergeCell ref="I142:Z142"/>
    <mergeCell ref="G144:Z144"/>
    <mergeCell ref="G145:Z145"/>
    <mergeCell ref="A147:A151"/>
    <mergeCell ref="C147:C150"/>
    <mergeCell ref="D147:D150"/>
    <mergeCell ref="E147:E154"/>
    <mergeCell ref="G147:M148"/>
    <mergeCell ref="N147:V148"/>
    <mergeCell ref="G150:Z150"/>
    <mergeCell ref="G151:Z151"/>
    <mergeCell ref="G152:Z152"/>
    <mergeCell ref="G153:Z155"/>
    <mergeCell ref="N175:Z176"/>
    <mergeCell ref="G178:M179"/>
    <mergeCell ref="N178:Z179"/>
    <mergeCell ref="G139:H139"/>
    <mergeCell ref="I139:J139"/>
    <mergeCell ref="K139:Z139"/>
    <mergeCell ref="G140:H141"/>
    <mergeCell ref="I140:J141"/>
    <mergeCell ref="K140:Z140"/>
    <mergeCell ref="L141:Y141"/>
    <mergeCell ref="G137:H137"/>
    <mergeCell ref="I137:J137"/>
    <mergeCell ref="K137:Z137"/>
    <mergeCell ref="G138:H138"/>
    <mergeCell ref="I138:J138"/>
    <mergeCell ref="K138:Z138"/>
    <mergeCell ref="G136:H136"/>
    <mergeCell ref="I136:J136"/>
    <mergeCell ref="K136:Z136"/>
    <mergeCell ref="I129:J129"/>
    <mergeCell ref="K129:Z129"/>
    <mergeCell ref="I130:J131"/>
    <mergeCell ref="K130:Z130"/>
    <mergeCell ref="L131:Y131"/>
    <mergeCell ref="G134:M134"/>
    <mergeCell ref="G123:M124"/>
    <mergeCell ref="N123:V124"/>
    <mergeCell ref="AB123:AD125"/>
    <mergeCell ref="I127:J127"/>
    <mergeCell ref="K127:Z127"/>
    <mergeCell ref="I128:J128"/>
    <mergeCell ref="K128:Z128"/>
    <mergeCell ref="G135:H135"/>
    <mergeCell ref="I135:J135"/>
    <mergeCell ref="K135:Z135"/>
    <mergeCell ref="AB113:AD113"/>
    <mergeCell ref="A114:A120"/>
    <mergeCell ref="C114:C120"/>
    <mergeCell ref="G114:M115"/>
    <mergeCell ref="N114:V115"/>
    <mergeCell ref="AB114:AD116"/>
    <mergeCell ref="G117:J117"/>
    <mergeCell ref="I118:J118"/>
    <mergeCell ref="K118:Z118"/>
    <mergeCell ref="I119:J119"/>
    <mergeCell ref="K119:Z119"/>
    <mergeCell ref="A94:A110"/>
    <mergeCell ref="C94:C110"/>
    <mergeCell ref="D94:D110"/>
    <mergeCell ref="G94:M95"/>
    <mergeCell ref="N94:V95"/>
    <mergeCell ref="AB94:AD96"/>
    <mergeCell ref="E86:E90"/>
    <mergeCell ref="G86:Z86"/>
    <mergeCell ref="AB86:AD88"/>
    <mergeCell ref="W87:Z87"/>
    <mergeCell ref="G88:V88"/>
    <mergeCell ref="H89:K89"/>
    <mergeCell ref="L89:O89"/>
    <mergeCell ref="H90:K90"/>
    <mergeCell ref="L90:O90"/>
    <mergeCell ref="AB56:AD58"/>
    <mergeCell ref="H58:AA58"/>
    <mergeCell ref="E60:E64"/>
    <mergeCell ref="H60:Z64"/>
    <mergeCell ref="E65:E72"/>
    <mergeCell ref="AB66:AD68"/>
    <mergeCell ref="AB71:AD74"/>
    <mergeCell ref="E73:E77"/>
    <mergeCell ref="A56:A64"/>
    <mergeCell ref="C56:C58"/>
    <mergeCell ref="D56:D58"/>
    <mergeCell ref="E56:E58"/>
    <mergeCell ref="G56:M57"/>
    <mergeCell ref="N56:V57"/>
    <mergeCell ref="C30:C32"/>
    <mergeCell ref="D30:D32"/>
    <mergeCell ref="E30:E35"/>
    <mergeCell ref="G30:M31"/>
    <mergeCell ref="N30:V31"/>
    <mergeCell ref="AB30:AD32"/>
    <mergeCell ref="AB36:AD38"/>
    <mergeCell ref="A44:A48"/>
    <mergeCell ref="C44:C47"/>
    <mergeCell ref="D44:D47"/>
    <mergeCell ref="E44:E55"/>
    <mergeCell ref="G44:M45"/>
    <mergeCell ref="N44:V45"/>
    <mergeCell ref="AB44:AD46"/>
    <mergeCell ref="H47:Y49"/>
    <mergeCell ref="A36:A42"/>
    <mergeCell ref="C36:C42"/>
    <mergeCell ref="D36:D42"/>
    <mergeCell ref="E36:E42"/>
    <mergeCell ref="G36:M37"/>
    <mergeCell ref="N36:V37"/>
    <mergeCell ref="G15:M16"/>
    <mergeCell ref="N15:V16"/>
    <mergeCell ref="AB15:AD17"/>
    <mergeCell ref="E19:E24"/>
    <mergeCell ref="G19:M20"/>
    <mergeCell ref="N19:V20"/>
    <mergeCell ref="AB19:AD22"/>
    <mergeCell ref="E25:E29"/>
    <mergeCell ref="G25:M26"/>
    <mergeCell ref="N25:V26"/>
    <mergeCell ref="AB25:AD29"/>
    <mergeCell ref="A1:E1"/>
    <mergeCell ref="F1:M1"/>
    <mergeCell ref="N1:AD1"/>
    <mergeCell ref="F2:AD2"/>
    <mergeCell ref="A3:AD3"/>
    <mergeCell ref="A4:AD4"/>
    <mergeCell ref="E114:E117"/>
    <mergeCell ref="E123:E129"/>
    <mergeCell ref="E576:E581"/>
    <mergeCell ref="A11:A13"/>
    <mergeCell ref="C11:C13"/>
    <mergeCell ref="D11:D13"/>
    <mergeCell ref="E11:E14"/>
    <mergeCell ref="G11:M12"/>
    <mergeCell ref="N11:V12"/>
    <mergeCell ref="A5:AD5"/>
    <mergeCell ref="A6:AD6"/>
    <mergeCell ref="A7:AD7"/>
    <mergeCell ref="A8:AD8"/>
    <mergeCell ref="B9:D9"/>
    <mergeCell ref="F9:AA9"/>
    <mergeCell ref="AB9:AD9"/>
    <mergeCell ref="AB11:AD13"/>
    <mergeCell ref="E15:E18"/>
  </mergeCells>
  <phoneticPr fontId="3"/>
  <dataValidations count="25">
    <dataValidation type="list" allowBlank="1" showInputMessage="1" showErrorMessage="1" sqref="W185:Z186">
      <formula1>"している　・　いない　・　該当なし,している,いない,該当なし"</formula1>
    </dataValidation>
    <dataValidation type="list" allowBlank="1" showInputMessage="1" showErrorMessage="1" sqref="N355:Z356">
      <formula1>"いる　・　いない・　予定あり,いる,いない,予定あり"</formula1>
    </dataValidation>
    <dataValidation type="list" allowBlank="1" showInputMessage="1" showErrorMessage="1" sqref="N422:Z423 N414:Z415">
      <formula1>"している　・　していない,している,していない"</formula1>
    </dataValidation>
    <dataValidation type="list" allowBlank="1" showInputMessage="1" showErrorMessage="1" sqref="H864:I866">
      <formula1>"〇,　,"</formula1>
    </dataValidation>
    <dataValidation type="list" allowBlank="1" showInputMessage="1" showErrorMessage="1" sqref="S286:W288 U316:X318 N369:Q369 S273:W275">
      <formula1>"有・無,有,無"</formula1>
    </dataValidation>
    <dataValidation type="list" allowBlank="1" showInputMessage="1" showErrorMessage="1" sqref="N305:V306">
      <formula1>"いる・いない・実績なし,いる,いない,実績なし,　,"</formula1>
    </dataValidation>
    <dataValidation type="list" allowBlank="1" showInputMessage="1" showErrorMessage="1" sqref="N30:V31 N283:V283 N264:V265 N114:V115 N123:V124 N800:V800 N147:V148 N185:V186 N687:V688 N211:V212 N736:V737 N216:V217 N692:V693 N698:V699 N809:V810 N752:V753 N506:V507 N405:V406 N15:V16 N380:V382 N25:V26 N494:V495 N793:V795 N539:V540 N257:V258 N619:V620 N664:V665 N19:V20 N277:V278 N450:V451 N36:V37 N201:V202 N430:V432 N709:V710 N56:V57 N769:V770 N773:V774 N826:V827 N855:V856 N583:V584 N566:V567 N94:V95 N44:V45 N723:V724">
      <formula1>"いる　・　いない,いる,いない,　,"</formula1>
    </dataValidation>
    <dataValidation type="list" allowBlank="1" showInputMessage="1" showErrorMessage="1" sqref="N11:V12 N577:V578">
      <formula1>"ある　・　ない,ある,ない,　,"</formula1>
    </dataValidation>
    <dataValidation type="list" allowBlank="1" showInputMessage="1" showErrorMessage="1" sqref="N871:V872">
      <formula1>"ない　・　ある,ない,ある,　,"</formula1>
    </dataValidation>
    <dataValidation type="list" allowBlank="1" showInputMessage="1" showErrorMessage="1" sqref="J845:S846 N547 Q511:Q512 O820:S820">
      <formula1>"有　・　無,有,無,　,"</formula1>
    </dataValidation>
    <dataValidation type="list" allowBlank="1" showInputMessage="1" showErrorMessage="1" sqref="I365:I366 R385:R387 H867 J862 G385:H389 I118:I119 J118 I135:J139 S385:S386 J849:J851 I127:I130 J129 J127 J853:J854 J365 I140">
      <formula1>"○,　,"</formula1>
    </dataValidation>
    <dataValidation type="list" allowBlank="1" showInputMessage="1" showErrorMessage="1" sqref="Q589:V595 Q796:V799">
      <formula1>"有　・　無,有,無"</formula1>
    </dataValidation>
    <dataValidation type="list" allowBlank="1" showInputMessage="1" showErrorMessage="1" sqref="S629:X641 S627 S623 S625">
      <formula1>"いる・いない,いる,いない"</formula1>
    </dataValidation>
    <dataValidation type="list" allowBlank="1" showInputMessage="1" showErrorMessage="1" sqref="T447:W449 T442:W442">
      <formula1>"要　・　不要,要,不要"</formula1>
    </dataValidation>
    <dataValidation type="list" allowBlank="1" showInputMessage="1" showErrorMessage="1" sqref="U437:W441 T436:T441">
      <formula1>"要・不要,要,不要"</formula1>
    </dataValidation>
    <dataValidation type="list" allowBlank="1" showInputMessage="1" showErrorMessage="1" sqref="W453:Z453 W482:Z482 W87:Z87 V518:Y518 V514:Y514 V516:Y516 U291:X295">
      <formula1>"有・無,有,無,　,"</formula1>
    </dataValidation>
    <dataValidation type="list" allowBlank="1" showInputMessage="1" showErrorMessage="1" sqref="P556:V556">
      <formula1>"直営・委託,直営,委託"</formula1>
    </dataValidation>
    <dataValidation type="list" allowBlank="1" showInputMessage="1" showErrorMessage="1" sqref="L600:S601">
      <formula1>"栄養士,主任,副園長,園長,その他"</formula1>
    </dataValidation>
    <dataValidation type="list" allowBlank="1" showInputMessage="1" showErrorMessage="1" sqref="N834:V835 N860:V861">
      <formula1>"いる　・　いない,いる,いない,"</formula1>
    </dataValidation>
    <dataValidation type="list" allowBlank="1" showInputMessage="1" showErrorMessage="1" sqref="V481">
      <formula1>#REF!</formula1>
    </dataValidation>
    <dataValidation type="list" allowBlank="1" showInputMessage="1" showErrorMessage="1" sqref="N570:V571">
      <formula1>"直営　・　委託,直営,委託,　,"</formula1>
    </dataValidation>
    <dataValidation type="list" allowBlank="1" showInputMessage="1" showErrorMessage="1" sqref="N372:Z373 N376:Z377">
      <formula1>"有　・　無,有,無, ,"</formula1>
    </dataValidation>
    <dataValidation type="list" allowBlank="1" showInputMessage="1" showErrorMessage="1" sqref="N362:Z363 N339:Z340 N347:Z348 N322:Z323 N331:Z332 N313:Z314">
      <formula1>"いる　・　いない,いる,いない"</formula1>
    </dataValidation>
    <dataValidation type="list" allowBlank="1" showInputMessage="1" showErrorMessage="1" sqref="N298:V299 N302:V303">
      <formula1>"いる・いない,いる,いない,　,"</formula1>
    </dataValidation>
    <dataValidation type="list" allowBlank="1" showInputMessage="1" showErrorMessage="1" sqref="N158:Z159 N191:Z192 N164:Z165 N167:Z168 N172:Z173 N175:Z176 N178:Z179">
      <formula1>"いる　・　いない　・　該当なし,いる,いない,該当なし"</formula1>
    </dataValidation>
  </dataValidations>
  <pageMargins left="0.31496062992125984" right="0.31496062992125984" top="0.55118110236220474" bottom="0.55118110236220474" header="0.31496062992125984" footer="0.31496062992125984"/>
  <pageSetup paperSize="9" scale="95"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9" tint="0.39997558519241921"/>
    <pageSetUpPr fitToPage="1"/>
  </sheetPr>
  <dimension ref="A1:BA785"/>
  <sheetViews>
    <sheetView tabSelected="1" view="pageBreakPreview" topLeftCell="A293" zoomScaleNormal="100" zoomScaleSheetLayoutView="100" workbookViewId="0">
      <selection activeCell="P302" sqref="P302"/>
    </sheetView>
  </sheetViews>
  <sheetFormatPr defaultColWidth="2.625" defaultRowHeight="13.5"/>
  <cols>
    <col min="1" max="1" width="11.25" style="287" customWidth="1"/>
    <col min="2" max="2" width="3.625" style="287" customWidth="1"/>
    <col min="3" max="3" width="19" style="287" customWidth="1"/>
    <col min="4" max="4" width="4.75" style="287" customWidth="1"/>
    <col min="5" max="5" width="45.625" style="287" customWidth="1"/>
    <col min="6" max="27" width="2.625" style="101"/>
    <col min="28" max="28" width="2.625" style="101" customWidth="1"/>
    <col min="29" max="31" width="2.625" style="101"/>
    <col min="32" max="40" width="5.5" style="101" hidden="1" customWidth="1"/>
    <col min="41" max="51" width="2.625" style="101" hidden="1" customWidth="1"/>
    <col min="52" max="16384" width="2.625" style="101"/>
  </cols>
  <sheetData>
    <row r="1" spans="1:44" s="85" customFormat="1" ht="28.5">
      <c r="A1" s="1114"/>
      <c r="B1" s="1114"/>
      <c r="C1" s="1114"/>
      <c r="D1" s="1114"/>
      <c r="E1" s="1114"/>
      <c r="F1" s="1116" t="s">
        <v>614</v>
      </c>
      <c r="G1" s="1116"/>
      <c r="H1" s="1116"/>
      <c r="I1" s="1116"/>
      <c r="J1" s="1116"/>
      <c r="K1" s="1116"/>
      <c r="L1" s="1116"/>
      <c r="M1" s="1117" t="str">
        <f>IF('表紙 '!$H$5="","",'表紙 '!$H$5)</f>
        <v/>
      </c>
      <c r="N1" s="1117"/>
      <c r="O1" s="1117"/>
      <c r="P1" s="1117"/>
      <c r="Q1" s="1117"/>
      <c r="R1" s="1117"/>
      <c r="S1" s="1117"/>
      <c r="T1" s="1117"/>
      <c r="U1" s="1117"/>
      <c r="V1" s="1117"/>
      <c r="W1" s="1117"/>
      <c r="X1" s="1117"/>
      <c r="Y1" s="1117"/>
      <c r="Z1" s="1117"/>
      <c r="AA1" s="1117"/>
      <c r="AB1" s="1117"/>
      <c r="AC1" s="1117"/>
      <c r="AD1" s="1117"/>
      <c r="AE1" s="386"/>
    </row>
    <row r="2" spans="1:44" s="85" customFormat="1" ht="28.5">
      <c r="A2" s="1114"/>
      <c r="B2" s="1114"/>
      <c r="C2" s="1114"/>
      <c r="D2" s="1114"/>
      <c r="E2" s="1114"/>
      <c r="F2" s="1118" t="s">
        <v>613</v>
      </c>
      <c r="G2" s="1118"/>
      <c r="H2" s="1118"/>
      <c r="I2" s="1118"/>
      <c r="J2" s="1118"/>
      <c r="K2" s="1118"/>
      <c r="L2" s="1118"/>
      <c r="M2" s="1118"/>
      <c r="N2" s="1118"/>
      <c r="O2" s="1118"/>
      <c r="P2" s="1118"/>
      <c r="Q2" s="1118"/>
      <c r="R2" s="1118"/>
      <c r="S2" s="1118"/>
      <c r="T2" s="1118"/>
      <c r="U2" s="1118"/>
      <c r="V2" s="1118"/>
      <c r="W2" s="1118"/>
      <c r="X2" s="1118"/>
      <c r="Y2" s="1118"/>
      <c r="Z2" s="1118"/>
      <c r="AA2" s="1118"/>
      <c r="AB2" s="1118"/>
      <c r="AC2" s="1118"/>
      <c r="AD2" s="1118"/>
    </row>
    <row r="3" spans="1:44" s="387" customFormat="1" ht="84.75" customHeight="1">
      <c r="A3" s="2406"/>
      <c r="B3" s="2406"/>
      <c r="C3" s="2406"/>
      <c r="D3" s="2406"/>
      <c r="E3" s="2406"/>
      <c r="F3" s="2406"/>
      <c r="G3" s="2406"/>
      <c r="H3" s="2406"/>
      <c r="I3" s="2406"/>
      <c r="J3" s="2406"/>
      <c r="K3" s="2406"/>
      <c r="L3" s="2406"/>
      <c r="M3" s="2406"/>
      <c r="N3" s="2406"/>
      <c r="O3" s="2406"/>
      <c r="P3" s="2406"/>
      <c r="Q3" s="2406"/>
      <c r="R3" s="2406"/>
      <c r="S3" s="2406"/>
      <c r="T3" s="2406"/>
      <c r="U3" s="2406"/>
      <c r="V3" s="2406"/>
      <c r="W3" s="2406"/>
      <c r="X3" s="2406"/>
      <c r="Y3" s="2406"/>
      <c r="Z3" s="2406"/>
      <c r="AA3" s="2406"/>
      <c r="AB3" s="2406"/>
      <c r="AC3" s="2406"/>
      <c r="AD3" s="2406"/>
    </row>
    <row r="4" spans="1:44" s="387" customFormat="1" ht="84.75" customHeight="1">
      <c r="A4" s="2406"/>
      <c r="B4" s="2406"/>
      <c r="C4" s="2406"/>
      <c r="D4" s="2406"/>
      <c r="E4" s="2406"/>
      <c r="F4" s="2406"/>
      <c r="G4" s="2406"/>
      <c r="H4" s="2406"/>
      <c r="I4" s="2406"/>
      <c r="J4" s="2406"/>
      <c r="K4" s="2406"/>
      <c r="L4" s="2406"/>
      <c r="M4" s="2406"/>
      <c r="N4" s="2406"/>
      <c r="O4" s="2406"/>
      <c r="P4" s="2406"/>
      <c r="Q4" s="2406"/>
      <c r="R4" s="2406"/>
      <c r="S4" s="2406"/>
      <c r="T4" s="2406"/>
      <c r="U4" s="2406"/>
      <c r="V4" s="2406"/>
      <c r="W4" s="2406"/>
      <c r="X4" s="2406"/>
      <c r="Y4" s="2406"/>
      <c r="Z4" s="2406"/>
      <c r="AA4" s="2406"/>
      <c r="AB4" s="2406"/>
      <c r="AC4" s="2406"/>
      <c r="AD4" s="2406"/>
    </row>
    <row r="5" spans="1:44" s="388" customFormat="1" ht="117.75" customHeight="1">
      <c r="A5" s="1114" t="s">
        <v>1315</v>
      </c>
      <c r="B5" s="1114"/>
      <c r="C5" s="1114"/>
      <c r="D5" s="1114"/>
      <c r="E5" s="1114"/>
      <c r="F5" s="1114"/>
      <c r="G5" s="1114"/>
      <c r="H5" s="1114"/>
      <c r="I5" s="1114"/>
      <c r="J5" s="1114"/>
      <c r="K5" s="1114"/>
      <c r="L5" s="1114"/>
      <c r="M5" s="1114"/>
      <c r="N5" s="1114"/>
      <c r="O5" s="1114"/>
      <c r="P5" s="1114"/>
      <c r="Q5" s="1114"/>
      <c r="R5" s="1114"/>
      <c r="S5" s="1114"/>
      <c r="T5" s="1114"/>
      <c r="U5" s="1114"/>
      <c r="V5" s="1114"/>
      <c r="W5" s="1114"/>
      <c r="X5" s="1114"/>
      <c r="Y5" s="1114"/>
      <c r="Z5" s="1114"/>
      <c r="AA5" s="1114"/>
      <c r="AB5" s="1114"/>
      <c r="AC5" s="1114"/>
      <c r="AD5" s="1114"/>
      <c r="AE5" s="386"/>
    </row>
    <row r="6" spans="1:44" s="387" customFormat="1" ht="180" customHeight="1">
      <c r="A6" s="2406"/>
      <c r="B6" s="2406"/>
      <c r="C6" s="2406"/>
      <c r="D6" s="2406"/>
      <c r="E6" s="2406"/>
      <c r="F6" s="2406"/>
      <c r="G6" s="2406"/>
      <c r="H6" s="2406"/>
      <c r="I6" s="2406"/>
      <c r="J6" s="2406"/>
      <c r="K6" s="2406"/>
      <c r="L6" s="2406"/>
      <c r="M6" s="2406"/>
      <c r="N6" s="2406"/>
      <c r="O6" s="2406"/>
      <c r="P6" s="2406"/>
      <c r="Q6" s="2406"/>
      <c r="R6" s="2406"/>
      <c r="S6" s="2406"/>
      <c r="T6" s="2406"/>
      <c r="U6" s="2406"/>
      <c r="V6" s="2406"/>
      <c r="W6" s="2406"/>
      <c r="X6" s="2406"/>
      <c r="Y6" s="2406"/>
      <c r="Z6" s="2406"/>
      <c r="AA6" s="2406"/>
      <c r="AB6" s="2406"/>
      <c r="AC6" s="2406"/>
      <c r="AD6" s="2406"/>
    </row>
    <row r="7" spans="1:44" s="387" customFormat="1" ht="61.5" customHeight="1">
      <c r="A7" s="2424"/>
      <c r="B7" s="2425"/>
      <c r="C7" s="2425"/>
      <c r="D7" s="2425"/>
      <c r="E7" s="2425"/>
      <c r="F7" s="2425"/>
      <c r="G7" s="2425"/>
      <c r="H7" s="2425"/>
      <c r="I7" s="2425"/>
      <c r="J7" s="2425"/>
      <c r="K7" s="2425"/>
      <c r="L7" s="2425"/>
      <c r="M7" s="2425"/>
      <c r="N7" s="2425"/>
      <c r="O7" s="2425"/>
      <c r="P7" s="2425"/>
      <c r="Q7" s="2425"/>
      <c r="R7" s="2425"/>
      <c r="S7" s="2425"/>
      <c r="T7" s="2425"/>
      <c r="U7" s="2425"/>
      <c r="V7" s="2425"/>
      <c r="W7" s="2425"/>
      <c r="X7" s="2425"/>
      <c r="Y7" s="2425"/>
      <c r="Z7" s="2425"/>
      <c r="AA7" s="2425"/>
      <c r="AB7" s="2425"/>
      <c r="AC7" s="2425"/>
      <c r="AD7" s="2425"/>
      <c r="AE7" s="389"/>
    </row>
    <row r="8" spans="1:44">
      <c r="A8" s="390" t="s">
        <v>612</v>
      </c>
      <c r="B8" s="2426" t="s">
        <v>15</v>
      </c>
      <c r="C8" s="2427"/>
      <c r="D8" s="2428"/>
      <c r="E8" s="391" t="s">
        <v>16</v>
      </c>
      <c r="F8" s="2405" t="s">
        <v>18</v>
      </c>
      <c r="G8" s="2429"/>
      <c r="H8" s="2429"/>
      <c r="I8" s="2429"/>
      <c r="J8" s="2429"/>
      <c r="K8" s="2429"/>
      <c r="L8" s="2429"/>
      <c r="M8" s="2429"/>
      <c r="N8" s="2429"/>
      <c r="O8" s="2429"/>
      <c r="P8" s="2429"/>
      <c r="Q8" s="2429"/>
      <c r="R8" s="2429"/>
      <c r="S8" s="2429"/>
      <c r="T8" s="2429"/>
      <c r="U8" s="2429"/>
      <c r="V8" s="2429"/>
      <c r="W8" s="2429"/>
      <c r="X8" s="2429"/>
      <c r="Y8" s="2429"/>
      <c r="Z8" s="2429"/>
      <c r="AA8" s="2180"/>
      <c r="AB8" s="2430" t="s">
        <v>17</v>
      </c>
      <c r="AC8" s="2431"/>
      <c r="AD8" s="2432"/>
      <c r="AF8" s="392"/>
      <c r="AG8" s="393"/>
      <c r="AH8" s="393"/>
      <c r="AI8" s="393"/>
      <c r="AJ8" s="393"/>
      <c r="AK8" s="393"/>
      <c r="AL8" s="393"/>
      <c r="AM8" s="393"/>
      <c r="AN8" s="393"/>
      <c r="AO8" s="393"/>
      <c r="AP8" s="393"/>
      <c r="AQ8" s="393"/>
      <c r="AR8" s="394"/>
    </row>
    <row r="9" spans="1:44" ht="6" customHeight="1">
      <c r="A9" s="395"/>
      <c r="B9" s="396"/>
      <c r="C9" s="397"/>
      <c r="D9" s="397"/>
      <c r="E9" s="396"/>
      <c r="F9" s="398"/>
      <c r="G9" s="211"/>
      <c r="H9" s="211"/>
      <c r="I9" s="211"/>
      <c r="J9" s="211"/>
      <c r="K9" s="211"/>
      <c r="L9" s="211"/>
      <c r="M9" s="211"/>
      <c r="N9" s="211"/>
      <c r="O9" s="211"/>
      <c r="P9" s="211"/>
      <c r="Q9" s="211"/>
      <c r="R9" s="211"/>
      <c r="S9" s="211"/>
      <c r="T9" s="211"/>
      <c r="U9" s="211"/>
      <c r="V9" s="211"/>
      <c r="W9" s="211"/>
      <c r="X9" s="211"/>
      <c r="Y9" s="211"/>
      <c r="Z9" s="211"/>
      <c r="AA9" s="374"/>
      <c r="AB9" s="399"/>
      <c r="AC9" s="400"/>
      <c r="AD9" s="401"/>
      <c r="AF9" s="402"/>
      <c r="AG9" s="85"/>
      <c r="AH9" s="85"/>
      <c r="AI9" s="85"/>
      <c r="AJ9" s="85"/>
      <c r="AK9" s="85"/>
      <c r="AL9" s="85"/>
      <c r="AM9" s="85"/>
      <c r="AN9" s="85"/>
      <c r="AO9" s="85"/>
      <c r="AP9" s="85"/>
      <c r="AQ9" s="90"/>
      <c r="AR9" s="115"/>
    </row>
    <row r="10" spans="1:44" ht="13.5" customHeight="1">
      <c r="A10" s="1119" t="s">
        <v>696</v>
      </c>
      <c r="B10" s="1229">
        <v>1</v>
      </c>
      <c r="C10" s="1523" t="s">
        <v>611</v>
      </c>
      <c r="D10" s="2106" t="s">
        <v>376</v>
      </c>
      <c r="E10" s="1135" t="s">
        <v>610</v>
      </c>
      <c r="F10" s="100"/>
      <c r="G10" s="1136" t="s">
        <v>117</v>
      </c>
      <c r="H10" s="1136"/>
      <c r="I10" s="1136"/>
      <c r="J10" s="1136"/>
      <c r="K10" s="1136"/>
      <c r="L10" s="1136"/>
      <c r="M10" s="1136"/>
      <c r="N10" s="1446" t="s">
        <v>233</v>
      </c>
      <c r="O10" s="1446"/>
      <c r="P10" s="1446"/>
      <c r="Q10" s="1446"/>
      <c r="R10" s="1446"/>
      <c r="S10" s="1446"/>
      <c r="T10" s="1446"/>
      <c r="U10" s="1446"/>
      <c r="V10" s="1446"/>
      <c r="AA10" s="102"/>
      <c r="AB10" s="2164" t="s">
        <v>1060</v>
      </c>
      <c r="AC10" s="2165"/>
      <c r="AD10" s="2166"/>
      <c r="AF10" s="403"/>
      <c r="AG10" s="404"/>
      <c r="AH10" s="404"/>
      <c r="AI10" s="404"/>
      <c r="AJ10" s="90"/>
      <c r="AK10" s="90"/>
      <c r="AL10" s="90"/>
      <c r="AM10" s="90"/>
      <c r="AN10" s="90"/>
      <c r="AO10" s="90"/>
      <c r="AP10" s="78"/>
      <c r="AQ10" s="90"/>
      <c r="AR10" s="115"/>
    </row>
    <row r="11" spans="1:44" ht="13.5" customHeight="1">
      <c r="A11" s="1119"/>
      <c r="B11" s="1229"/>
      <c r="C11" s="1523"/>
      <c r="D11" s="2106"/>
      <c r="E11" s="1135"/>
      <c r="F11" s="100"/>
      <c r="G11" s="1136"/>
      <c r="H11" s="1136"/>
      <c r="I11" s="1136"/>
      <c r="J11" s="1136"/>
      <c r="K11" s="1136"/>
      <c r="L11" s="1136"/>
      <c r="M11" s="1136"/>
      <c r="N11" s="1446"/>
      <c r="O11" s="1446"/>
      <c r="P11" s="1446"/>
      <c r="Q11" s="1446"/>
      <c r="R11" s="1446"/>
      <c r="S11" s="1446"/>
      <c r="T11" s="1446"/>
      <c r="U11" s="1446"/>
      <c r="V11" s="1446"/>
      <c r="AA11" s="102"/>
      <c r="AB11" s="2164"/>
      <c r="AC11" s="2165"/>
      <c r="AD11" s="2166"/>
      <c r="AF11" s="114"/>
      <c r="AG11" s="90"/>
      <c r="AH11" s="90"/>
      <c r="AI11" s="90"/>
      <c r="AJ11" s="90"/>
      <c r="AK11" s="90"/>
      <c r="AL11" s="90"/>
      <c r="AM11" s="90"/>
      <c r="AN11" s="90"/>
      <c r="AO11" s="90"/>
      <c r="AP11" s="78"/>
      <c r="AQ11" s="90"/>
      <c r="AR11" s="115"/>
    </row>
    <row r="12" spans="1:44" ht="13.5" customHeight="1">
      <c r="A12" s="1119"/>
      <c r="B12" s="1229"/>
      <c r="C12" s="1523"/>
      <c r="D12" s="2106"/>
      <c r="E12" s="1135"/>
      <c r="F12" s="100"/>
      <c r="AA12" s="102"/>
      <c r="AB12" s="2164"/>
      <c r="AC12" s="2165"/>
      <c r="AD12" s="2166"/>
      <c r="AF12" s="114"/>
      <c r="AG12" s="90"/>
      <c r="AH12" s="90"/>
      <c r="AI12" s="90"/>
      <c r="AJ12" s="90"/>
      <c r="AK12" s="90"/>
      <c r="AL12" s="90"/>
      <c r="AM12" s="90"/>
      <c r="AN12" s="90"/>
      <c r="AO12" s="90"/>
      <c r="AP12" s="78"/>
      <c r="AQ12" s="90"/>
      <c r="AR12" s="115"/>
    </row>
    <row r="13" spans="1:44" ht="13.5" customHeight="1">
      <c r="A13" s="1119"/>
      <c r="B13" s="1229"/>
      <c r="C13" s="1523"/>
      <c r="D13" s="2106"/>
      <c r="E13" s="1135"/>
      <c r="F13" s="100"/>
      <c r="G13" s="101" t="s">
        <v>609</v>
      </c>
      <c r="AA13" s="102"/>
      <c r="AB13" s="2164"/>
      <c r="AC13" s="2165"/>
      <c r="AD13" s="2166"/>
      <c r="AF13" s="114"/>
      <c r="AG13" s="90"/>
      <c r="AH13" s="90"/>
      <c r="AI13" s="90"/>
      <c r="AJ13" s="90"/>
      <c r="AK13" s="90"/>
      <c r="AL13" s="90"/>
      <c r="AM13" s="90"/>
      <c r="AN13" s="90"/>
      <c r="AO13" s="90"/>
      <c r="AP13" s="78"/>
      <c r="AQ13" s="90"/>
      <c r="AR13" s="115"/>
    </row>
    <row r="14" spans="1:44" ht="13.5" customHeight="1">
      <c r="A14" s="1119"/>
      <c r="B14" s="1229"/>
      <c r="C14" s="1523"/>
      <c r="D14" s="2106"/>
      <c r="E14" s="1135"/>
      <c r="F14" s="100"/>
      <c r="G14" s="1372"/>
      <c r="H14" s="1373"/>
      <c r="I14" s="1373"/>
      <c r="J14" s="1373"/>
      <c r="K14" s="1373"/>
      <c r="L14" s="1374"/>
      <c r="M14" s="2344" t="s">
        <v>608</v>
      </c>
      <c r="N14" s="2345"/>
      <c r="O14" s="2345"/>
      <c r="P14" s="2345"/>
      <c r="Q14" s="2345"/>
      <c r="R14" s="2345"/>
      <c r="S14" s="2345"/>
      <c r="T14" s="2345"/>
      <c r="U14" s="2345"/>
      <c r="V14" s="2346"/>
      <c r="W14" s="2344" t="s">
        <v>607</v>
      </c>
      <c r="X14" s="2345"/>
      <c r="Y14" s="2345"/>
      <c r="Z14" s="2346"/>
      <c r="AA14" s="102"/>
      <c r="AB14" s="2164"/>
      <c r="AC14" s="2165"/>
      <c r="AD14" s="2166"/>
      <c r="AF14" s="114"/>
      <c r="AG14" s="90"/>
      <c r="AH14" s="90"/>
      <c r="AI14" s="90"/>
      <c r="AJ14" s="90"/>
      <c r="AK14" s="90"/>
      <c r="AL14" s="90"/>
      <c r="AM14" s="90"/>
      <c r="AN14" s="90"/>
      <c r="AO14" s="90"/>
      <c r="AP14" s="78"/>
      <c r="AQ14" s="90"/>
      <c r="AR14" s="115"/>
    </row>
    <row r="15" spans="1:44" ht="13.5" customHeight="1">
      <c r="A15" s="1119"/>
      <c r="B15" s="1229"/>
      <c r="C15" s="1523"/>
      <c r="D15" s="2106"/>
      <c r="E15" s="1135"/>
      <c r="F15" s="100"/>
      <c r="G15" s="2352" t="s">
        <v>606</v>
      </c>
      <c r="H15" s="2353"/>
      <c r="I15" s="2353"/>
      <c r="J15" s="2353"/>
      <c r="K15" s="2353"/>
      <c r="L15" s="2354"/>
      <c r="M15" s="2358" t="s">
        <v>605</v>
      </c>
      <c r="N15" s="2359"/>
      <c r="O15" s="2359"/>
      <c r="P15" s="2359"/>
      <c r="Q15" s="2360"/>
      <c r="R15" s="2364"/>
      <c r="S15" s="2365"/>
      <c r="T15" s="2368" t="s">
        <v>604</v>
      </c>
      <c r="U15" s="2368"/>
      <c r="V15" s="2369"/>
      <c r="W15" s="2370" t="s">
        <v>600</v>
      </c>
      <c r="X15" s="2372"/>
      <c r="Y15" s="2372"/>
      <c r="Z15" s="2374" t="s">
        <v>90</v>
      </c>
      <c r="AA15" s="102"/>
      <c r="AB15" s="2164"/>
      <c r="AC15" s="2165"/>
      <c r="AD15" s="2166"/>
      <c r="AF15" s="114"/>
      <c r="AG15" s="90"/>
      <c r="AH15" s="90"/>
      <c r="AI15" s="90"/>
      <c r="AJ15" s="90"/>
      <c r="AK15" s="90"/>
      <c r="AL15" s="90"/>
      <c r="AM15" s="90"/>
      <c r="AN15" s="90"/>
      <c r="AO15" s="90"/>
      <c r="AP15" s="78"/>
      <c r="AQ15" s="90"/>
      <c r="AR15" s="115"/>
    </row>
    <row r="16" spans="1:44" ht="13.5" customHeight="1">
      <c r="A16" s="1119"/>
      <c r="B16" s="1229"/>
      <c r="C16" s="1523"/>
      <c r="D16" s="2106"/>
      <c r="E16" s="1135"/>
      <c r="F16" s="100"/>
      <c r="G16" s="2355"/>
      <c r="H16" s="2356"/>
      <c r="I16" s="2356"/>
      <c r="J16" s="2356"/>
      <c r="K16" s="2356"/>
      <c r="L16" s="2357"/>
      <c r="M16" s="2361"/>
      <c r="N16" s="2362"/>
      <c r="O16" s="2362"/>
      <c r="P16" s="2362"/>
      <c r="Q16" s="2363"/>
      <c r="R16" s="2366"/>
      <c r="S16" s="2367"/>
      <c r="T16" s="1545"/>
      <c r="U16" s="1545"/>
      <c r="V16" s="2202"/>
      <c r="W16" s="2371"/>
      <c r="X16" s="2373"/>
      <c r="Y16" s="2373"/>
      <c r="Z16" s="1563"/>
      <c r="AA16" s="102"/>
      <c r="AB16" s="2164"/>
      <c r="AC16" s="2165"/>
      <c r="AD16" s="2166"/>
      <c r="AF16" s="114"/>
      <c r="AG16" s="90"/>
      <c r="AH16" s="90"/>
      <c r="AI16" s="90"/>
      <c r="AJ16" s="90"/>
      <c r="AK16" s="90"/>
      <c r="AL16" s="90"/>
      <c r="AM16" s="90"/>
      <c r="AN16" s="90"/>
      <c r="AO16" s="90"/>
      <c r="AP16" s="78"/>
      <c r="AQ16" s="90"/>
      <c r="AR16" s="115"/>
    </row>
    <row r="17" spans="1:44" ht="13.5" customHeight="1">
      <c r="A17" s="1119"/>
      <c r="B17" s="1229"/>
      <c r="C17" s="1523"/>
      <c r="D17" s="2106"/>
      <c r="E17" s="1135"/>
      <c r="F17" s="100"/>
      <c r="G17" s="1163" t="s">
        <v>603</v>
      </c>
      <c r="H17" s="1163"/>
      <c r="I17" s="1163"/>
      <c r="J17" s="1163"/>
      <c r="K17" s="1163"/>
      <c r="L17" s="1163"/>
      <c r="M17" s="1172" t="s">
        <v>602</v>
      </c>
      <c r="N17" s="1172"/>
      <c r="O17" s="1124" t="s">
        <v>601</v>
      </c>
      <c r="P17" s="1124"/>
      <c r="Q17" s="1124"/>
      <c r="R17" s="2375"/>
      <c r="S17" s="2375"/>
      <c r="T17" s="2375"/>
      <c r="U17" s="2375"/>
      <c r="V17" s="2375"/>
      <c r="W17" s="2405" t="s">
        <v>600</v>
      </c>
      <c r="X17" s="1631"/>
      <c r="Y17" s="1631"/>
      <c r="Z17" s="2180" t="s">
        <v>90</v>
      </c>
      <c r="AA17" s="102"/>
      <c r="AB17" s="2164"/>
      <c r="AC17" s="2165"/>
      <c r="AD17" s="2166"/>
      <c r="AF17" s="114"/>
      <c r="AG17" s="90"/>
      <c r="AH17" s="90"/>
      <c r="AI17" s="90"/>
      <c r="AJ17" s="90"/>
      <c r="AK17" s="90"/>
      <c r="AL17" s="90"/>
      <c r="AM17" s="90"/>
      <c r="AN17" s="90"/>
      <c r="AO17" s="90"/>
      <c r="AP17" s="78"/>
      <c r="AQ17" s="90"/>
      <c r="AR17" s="115"/>
    </row>
    <row r="18" spans="1:44" ht="13.5" customHeight="1">
      <c r="A18" s="1119"/>
      <c r="B18" s="1229"/>
      <c r="C18" s="1523"/>
      <c r="D18" s="2106"/>
      <c r="E18" s="1135"/>
      <c r="F18" s="100"/>
      <c r="G18" s="1163"/>
      <c r="H18" s="1163"/>
      <c r="I18" s="1163"/>
      <c r="J18" s="1163"/>
      <c r="K18" s="1163"/>
      <c r="L18" s="1163"/>
      <c r="M18" s="1172"/>
      <c r="N18" s="1172"/>
      <c r="O18" s="1124" t="s">
        <v>599</v>
      </c>
      <c r="P18" s="1124"/>
      <c r="Q18" s="1124"/>
      <c r="R18" s="2375"/>
      <c r="S18" s="2375"/>
      <c r="T18" s="2375"/>
      <c r="U18" s="2375"/>
      <c r="V18" s="2375"/>
      <c r="W18" s="2405"/>
      <c r="X18" s="1631"/>
      <c r="Y18" s="1631"/>
      <c r="Z18" s="2180"/>
      <c r="AA18" s="102"/>
      <c r="AB18" s="2164"/>
      <c r="AC18" s="2165"/>
      <c r="AD18" s="2166"/>
      <c r="AF18" s="114"/>
      <c r="AG18" s="90"/>
      <c r="AH18" s="90"/>
      <c r="AI18" s="90"/>
      <c r="AJ18" s="90"/>
      <c r="AK18" s="90"/>
      <c r="AL18" s="90"/>
      <c r="AM18" s="90"/>
      <c r="AN18" s="90"/>
      <c r="AO18" s="90"/>
      <c r="AP18" s="78"/>
      <c r="AQ18" s="90"/>
      <c r="AR18" s="115"/>
    </row>
    <row r="19" spans="1:44" ht="13.5" customHeight="1">
      <c r="A19" s="1119"/>
      <c r="B19" s="1229"/>
      <c r="C19" s="1523"/>
      <c r="D19" s="2106"/>
      <c r="E19" s="1135"/>
      <c r="F19" s="100"/>
      <c r="G19" s="1163"/>
      <c r="H19" s="1163"/>
      <c r="I19" s="1163"/>
      <c r="J19" s="1163"/>
      <c r="K19" s="1163"/>
      <c r="L19" s="1163"/>
      <c r="M19" s="1172"/>
      <c r="N19" s="1172"/>
      <c r="O19" s="1124" t="s">
        <v>598</v>
      </c>
      <c r="P19" s="1124"/>
      <c r="Q19" s="1124"/>
      <c r="R19" s="2375"/>
      <c r="S19" s="2375"/>
      <c r="T19" s="2375"/>
      <c r="U19" s="2375"/>
      <c r="V19" s="2375"/>
      <c r="W19" s="2405"/>
      <c r="X19" s="1631"/>
      <c r="Y19" s="1631"/>
      <c r="Z19" s="2180"/>
      <c r="AA19" s="102"/>
      <c r="AB19" s="2164"/>
      <c r="AC19" s="2165"/>
      <c r="AD19" s="2166"/>
      <c r="AF19" s="114"/>
      <c r="AG19" s="90"/>
      <c r="AH19" s="90"/>
      <c r="AI19" s="90"/>
      <c r="AJ19" s="90"/>
      <c r="AK19" s="90"/>
      <c r="AL19" s="90"/>
      <c r="AM19" s="90"/>
      <c r="AN19" s="90"/>
      <c r="AO19" s="90"/>
      <c r="AP19" s="78"/>
      <c r="AQ19" s="90"/>
      <c r="AR19" s="115"/>
    </row>
    <row r="20" spans="1:44" ht="13.5" customHeight="1">
      <c r="A20" s="1119"/>
      <c r="B20" s="1229"/>
      <c r="C20" s="1523"/>
      <c r="D20" s="2106"/>
      <c r="E20" s="1135"/>
      <c r="F20" s="100"/>
      <c r="G20" s="1366"/>
      <c r="H20" s="1366"/>
      <c r="I20" s="1366"/>
      <c r="J20" s="1366"/>
      <c r="K20" s="1204" t="s">
        <v>592</v>
      </c>
      <c r="L20" s="1204"/>
      <c r="M20" s="1204"/>
      <c r="N20" s="1204"/>
      <c r="O20" s="1204"/>
      <c r="P20" s="1204"/>
      <c r="Q20" s="1204" t="s">
        <v>591</v>
      </c>
      <c r="R20" s="1204"/>
      <c r="S20" s="1204"/>
      <c r="T20" s="1204"/>
      <c r="U20" s="1204"/>
      <c r="V20" s="1204"/>
      <c r="W20" s="1204"/>
      <c r="X20" s="1204"/>
      <c r="Y20" s="1204"/>
      <c r="Z20" s="1204"/>
      <c r="AA20" s="102"/>
      <c r="AB20" s="2164"/>
      <c r="AC20" s="2165"/>
      <c r="AD20" s="2166"/>
      <c r="AF20" s="114"/>
      <c r="AG20" s="90"/>
      <c r="AH20" s="90"/>
      <c r="AI20" s="90"/>
      <c r="AJ20" s="90"/>
      <c r="AK20" s="90"/>
      <c r="AL20" s="90"/>
      <c r="AM20" s="90"/>
      <c r="AN20" s="90"/>
      <c r="AO20" s="90"/>
      <c r="AP20" s="78"/>
      <c r="AQ20" s="90"/>
      <c r="AR20" s="115"/>
    </row>
    <row r="21" spans="1:44" ht="13.5" customHeight="1">
      <c r="A21" s="1119"/>
      <c r="B21" s="1229"/>
      <c r="C21" s="1523"/>
      <c r="D21" s="2106"/>
      <c r="E21" s="1135"/>
      <c r="F21" s="100"/>
      <c r="G21" s="1204" t="s">
        <v>597</v>
      </c>
      <c r="H21" s="1204"/>
      <c r="I21" s="1204"/>
      <c r="J21" s="1204"/>
      <c r="K21" s="1468"/>
      <c r="L21" s="1468"/>
      <c r="M21" s="1468"/>
      <c r="N21" s="1468"/>
      <c r="O21" s="1468"/>
      <c r="P21" s="1468"/>
      <c r="Q21" s="2401"/>
      <c r="R21" s="2401"/>
      <c r="S21" s="2401"/>
      <c r="T21" s="2401"/>
      <c r="U21" s="2401"/>
      <c r="V21" s="2401"/>
      <c r="W21" s="2401"/>
      <c r="X21" s="2401"/>
      <c r="Y21" s="2401"/>
      <c r="Z21" s="2401"/>
      <c r="AA21" s="102"/>
      <c r="AB21" s="2164"/>
      <c r="AC21" s="2165"/>
      <c r="AD21" s="2166"/>
      <c r="AF21" s="114"/>
      <c r="AG21" s="90"/>
      <c r="AH21" s="90"/>
      <c r="AI21" s="90"/>
      <c r="AJ21" s="90"/>
      <c r="AK21" s="90"/>
      <c r="AL21" s="90"/>
      <c r="AM21" s="90"/>
      <c r="AN21" s="90"/>
      <c r="AO21" s="90"/>
      <c r="AP21" s="78"/>
      <c r="AQ21" s="90"/>
      <c r="AR21" s="115"/>
    </row>
    <row r="22" spans="1:44" ht="13.5" customHeight="1">
      <c r="A22" s="1119"/>
      <c r="B22" s="1229"/>
      <c r="C22" s="1523"/>
      <c r="D22" s="2106"/>
      <c r="E22" s="1135"/>
      <c r="F22" s="100"/>
      <c r="G22" s="2347" t="s">
        <v>596</v>
      </c>
      <c r="H22" s="1202"/>
      <c r="I22" s="1202"/>
      <c r="J22" s="1202"/>
      <c r="K22" s="2402"/>
      <c r="L22" s="2403"/>
      <c r="M22" s="2403"/>
      <c r="N22" s="2403"/>
      <c r="O22" s="2403"/>
      <c r="P22" s="2403"/>
      <c r="Q22" s="2403"/>
      <c r="R22" s="2403"/>
      <c r="S22" s="2403"/>
      <c r="T22" s="2403"/>
      <c r="U22" s="2403"/>
      <c r="V22" s="2403"/>
      <c r="W22" s="2403"/>
      <c r="X22" s="2403"/>
      <c r="Y22" s="2403"/>
      <c r="Z22" s="2403"/>
      <c r="AA22" s="102"/>
      <c r="AB22" s="2164"/>
      <c r="AC22" s="2165"/>
      <c r="AD22" s="2166"/>
      <c r="AF22" s="114"/>
      <c r="AG22" s="90"/>
      <c r="AH22" s="90"/>
      <c r="AI22" s="90"/>
      <c r="AJ22" s="90"/>
      <c r="AK22" s="90"/>
      <c r="AL22" s="90"/>
      <c r="AM22" s="90"/>
      <c r="AN22" s="90"/>
      <c r="AO22" s="90"/>
      <c r="AP22" s="78"/>
      <c r="AQ22" s="90"/>
      <c r="AR22" s="115"/>
    </row>
    <row r="23" spans="1:44" ht="13.5" customHeight="1">
      <c r="A23" s="1119"/>
      <c r="B23" s="1229"/>
      <c r="C23" s="1523"/>
      <c r="D23" s="2106"/>
      <c r="E23" s="1135"/>
      <c r="F23" s="100"/>
      <c r="G23" s="1202"/>
      <c r="H23" s="1202"/>
      <c r="I23" s="1202"/>
      <c r="J23" s="1202"/>
      <c r="K23" s="2403"/>
      <c r="L23" s="2403"/>
      <c r="M23" s="2403"/>
      <c r="N23" s="2403"/>
      <c r="O23" s="2403"/>
      <c r="P23" s="2403"/>
      <c r="Q23" s="2403"/>
      <c r="R23" s="2403"/>
      <c r="S23" s="2403"/>
      <c r="T23" s="2403"/>
      <c r="U23" s="2403"/>
      <c r="V23" s="2403"/>
      <c r="W23" s="2403"/>
      <c r="X23" s="2403"/>
      <c r="Y23" s="2403"/>
      <c r="Z23" s="2403"/>
      <c r="AA23" s="102"/>
      <c r="AB23" s="2164"/>
      <c r="AC23" s="2165"/>
      <c r="AD23" s="2166"/>
      <c r="AF23" s="114"/>
      <c r="AG23" s="90"/>
      <c r="AH23" s="90"/>
      <c r="AI23" s="90"/>
      <c r="AJ23" s="90"/>
      <c r="AK23" s="90"/>
      <c r="AL23" s="90"/>
      <c r="AM23" s="90"/>
      <c r="AN23" s="90"/>
      <c r="AO23" s="90"/>
      <c r="AP23" s="78"/>
      <c r="AQ23" s="90"/>
      <c r="AR23" s="115"/>
    </row>
    <row r="24" spans="1:44" ht="13.5" customHeight="1">
      <c r="A24" s="1119"/>
      <c r="B24" s="1229"/>
      <c r="C24" s="1523"/>
      <c r="D24" s="2106"/>
      <c r="E24" s="1135"/>
      <c r="F24" s="100"/>
      <c r="G24" s="1202"/>
      <c r="H24" s="1202"/>
      <c r="I24" s="1202"/>
      <c r="J24" s="1202"/>
      <c r="K24" s="2403"/>
      <c r="L24" s="2403"/>
      <c r="M24" s="2403"/>
      <c r="N24" s="2403"/>
      <c r="O24" s="2403"/>
      <c r="P24" s="2403"/>
      <c r="Q24" s="2403"/>
      <c r="R24" s="2403"/>
      <c r="S24" s="2403"/>
      <c r="T24" s="2403"/>
      <c r="U24" s="2403"/>
      <c r="V24" s="2403"/>
      <c r="W24" s="2403"/>
      <c r="X24" s="2403"/>
      <c r="Y24" s="2403"/>
      <c r="Z24" s="2403"/>
      <c r="AA24" s="102"/>
      <c r="AB24" s="2164"/>
      <c r="AC24" s="2165"/>
      <c r="AD24" s="2166"/>
      <c r="AF24" s="114"/>
      <c r="AG24" s="90"/>
      <c r="AH24" s="90"/>
      <c r="AI24" s="90"/>
      <c r="AJ24" s="90"/>
      <c r="AK24" s="90"/>
      <c r="AL24" s="90"/>
      <c r="AM24" s="90"/>
      <c r="AN24" s="90"/>
      <c r="AO24" s="90"/>
      <c r="AP24" s="78"/>
      <c r="AQ24" s="90"/>
      <c r="AR24" s="115"/>
    </row>
    <row r="25" spans="1:44" ht="12" customHeight="1">
      <c r="A25" s="1119"/>
      <c r="B25" s="1229"/>
      <c r="C25" s="1523"/>
      <c r="D25" s="2106"/>
      <c r="E25" s="1135"/>
      <c r="AA25" s="102"/>
      <c r="AB25" s="2164"/>
      <c r="AC25" s="2165"/>
      <c r="AD25" s="2166"/>
    </row>
    <row r="26" spans="1:44" ht="13.5" customHeight="1">
      <c r="A26" s="1119"/>
      <c r="B26" s="1229">
        <v>2</v>
      </c>
      <c r="C26" s="1523" t="s">
        <v>595</v>
      </c>
      <c r="D26" s="2106" t="s">
        <v>376</v>
      </c>
      <c r="E26" s="1135" t="s">
        <v>594</v>
      </c>
      <c r="F26" s="90"/>
      <c r="G26" s="1136" t="s">
        <v>117</v>
      </c>
      <c r="H26" s="1136"/>
      <c r="I26" s="1136"/>
      <c r="J26" s="1136"/>
      <c r="K26" s="1136"/>
      <c r="L26" s="1136"/>
      <c r="M26" s="1136"/>
      <c r="N26" s="1446" t="s">
        <v>1299</v>
      </c>
      <c r="O26" s="1446"/>
      <c r="P26" s="1446"/>
      <c r="Q26" s="1446"/>
      <c r="R26" s="1446"/>
      <c r="S26" s="1446"/>
      <c r="T26" s="1446"/>
      <c r="U26" s="1446"/>
      <c r="V26" s="1446"/>
      <c r="W26" s="90"/>
      <c r="X26" s="90"/>
      <c r="Y26" s="90"/>
      <c r="Z26" s="90"/>
      <c r="AA26" s="115"/>
      <c r="AB26" s="2164" t="s">
        <v>1060</v>
      </c>
      <c r="AC26" s="2165"/>
      <c r="AD26" s="2166"/>
      <c r="AF26" s="403"/>
      <c r="AG26" s="404"/>
      <c r="AH26" s="404"/>
      <c r="AI26" s="404"/>
      <c r="AJ26" s="90"/>
      <c r="AK26" s="90"/>
      <c r="AL26" s="90"/>
      <c r="AM26" s="90"/>
      <c r="AN26" s="90"/>
      <c r="AO26" s="90"/>
      <c r="AP26" s="78"/>
      <c r="AQ26" s="90"/>
      <c r="AR26" s="115"/>
    </row>
    <row r="27" spans="1:44" ht="13.5" customHeight="1">
      <c r="A27" s="1119"/>
      <c r="B27" s="1229"/>
      <c r="C27" s="1523"/>
      <c r="D27" s="2106"/>
      <c r="E27" s="1135"/>
      <c r="F27" s="90"/>
      <c r="G27" s="1136"/>
      <c r="H27" s="1136"/>
      <c r="I27" s="1136"/>
      <c r="J27" s="1136"/>
      <c r="K27" s="1136"/>
      <c r="L27" s="1136"/>
      <c r="M27" s="1136"/>
      <c r="N27" s="1446"/>
      <c r="O27" s="1446"/>
      <c r="P27" s="1446"/>
      <c r="Q27" s="1446"/>
      <c r="R27" s="1446"/>
      <c r="S27" s="1446"/>
      <c r="T27" s="1446"/>
      <c r="U27" s="1446"/>
      <c r="V27" s="1446"/>
      <c r="W27" s="90"/>
      <c r="X27" s="90"/>
      <c r="Y27" s="90"/>
      <c r="Z27" s="90"/>
      <c r="AA27" s="115"/>
      <c r="AB27" s="2164"/>
      <c r="AC27" s="2165"/>
      <c r="AD27" s="2166"/>
      <c r="AF27" s="114"/>
      <c r="AG27" s="90"/>
      <c r="AH27" s="90"/>
      <c r="AI27" s="90"/>
      <c r="AJ27" s="90"/>
      <c r="AK27" s="90"/>
      <c r="AL27" s="90"/>
      <c r="AM27" s="90"/>
      <c r="AN27" s="90"/>
      <c r="AO27" s="90"/>
      <c r="AP27" s="78"/>
      <c r="AQ27" s="90"/>
      <c r="AR27" s="115"/>
    </row>
    <row r="28" spans="1:44" ht="13.5" customHeight="1">
      <c r="A28" s="1119"/>
      <c r="B28" s="1229"/>
      <c r="C28" s="1523"/>
      <c r="D28" s="2106"/>
      <c r="E28" s="1135"/>
      <c r="F28" s="90"/>
      <c r="G28" s="90"/>
      <c r="H28" s="90"/>
      <c r="I28" s="90"/>
      <c r="J28" s="90"/>
      <c r="K28" s="90"/>
      <c r="L28" s="90"/>
      <c r="M28" s="90"/>
      <c r="N28" s="90"/>
      <c r="O28" s="90"/>
      <c r="P28" s="90"/>
      <c r="Q28" s="90"/>
      <c r="R28" s="90"/>
      <c r="S28" s="90"/>
      <c r="T28" s="90"/>
      <c r="U28" s="90"/>
      <c r="V28" s="90"/>
      <c r="W28" s="90"/>
      <c r="X28" s="90"/>
      <c r="Y28" s="90"/>
      <c r="Z28" s="90"/>
      <c r="AA28" s="115"/>
      <c r="AB28" s="2164"/>
      <c r="AC28" s="2165"/>
      <c r="AD28" s="2166"/>
      <c r="AF28" s="114"/>
      <c r="AG28" s="90"/>
      <c r="AH28" s="90"/>
      <c r="AI28" s="90"/>
      <c r="AJ28" s="90"/>
      <c r="AK28" s="90"/>
      <c r="AL28" s="90"/>
      <c r="AM28" s="90"/>
      <c r="AN28" s="90"/>
      <c r="AO28" s="90"/>
      <c r="AP28" s="78"/>
      <c r="AQ28" s="90"/>
      <c r="AR28" s="115"/>
    </row>
    <row r="29" spans="1:44" ht="13.5" customHeight="1">
      <c r="A29" s="1119"/>
      <c r="B29" s="1229"/>
      <c r="C29" s="1523"/>
      <c r="D29" s="2106"/>
      <c r="E29" s="1135"/>
      <c r="F29" s="90"/>
      <c r="G29" s="90" t="s">
        <v>593</v>
      </c>
      <c r="H29" s="90"/>
      <c r="I29" s="90"/>
      <c r="J29" s="90"/>
      <c r="K29" s="90"/>
      <c r="L29" s="90"/>
      <c r="M29" s="90"/>
      <c r="N29" s="90"/>
      <c r="O29" s="90"/>
      <c r="P29" s="90"/>
      <c r="Q29" s="90"/>
      <c r="R29" s="90"/>
      <c r="S29" s="90"/>
      <c r="T29" s="90"/>
      <c r="U29" s="90"/>
      <c r="V29" s="90"/>
      <c r="W29" s="90"/>
      <c r="X29" s="90"/>
      <c r="Y29" s="90"/>
      <c r="Z29" s="90"/>
      <c r="AA29" s="90"/>
      <c r="AB29" s="2164"/>
      <c r="AC29" s="2165"/>
      <c r="AD29" s="2166"/>
      <c r="AF29" s="114"/>
      <c r="AG29" s="90"/>
      <c r="AH29" s="90"/>
      <c r="AI29" s="90"/>
      <c r="AJ29" s="90"/>
      <c r="AK29" s="90"/>
      <c r="AL29" s="90"/>
      <c r="AM29" s="90"/>
      <c r="AN29" s="90"/>
      <c r="AO29" s="90"/>
      <c r="AP29" s="78"/>
      <c r="AQ29" s="90"/>
      <c r="AR29" s="115"/>
    </row>
    <row r="30" spans="1:44" ht="13.5" customHeight="1">
      <c r="A30" s="1119"/>
      <c r="B30" s="1229"/>
      <c r="C30" s="1523"/>
      <c r="D30" s="2106"/>
      <c r="E30" s="1135"/>
      <c r="F30" s="90"/>
      <c r="G30" s="1372"/>
      <c r="H30" s="1373"/>
      <c r="I30" s="1373"/>
      <c r="J30" s="1374"/>
      <c r="K30" s="1204" t="s">
        <v>592</v>
      </c>
      <c r="L30" s="1204"/>
      <c r="M30" s="1204"/>
      <c r="N30" s="1204"/>
      <c r="O30" s="1204"/>
      <c r="P30" s="1204"/>
      <c r="Q30" s="1204" t="s">
        <v>591</v>
      </c>
      <c r="R30" s="1204"/>
      <c r="S30" s="1204"/>
      <c r="T30" s="1204"/>
      <c r="U30" s="1204"/>
      <c r="V30" s="1204"/>
      <c r="W30" s="1204"/>
      <c r="X30" s="1204"/>
      <c r="Y30" s="1204"/>
      <c r="Z30" s="1204"/>
      <c r="AA30" s="90"/>
      <c r="AB30" s="2164"/>
      <c r="AC30" s="2165"/>
      <c r="AD30" s="2166"/>
      <c r="AF30" s="114"/>
      <c r="AG30" s="90"/>
      <c r="AH30" s="90"/>
      <c r="AI30" s="90"/>
      <c r="AJ30" s="90"/>
      <c r="AK30" s="90"/>
      <c r="AL30" s="90"/>
      <c r="AM30" s="90"/>
      <c r="AN30" s="90"/>
      <c r="AO30" s="90"/>
      <c r="AP30" s="78"/>
      <c r="AQ30" s="90"/>
      <c r="AR30" s="115"/>
    </row>
    <row r="31" spans="1:44" ht="13.5" customHeight="1">
      <c r="A31" s="1119"/>
      <c r="B31" s="1229"/>
      <c r="C31" s="1523"/>
      <c r="D31" s="2106"/>
      <c r="E31" s="1135"/>
      <c r="F31" s="90"/>
      <c r="G31" s="1124" t="s">
        <v>590</v>
      </c>
      <c r="H31" s="1124"/>
      <c r="I31" s="1124"/>
      <c r="J31" s="1124"/>
      <c r="K31" s="2404"/>
      <c r="L31" s="2404"/>
      <c r="M31" s="2404"/>
      <c r="N31" s="2404"/>
      <c r="O31" s="2404"/>
      <c r="P31" s="2404"/>
      <c r="Q31" s="2404"/>
      <c r="R31" s="2404"/>
      <c r="S31" s="2404"/>
      <c r="T31" s="2404"/>
      <c r="U31" s="2404"/>
      <c r="V31" s="2404"/>
      <c r="W31" s="2404"/>
      <c r="X31" s="2404"/>
      <c r="Y31" s="2404"/>
      <c r="Z31" s="2404"/>
      <c r="AA31" s="90"/>
      <c r="AB31" s="2164"/>
      <c r="AC31" s="2165"/>
      <c r="AD31" s="2166"/>
      <c r="AF31" s="114"/>
      <c r="AG31" s="90"/>
      <c r="AH31" s="90"/>
      <c r="AI31" s="90"/>
      <c r="AJ31" s="90"/>
      <c r="AK31" s="90"/>
      <c r="AL31" s="90"/>
      <c r="AM31" s="90"/>
      <c r="AN31" s="90"/>
      <c r="AO31" s="90"/>
      <c r="AP31" s="78"/>
      <c r="AQ31" s="90"/>
      <c r="AR31" s="115"/>
    </row>
    <row r="32" spans="1:44" ht="13.5" customHeight="1">
      <c r="A32" s="1119"/>
      <c r="B32" s="1229"/>
      <c r="C32" s="1523"/>
      <c r="D32" s="2106"/>
      <c r="E32" s="1135"/>
      <c r="F32" s="90"/>
      <c r="G32" s="1124" t="s">
        <v>589</v>
      </c>
      <c r="H32" s="1124"/>
      <c r="I32" s="1124"/>
      <c r="J32" s="1124"/>
      <c r="K32" s="2404"/>
      <c r="L32" s="2404"/>
      <c r="M32" s="2404"/>
      <c r="N32" s="2404"/>
      <c r="O32" s="2404"/>
      <c r="P32" s="2404"/>
      <c r="Q32" s="2404"/>
      <c r="R32" s="2404"/>
      <c r="S32" s="2404"/>
      <c r="T32" s="2404"/>
      <c r="U32" s="2404"/>
      <c r="V32" s="2404"/>
      <c r="W32" s="2404"/>
      <c r="X32" s="2404"/>
      <c r="Y32" s="2404"/>
      <c r="Z32" s="2404"/>
      <c r="AA32" s="90"/>
      <c r="AB32" s="2164"/>
      <c r="AC32" s="2165"/>
      <c r="AD32" s="2166"/>
      <c r="AF32" s="114"/>
      <c r="AG32" s="90"/>
      <c r="AH32" s="90"/>
      <c r="AI32" s="90"/>
      <c r="AJ32" s="90"/>
      <c r="AK32" s="90"/>
      <c r="AL32" s="90"/>
      <c r="AM32" s="90"/>
      <c r="AN32" s="90"/>
      <c r="AO32" s="90"/>
      <c r="AP32" s="78"/>
      <c r="AQ32" s="90"/>
      <c r="AR32" s="115"/>
    </row>
    <row r="33" spans="1:44" ht="13.5" customHeight="1">
      <c r="A33" s="1119"/>
      <c r="B33" s="1229"/>
      <c r="C33" s="1523"/>
      <c r="D33" s="2106"/>
      <c r="E33" s="1135"/>
      <c r="F33" s="90"/>
      <c r="G33" s="2382" t="s">
        <v>588</v>
      </c>
      <c r="H33" s="2383"/>
      <c r="I33" s="2383"/>
      <c r="J33" s="2384"/>
      <c r="K33" s="1940"/>
      <c r="L33" s="2391"/>
      <c r="M33" s="2391"/>
      <c r="N33" s="2391"/>
      <c r="O33" s="2391"/>
      <c r="P33" s="2391"/>
      <c r="Q33" s="2391"/>
      <c r="R33" s="2391"/>
      <c r="S33" s="2391"/>
      <c r="T33" s="2391"/>
      <c r="U33" s="2391"/>
      <c r="V33" s="2391"/>
      <c r="W33" s="2391"/>
      <c r="X33" s="2391"/>
      <c r="Y33" s="2391"/>
      <c r="Z33" s="2392"/>
      <c r="AA33" s="90"/>
      <c r="AB33" s="2164"/>
      <c r="AC33" s="2165"/>
      <c r="AD33" s="2166"/>
      <c r="AF33" s="114"/>
      <c r="AG33" s="90"/>
      <c r="AH33" s="90"/>
      <c r="AI33" s="90"/>
      <c r="AJ33" s="90"/>
      <c r="AK33" s="90"/>
      <c r="AL33" s="90"/>
      <c r="AM33" s="90"/>
      <c r="AN33" s="90"/>
      <c r="AO33" s="90"/>
      <c r="AP33" s="78"/>
      <c r="AQ33" s="90"/>
      <c r="AR33" s="115"/>
    </row>
    <row r="34" spans="1:44" ht="13.5" customHeight="1">
      <c r="A34" s="1119"/>
      <c r="B34" s="1229"/>
      <c r="C34" s="1523"/>
      <c r="D34" s="2106"/>
      <c r="E34" s="1135"/>
      <c r="F34" s="90"/>
      <c r="G34" s="2385"/>
      <c r="H34" s="2386"/>
      <c r="I34" s="2386"/>
      <c r="J34" s="2387"/>
      <c r="K34" s="2393"/>
      <c r="L34" s="2394"/>
      <c r="M34" s="2394"/>
      <c r="N34" s="2394"/>
      <c r="O34" s="2394"/>
      <c r="P34" s="2394"/>
      <c r="Q34" s="2394"/>
      <c r="R34" s="2394"/>
      <c r="S34" s="2394"/>
      <c r="T34" s="2394"/>
      <c r="U34" s="2394"/>
      <c r="V34" s="2394"/>
      <c r="W34" s="2394"/>
      <c r="X34" s="2394"/>
      <c r="Y34" s="2394"/>
      <c r="Z34" s="2395"/>
      <c r="AA34" s="90"/>
      <c r="AB34" s="2164"/>
      <c r="AC34" s="2165"/>
      <c r="AD34" s="2166"/>
      <c r="AF34" s="114"/>
      <c r="AG34" s="90"/>
      <c r="AH34" s="90"/>
      <c r="AI34" s="90"/>
      <c r="AJ34" s="90"/>
      <c r="AK34" s="90"/>
      <c r="AL34" s="90"/>
      <c r="AM34" s="90"/>
      <c r="AN34" s="90"/>
      <c r="AO34" s="90"/>
      <c r="AP34" s="78"/>
      <c r="AQ34" s="90"/>
      <c r="AR34" s="115"/>
    </row>
    <row r="35" spans="1:44" ht="13.5" customHeight="1">
      <c r="A35" s="1119"/>
      <c r="B35" s="1229"/>
      <c r="C35" s="1523"/>
      <c r="D35" s="2106"/>
      <c r="E35" s="1135"/>
      <c r="F35" s="90"/>
      <c r="G35" s="2388"/>
      <c r="H35" s="2389"/>
      <c r="I35" s="2389"/>
      <c r="J35" s="2390"/>
      <c r="K35" s="2396"/>
      <c r="L35" s="2397"/>
      <c r="M35" s="2397"/>
      <c r="N35" s="2397"/>
      <c r="O35" s="2397"/>
      <c r="P35" s="2397"/>
      <c r="Q35" s="2397"/>
      <c r="R35" s="2397"/>
      <c r="S35" s="2397"/>
      <c r="T35" s="2397"/>
      <c r="U35" s="2397"/>
      <c r="V35" s="2397"/>
      <c r="W35" s="2397"/>
      <c r="X35" s="2397"/>
      <c r="Y35" s="2397"/>
      <c r="Z35" s="2398"/>
      <c r="AA35" s="90"/>
      <c r="AB35" s="2164"/>
      <c r="AC35" s="2165"/>
      <c r="AD35" s="2166"/>
      <c r="AF35" s="114"/>
      <c r="AG35" s="90"/>
      <c r="AH35" s="90"/>
      <c r="AI35" s="90"/>
      <c r="AJ35" s="90"/>
      <c r="AK35" s="90"/>
      <c r="AL35" s="90"/>
      <c r="AM35" s="90"/>
      <c r="AN35" s="90"/>
      <c r="AO35" s="90"/>
      <c r="AP35" s="78"/>
      <c r="AQ35" s="90"/>
      <c r="AR35" s="115"/>
    </row>
    <row r="36" spans="1:44" ht="13.5" customHeight="1">
      <c r="A36" s="1119"/>
      <c r="B36" s="1229"/>
      <c r="C36" s="1523"/>
      <c r="D36" s="2106"/>
      <c r="E36" s="1135"/>
      <c r="G36" s="1211" t="s">
        <v>587</v>
      </c>
      <c r="H36" s="1211"/>
      <c r="I36" s="1211"/>
      <c r="J36" s="1211"/>
      <c r="K36" s="1211"/>
      <c r="L36" s="1211"/>
      <c r="M36" s="1211"/>
      <c r="N36" s="1211"/>
      <c r="O36" s="1211"/>
      <c r="P36" s="1211"/>
      <c r="Q36" s="1211"/>
      <c r="R36" s="1211"/>
      <c r="S36" s="1211"/>
      <c r="T36" s="1211"/>
      <c r="U36" s="1211"/>
      <c r="V36" s="1211"/>
      <c r="W36" s="1211"/>
      <c r="X36" s="1211"/>
      <c r="Y36" s="1211"/>
      <c r="Z36" s="1211"/>
      <c r="AB36" s="2164"/>
      <c r="AC36" s="2165"/>
      <c r="AD36" s="2166"/>
      <c r="AF36" s="114"/>
      <c r="AG36" s="90"/>
      <c r="AH36" s="90"/>
      <c r="AI36" s="90"/>
      <c r="AJ36" s="90"/>
      <c r="AK36" s="90"/>
      <c r="AL36" s="90"/>
      <c r="AM36" s="90"/>
      <c r="AN36" s="90"/>
      <c r="AO36" s="90"/>
      <c r="AP36" s="78"/>
      <c r="AQ36" s="90"/>
      <c r="AR36" s="115"/>
    </row>
    <row r="37" spans="1:44" ht="13.5" customHeight="1">
      <c r="A37" s="1119"/>
      <c r="B37" s="1229"/>
      <c r="C37" s="1523"/>
      <c r="D37" s="2106"/>
      <c r="E37" s="1135"/>
      <c r="G37" s="1517"/>
      <c r="H37" s="2399"/>
      <c r="I37" s="2399"/>
      <c r="J37" s="2399"/>
      <c r="K37" s="2399"/>
      <c r="L37" s="2399"/>
      <c r="M37" s="2399"/>
      <c r="N37" s="2399"/>
      <c r="O37" s="2399"/>
      <c r="P37" s="2399"/>
      <c r="Q37" s="2399"/>
      <c r="R37" s="2399"/>
      <c r="S37" s="2399"/>
      <c r="T37" s="2399"/>
      <c r="U37" s="2399"/>
      <c r="V37" s="2399"/>
      <c r="W37" s="2399"/>
      <c r="X37" s="2399"/>
      <c r="Y37" s="2399"/>
      <c r="Z37" s="2400"/>
      <c r="AB37" s="2164"/>
      <c r="AC37" s="2165"/>
      <c r="AD37" s="2166"/>
      <c r="AF37" s="114"/>
      <c r="AG37" s="90"/>
      <c r="AH37" s="90"/>
      <c r="AI37" s="90"/>
      <c r="AJ37" s="90"/>
      <c r="AK37" s="90"/>
      <c r="AL37" s="90"/>
      <c r="AM37" s="90"/>
      <c r="AN37" s="90"/>
      <c r="AO37" s="90"/>
      <c r="AP37" s="78"/>
      <c r="AQ37" s="90"/>
      <c r="AR37" s="115"/>
    </row>
    <row r="38" spans="1:44" ht="13.5" customHeight="1">
      <c r="A38" s="1119"/>
      <c r="B38" s="1229"/>
      <c r="C38" s="1523"/>
      <c r="D38" s="2106"/>
      <c r="E38" s="1135"/>
      <c r="G38" s="1538"/>
      <c r="H38" s="1539"/>
      <c r="I38" s="1539"/>
      <c r="J38" s="1539"/>
      <c r="K38" s="1539"/>
      <c r="L38" s="1539"/>
      <c r="M38" s="1539"/>
      <c r="N38" s="1539"/>
      <c r="O38" s="1539"/>
      <c r="P38" s="1539"/>
      <c r="Q38" s="1539"/>
      <c r="R38" s="1539"/>
      <c r="S38" s="1539"/>
      <c r="T38" s="1539"/>
      <c r="U38" s="1539"/>
      <c r="V38" s="1539"/>
      <c r="W38" s="1539"/>
      <c r="X38" s="1539"/>
      <c r="Y38" s="1539"/>
      <c r="Z38" s="1540"/>
      <c r="AB38" s="2164"/>
      <c r="AC38" s="2165"/>
      <c r="AD38" s="2166"/>
      <c r="AF38" s="114"/>
      <c r="AG38" s="90"/>
      <c r="AH38" s="90"/>
      <c r="AI38" s="90"/>
      <c r="AJ38" s="90"/>
      <c r="AK38" s="90"/>
      <c r="AL38" s="90"/>
      <c r="AM38" s="90"/>
      <c r="AN38" s="90"/>
      <c r="AO38" s="90"/>
      <c r="AP38" s="78"/>
      <c r="AQ38" s="90"/>
      <c r="AR38" s="115"/>
    </row>
    <row r="39" spans="1:44" ht="13.5" customHeight="1">
      <c r="A39" s="1119"/>
      <c r="B39" s="1229"/>
      <c r="C39" s="1523"/>
      <c r="D39" s="2106"/>
      <c r="E39" s="1135"/>
      <c r="G39" s="1520"/>
      <c r="H39" s="1521"/>
      <c r="I39" s="1521"/>
      <c r="J39" s="1521"/>
      <c r="K39" s="1521"/>
      <c r="L39" s="1521"/>
      <c r="M39" s="1521"/>
      <c r="N39" s="1521"/>
      <c r="O39" s="1521"/>
      <c r="P39" s="1521"/>
      <c r="Q39" s="1521"/>
      <c r="R39" s="1521"/>
      <c r="S39" s="1521"/>
      <c r="T39" s="1521"/>
      <c r="U39" s="1521"/>
      <c r="V39" s="1521"/>
      <c r="W39" s="1521"/>
      <c r="X39" s="1521"/>
      <c r="Y39" s="1521"/>
      <c r="Z39" s="1522"/>
      <c r="AB39" s="2164"/>
      <c r="AC39" s="2165"/>
      <c r="AD39" s="2166"/>
      <c r="AF39" s="114"/>
      <c r="AG39" s="90"/>
      <c r="AH39" s="90"/>
      <c r="AI39" s="90"/>
      <c r="AJ39" s="90"/>
      <c r="AK39" s="90"/>
      <c r="AL39" s="90"/>
      <c r="AM39" s="90"/>
      <c r="AN39" s="90"/>
      <c r="AO39" s="90"/>
      <c r="AP39" s="78"/>
      <c r="AQ39" s="90"/>
      <c r="AR39" s="115"/>
    </row>
    <row r="40" spans="1:44" ht="12" customHeight="1">
      <c r="A40" s="1119"/>
      <c r="B40" s="1229"/>
      <c r="C40" s="1523"/>
      <c r="D40" s="2106"/>
      <c r="E40" s="1135"/>
      <c r="G40" s="50"/>
      <c r="H40" s="50"/>
      <c r="I40" s="50"/>
      <c r="J40" s="50"/>
      <c r="K40" s="50"/>
      <c r="L40" s="50"/>
      <c r="M40" s="50"/>
      <c r="N40" s="50"/>
      <c r="O40" s="50"/>
      <c r="P40" s="50"/>
      <c r="Q40" s="50"/>
      <c r="R40" s="50"/>
      <c r="S40" s="50"/>
      <c r="T40" s="50"/>
      <c r="U40" s="50"/>
      <c r="V40" s="50"/>
      <c r="W40" s="50"/>
      <c r="X40" s="50"/>
      <c r="Y40" s="50"/>
      <c r="Z40" s="50"/>
      <c r="AA40" s="102"/>
      <c r="AB40" s="2164"/>
      <c r="AC40" s="2165"/>
      <c r="AD40" s="2166"/>
    </row>
    <row r="41" spans="1:44" ht="13.5" customHeight="1">
      <c r="A41" s="1119" t="s">
        <v>697</v>
      </c>
      <c r="B41" s="1229">
        <v>3</v>
      </c>
      <c r="C41" s="1523" t="s">
        <v>586</v>
      </c>
      <c r="D41" s="2106" t="s">
        <v>377</v>
      </c>
      <c r="E41" s="1710" t="s">
        <v>585</v>
      </c>
      <c r="F41" s="100"/>
      <c r="G41" s="1136" t="s">
        <v>117</v>
      </c>
      <c r="H41" s="1136"/>
      <c r="I41" s="1136"/>
      <c r="J41" s="1136"/>
      <c r="K41" s="1136"/>
      <c r="L41" s="1136"/>
      <c r="M41" s="1136"/>
      <c r="N41" s="1446" t="s">
        <v>1299</v>
      </c>
      <c r="O41" s="1446"/>
      <c r="P41" s="1446"/>
      <c r="Q41" s="1446"/>
      <c r="R41" s="1446"/>
      <c r="S41" s="1446"/>
      <c r="T41" s="1446"/>
      <c r="U41" s="1446"/>
      <c r="V41" s="1446"/>
      <c r="W41" s="50"/>
      <c r="X41" s="50"/>
      <c r="Y41" s="50"/>
      <c r="Z41" s="50"/>
      <c r="AA41" s="50"/>
      <c r="AB41" s="2164" t="s">
        <v>1060</v>
      </c>
      <c r="AC41" s="2165"/>
      <c r="AD41" s="2166"/>
      <c r="AF41" s="403"/>
      <c r="AG41" s="404"/>
      <c r="AH41" s="404"/>
      <c r="AI41" s="404"/>
      <c r="AJ41" s="90"/>
      <c r="AK41" s="90"/>
      <c r="AL41" s="90"/>
      <c r="AM41" s="90"/>
      <c r="AN41" s="90"/>
      <c r="AO41" s="90"/>
      <c r="AP41" s="78"/>
      <c r="AQ41" s="90"/>
      <c r="AR41" s="115"/>
    </row>
    <row r="42" spans="1:44" ht="13.5" customHeight="1">
      <c r="A42" s="1119"/>
      <c r="B42" s="1229"/>
      <c r="C42" s="1523"/>
      <c r="D42" s="2106"/>
      <c r="E42" s="1710"/>
      <c r="F42" s="100"/>
      <c r="G42" s="1136"/>
      <c r="H42" s="1136"/>
      <c r="I42" s="1136"/>
      <c r="J42" s="1136"/>
      <c r="K42" s="1136"/>
      <c r="L42" s="1136"/>
      <c r="M42" s="1136"/>
      <c r="N42" s="1446"/>
      <c r="O42" s="1446"/>
      <c r="P42" s="1446"/>
      <c r="Q42" s="1446"/>
      <c r="R42" s="1446"/>
      <c r="S42" s="1446"/>
      <c r="T42" s="1446"/>
      <c r="U42" s="1446"/>
      <c r="V42" s="1446"/>
      <c r="W42" s="50"/>
      <c r="X42" s="50"/>
      <c r="Y42" s="50"/>
      <c r="Z42" s="50"/>
      <c r="AA42" s="50"/>
      <c r="AB42" s="2164"/>
      <c r="AC42" s="2165"/>
      <c r="AD42" s="2166"/>
      <c r="AF42" s="114"/>
      <c r="AG42" s="90"/>
      <c r="AH42" s="90"/>
      <c r="AI42" s="90"/>
      <c r="AJ42" s="90"/>
      <c r="AK42" s="90"/>
      <c r="AL42" s="90"/>
      <c r="AM42" s="90"/>
      <c r="AN42" s="90"/>
      <c r="AO42" s="90"/>
      <c r="AP42" s="78"/>
      <c r="AQ42" s="90"/>
      <c r="AR42" s="115"/>
    </row>
    <row r="43" spans="1:44" ht="13.5" customHeight="1">
      <c r="A43" s="1119"/>
      <c r="B43" s="1229"/>
      <c r="C43" s="1523"/>
      <c r="D43" s="2106"/>
      <c r="E43" s="1710"/>
      <c r="F43" s="100"/>
      <c r="AB43" s="2164"/>
      <c r="AC43" s="2165"/>
      <c r="AD43" s="2166"/>
      <c r="AF43" s="114"/>
      <c r="AG43" s="90"/>
      <c r="AH43" s="90"/>
      <c r="AI43" s="90"/>
      <c r="AJ43" s="90"/>
      <c r="AK43" s="90"/>
      <c r="AL43" s="90"/>
      <c r="AM43" s="90"/>
      <c r="AN43" s="90"/>
      <c r="AO43" s="90"/>
      <c r="AP43" s="78"/>
      <c r="AQ43" s="90"/>
      <c r="AR43" s="115"/>
    </row>
    <row r="44" spans="1:44" ht="13.5" customHeight="1">
      <c r="A44" s="1119"/>
      <c r="B44" s="1229"/>
      <c r="C44" s="1523"/>
      <c r="D44" s="2106"/>
      <c r="E44" s="1710"/>
      <c r="F44" s="100"/>
      <c r="G44" s="50"/>
      <c r="H44" s="50"/>
      <c r="I44" s="50"/>
      <c r="J44" s="50"/>
      <c r="K44" s="50"/>
      <c r="L44" s="50"/>
      <c r="M44" s="50"/>
      <c r="N44" s="50"/>
      <c r="O44" s="50"/>
      <c r="P44" s="50"/>
      <c r="Q44" s="50"/>
      <c r="R44" s="50"/>
      <c r="S44" s="50"/>
      <c r="T44" s="50"/>
      <c r="U44" s="50"/>
      <c r="V44" s="50"/>
      <c r="W44" s="50"/>
      <c r="X44" s="50"/>
      <c r="Y44" s="50"/>
      <c r="Z44" s="50"/>
      <c r="AA44" s="50"/>
      <c r="AB44" s="2164"/>
      <c r="AC44" s="2165"/>
      <c r="AD44" s="2166"/>
      <c r="AF44" s="405"/>
      <c r="AG44" s="406"/>
      <c r="AH44" s="90"/>
      <c r="AI44" s="177"/>
      <c r="AJ44" s="90"/>
      <c r="AK44" s="90"/>
      <c r="AL44" s="90"/>
      <c r="AM44" s="90"/>
      <c r="AN44" s="90"/>
      <c r="AO44" s="90"/>
      <c r="AP44" s="78"/>
      <c r="AQ44" s="90"/>
      <c r="AR44" s="115"/>
    </row>
    <row r="45" spans="1:44" ht="13.5" customHeight="1">
      <c r="A45" s="1119"/>
      <c r="B45" s="1229">
        <v>4</v>
      </c>
      <c r="C45" s="1523" t="s">
        <v>581</v>
      </c>
      <c r="D45" s="2106" t="s">
        <v>376</v>
      </c>
      <c r="E45" s="1119" t="s">
        <v>895</v>
      </c>
      <c r="G45" s="1136" t="s">
        <v>117</v>
      </c>
      <c r="H45" s="1136"/>
      <c r="I45" s="1136"/>
      <c r="J45" s="1136"/>
      <c r="K45" s="1136"/>
      <c r="L45" s="1136"/>
      <c r="M45" s="1136"/>
      <c r="N45" s="1446" t="s">
        <v>233</v>
      </c>
      <c r="O45" s="1446"/>
      <c r="P45" s="1446"/>
      <c r="Q45" s="1446"/>
      <c r="R45" s="1446"/>
      <c r="S45" s="1446"/>
      <c r="T45" s="1446"/>
      <c r="U45" s="1446"/>
      <c r="V45" s="1446"/>
      <c r="W45" s="50"/>
      <c r="X45" s="50"/>
      <c r="Y45" s="50"/>
      <c r="Z45" s="50"/>
      <c r="AA45" s="50"/>
      <c r="AB45" s="2164" t="s">
        <v>1060</v>
      </c>
      <c r="AC45" s="2165"/>
      <c r="AD45" s="2166"/>
      <c r="AF45" s="403"/>
      <c r="AG45" s="404"/>
      <c r="AH45" s="404"/>
      <c r="AI45" s="404"/>
      <c r="AJ45" s="90"/>
      <c r="AK45" s="90"/>
      <c r="AL45" s="90"/>
      <c r="AM45" s="90"/>
      <c r="AN45" s="90"/>
      <c r="AO45" s="90"/>
      <c r="AP45" s="78"/>
      <c r="AQ45" s="90"/>
      <c r="AR45" s="115"/>
    </row>
    <row r="46" spans="1:44" ht="13.5" customHeight="1">
      <c r="A46" s="1119"/>
      <c r="B46" s="1229"/>
      <c r="C46" s="1523"/>
      <c r="D46" s="2106"/>
      <c r="E46" s="1119"/>
      <c r="G46" s="1136"/>
      <c r="H46" s="1136"/>
      <c r="I46" s="1136"/>
      <c r="J46" s="1136"/>
      <c r="K46" s="1136"/>
      <c r="L46" s="1136"/>
      <c r="M46" s="1136"/>
      <c r="N46" s="1446"/>
      <c r="O46" s="1446"/>
      <c r="P46" s="1446"/>
      <c r="Q46" s="1446"/>
      <c r="R46" s="1446"/>
      <c r="S46" s="1446"/>
      <c r="T46" s="1446"/>
      <c r="U46" s="1446"/>
      <c r="V46" s="1446"/>
      <c r="W46" s="50"/>
      <c r="X46" s="50"/>
      <c r="Y46" s="50"/>
      <c r="Z46" s="50"/>
      <c r="AA46" s="50"/>
      <c r="AB46" s="2164"/>
      <c r="AC46" s="2165"/>
      <c r="AD46" s="2166"/>
      <c r="AF46" s="114"/>
      <c r="AG46" s="90"/>
      <c r="AH46" s="90"/>
      <c r="AI46" s="90"/>
      <c r="AJ46" s="90"/>
      <c r="AK46" s="90"/>
      <c r="AL46" s="90"/>
      <c r="AM46" s="90"/>
      <c r="AN46" s="90"/>
      <c r="AO46" s="90"/>
      <c r="AP46" s="78"/>
      <c r="AQ46" s="90"/>
      <c r="AR46" s="115"/>
    </row>
    <row r="47" spans="1:44" ht="13.5" customHeight="1">
      <c r="A47" s="1119"/>
      <c r="B47" s="1229"/>
      <c r="C47" s="1523"/>
      <c r="D47" s="2106"/>
      <c r="E47" s="1119"/>
      <c r="G47" s="101" t="s">
        <v>580</v>
      </c>
      <c r="AB47" s="2164"/>
      <c r="AC47" s="2165"/>
      <c r="AD47" s="2166"/>
      <c r="AF47" s="114"/>
      <c r="AG47" s="90"/>
      <c r="AH47" s="90"/>
      <c r="AI47" s="90"/>
      <c r="AJ47" s="90"/>
      <c r="AK47" s="90"/>
      <c r="AL47" s="90"/>
      <c r="AM47" s="90"/>
      <c r="AN47" s="90"/>
      <c r="AO47" s="90"/>
      <c r="AP47" s="78"/>
      <c r="AQ47" s="90"/>
      <c r="AR47" s="115"/>
    </row>
    <row r="48" spans="1:44" ht="13.5" customHeight="1">
      <c r="A48" s="1119"/>
      <c r="B48" s="1229"/>
      <c r="C48" s="1523"/>
      <c r="D48" s="2106"/>
      <c r="E48" s="1119"/>
      <c r="G48" s="2347" t="s">
        <v>536</v>
      </c>
      <c r="H48" s="2347"/>
      <c r="I48" s="2347"/>
      <c r="J48" s="2347"/>
      <c r="K48" s="2347"/>
      <c r="L48" s="2347"/>
      <c r="M48" s="1630"/>
      <c r="N48" s="1631"/>
      <c r="O48" s="1631"/>
      <c r="P48" s="410" t="s">
        <v>165</v>
      </c>
      <c r="V48" s="50"/>
      <c r="W48" s="50"/>
      <c r="X48" s="50"/>
      <c r="Y48" s="50"/>
      <c r="Z48" s="50"/>
      <c r="AA48" s="50"/>
      <c r="AB48" s="2164"/>
      <c r="AC48" s="2165"/>
      <c r="AD48" s="2166"/>
      <c r="AF48" s="405"/>
      <c r="AG48" s="406"/>
      <c r="AH48" s="90"/>
      <c r="AI48" s="177"/>
      <c r="AJ48" s="90"/>
      <c r="AK48" s="90"/>
      <c r="AL48" s="90"/>
      <c r="AM48" s="90"/>
      <c r="AN48" s="90"/>
      <c r="AO48" s="90"/>
      <c r="AP48" s="78"/>
      <c r="AQ48" s="90"/>
      <c r="AR48" s="115"/>
    </row>
    <row r="49" spans="1:44" ht="13.5" customHeight="1">
      <c r="A49" s="1119"/>
      <c r="B49" s="1229"/>
      <c r="C49" s="1523"/>
      <c r="D49" s="2106"/>
      <c r="E49" s="1119"/>
      <c r="G49" s="2347" t="s">
        <v>579</v>
      </c>
      <c r="H49" s="2347"/>
      <c r="I49" s="2347"/>
      <c r="J49" s="2347"/>
      <c r="K49" s="2347"/>
      <c r="L49" s="2347"/>
      <c r="M49" s="2350"/>
      <c r="N49" s="2351"/>
      <c r="O49" s="2351"/>
      <c r="P49" s="410" t="s">
        <v>165</v>
      </c>
      <c r="V49" s="50"/>
      <c r="W49" s="50"/>
      <c r="X49" s="50"/>
      <c r="Y49" s="50"/>
      <c r="Z49" s="50"/>
      <c r="AA49" s="50"/>
      <c r="AB49" s="2164"/>
      <c r="AC49" s="2165"/>
      <c r="AD49" s="2166"/>
      <c r="AF49" s="407"/>
      <c r="AG49" s="408"/>
      <c r="AH49" s="408"/>
      <c r="AI49" s="408"/>
      <c r="AJ49" s="408"/>
      <c r="AK49" s="408"/>
      <c r="AL49" s="408"/>
      <c r="AM49" s="408"/>
      <c r="AN49" s="408"/>
      <c r="AO49" s="408"/>
      <c r="AP49" s="286"/>
      <c r="AQ49" s="408"/>
      <c r="AR49" s="409"/>
    </row>
    <row r="50" spans="1:44" ht="13.5" customHeight="1">
      <c r="A50" s="1119"/>
      <c r="B50" s="1229"/>
      <c r="C50" s="1523"/>
      <c r="D50" s="2106"/>
      <c r="E50" s="1119"/>
      <c r="G50" s="2085" t="s">
        <v>578</v>
      </c>
      <c r="H50" s="2085"/>
      <c r="I50" s="2085"/>
      <c r="J50" s="2085"/>
      <c r="K50" s="2085"/>
      <c r="L50" s="2085"/>
      <c r="M50" s="2350"/>
      <c r="N50" s="2351"/>
      <c r="O50" s="2351"/>
      <c r="P50" s="410" t="s">
        <v>165</v>
      </c>
      <c r="V50" s="50"/>
      <c r="W50" s="50"/>
      <c r="X50" s="50"/>
      <c r="Y50" s="50"/>
      <c r="Z50" s="50"/>
      <c r="AA50" s="50"/>
      <c r="AB50" s="2164"/>
      <c r="AC50" s="2165"/>
      <c r="AD50" s="2166"/>
      <c r="AF50" s="407"/>
      <c r="AG50" s="408"/>
      <c r="AH50" s="408"/>
      <c r="AI50" s="408"/>
      <c r="AJ50" s="408"/>
      <c r="AK50" s="408"/>
      <c r="AL50" s="408"/>
      <c r="AM50" s="408"/>
      <c r="AN50" s="408"/>
      <c r="AO50" s="408"/>
      <c r="AP50" s="286"/>
      <c r="AQ50" s="408"/>
      <c r="AR50" s="409"/>
    </row>
    <row r="51" spans="1:44" ht="13.5" customHeight="1">
      <c r="A51" s="117"/>
      <c r="B51" s="275"/>
      <c r="C51" s="411"/>
      <c r="D51" s="412"/>
      <c r="E51" s="1119"/>
      <c r="G51" s="413"/>
      <c r="H51" s="413"/>
      <c r="I51" s="413"/>
      <c r="J51" s="413"/>
      <c r="K51" s="413"/>
      <c r="L51" s="413"/>
      <c r="M51" s="184"/>
      <c r="N51" s="184"/>
      <c r="O51" s="184"/>
      <c r="V51" s="50"/>
      <c r="W51" s="50"/>
      <c r="X51" s="50"/>
      <c r="Y51" s="50"/>
      <c r="Z51" s="50"/>
      <c r="AA51" s="50"/>
      <c r="AB51" s="414"/>
      <c r="AC51" s="415"/>
      <c r="AD51" s="416"/>
      <c r="AF51" s="90"/>
      <c r="AG51" s="90"/>
      <c r="AH51" s="90"/>
      <c r="AI51" s="90"/>
      <c r="AJ51" s="90"/>
      <c r="AK51" s="90"/>
      <c r="AL51" s="90"/>
      <c r="AM51" s="90"/>
      <c r="AN51" s="90"/>
      <c r="AO51" s="90"/>
      <c r="AP51" s="80"/>
      <c r="AQ51" s="90"/>
      <c r="AR51" s="90"/>
    </row>
    <row r="52" spans="1:44" ht="6.6" customHeight="1">
      <c r="A52" s="126"/>
      <c r="B52" s="274"/>
      <c r="C52" s="417"/>
      <c r="D52" s="418"/>
      <c r="E52" s="260"/>
      <c r="F52" s="118"/>
      <c r="G52" s="118"/>
      <c r="H52" s="118"/>
      <c r="I52" s="118"/>
      <c r="J52" s="118"/>
      <c r="K52" s="118"/>
      <c r="L52" s="118"/>
      <c r="M52" s="118"/>
      <c r="N52" s="118"/>
      <c r="O52" s="118"/>
      <c r="P52" s="118"/>
      <c r="Q52" s="118"/>
      <c r="R52" s="118"/>
      <c r="S52" s="118"/>
      <c r="T52" s="118"/>
      <c r="U52" s="118"/>
      <c r="V52" s="118"/>
      <c r="W52" s="118"/>
      <c r="X52" s="118"/>
      <c r="Y52" s="118"/>
      <c r="Z52" s="118"/>
      <c r="AA52" s="118"/>
      <c r="AB52" s="419"/>
      <c r="AC52" s="420"/>
      <c r="AD52" s="421"/>
      <c r="AF52" s="90"/>
      <c r="AG52" s="90"/>
      <c r="AH52" s="90"/>
      <c r="AI52" s="90"/>
      <c r="AJ52" s="90"/>
      <c r="AK52" s="90"/>
      <c r="AL52" s="90"/>
      <c r="AM52" s="90"/>
      <c r="AN52" s="90"/>
      <c r="AO52" s="90"/>
      <c r="AP52" s="90"/>
      <c r="AQ52" s="90"/>
      <c r="AR52" s="90"/>
    </row>
    <row r="53" spans="1:44" ht="6.6" customHeight="1">
      <c r="A53" s="153"/>
      <c r="B53" s="422"/>
      <c r="C53" s="423"/>
      <c r="D53" s="424"/>
      <c r="E53" s="209"/>
      <c r="F53" s="156"/>
      <c r="G53" s="156"/>
      <c r="H53" s="156"/>
      <c r="I53" s="156"/>
      <c r="J53" s="156"/>
      <c r="K53" s="156"/>
      <c r="L53" s="156"/>
      <c r="M53" s="156"/>
      <c r="N53" s="156"/>
      <c r="O53" s="156"/>
      <c r="P53" s="156"/>
      <c r="Q53" s="156"/>
      <c r="R53" s="156"/>
      <c r="S53" s="156"/>
      <c r="T53" s="156"/>
      <c r="U53" s="156"/>
      <c r="V53" s="156"/>
      <c r="W53" s="156"/>
      <c r="X53" s="156"/>
      <c r="Y53" s="156"/>
      <c r="Z53" s="156"/>
      <c r="AA53" s="156"/>
      <c r="AB53" s="425"/>
      <c r="AC53" s="426"/>
      <c r="AD53" s="427"/>
      <c r="AF53" s="90"/>
      <c r="AG53" s="90"/>
      <c r="AH53" s="90"/>
      <c r="AI53" s="90"/>
      <c r="AJ53" s="90"/>
      <c r="AK53" s="90"/>
      <c r="AL53" s="90"/>
      <c r="AM53" s="90"/>
      <c r="AN53" s="90"/>
      <c r="AO53" s="90"/>
      <c r="AP53" s="90"/>
      <c r="AQ53" s="90"/>
      <c r="AR53" s="90"/>
    </row>
    <row r="54" spans="1:44" ht="12" customHeight="1">
      <c r="A54" s="1119" t="s">
        <v>698</v>
      </c>
      <c r="B54" s="1229">
        <v>5</v>
      </c>
      <c r="C54" s="2220" t="s">
        <v>577</v>
      </c>
      <c r="D54" s="2106" t="s">
        <v>376</v>
      </c>
      <c r="E54" s="1135" t="s">
        <v>576</v>
      </c>
      <c r="F54" s="101" t="s">
        <v>575</v>
      </c>
      <c r="G54" s="50"/>
      <c r="H54" s="50"/>
      <c r="I54" s="50"/>
      <c r="J54" s="50"/>
      <c r="K54" s="50"/>
      <c r="L54" s="50"/>
      <c r="M54" s="50"/>
      <c r="N54" s="50"/>
      <c r="O54" s="50"/>
      <c r="P54" s="50"/>
      <c r="Q54" s="50"/>
      <c r="R54" s="50"/>
      <c r="S54" s="50"/>
      <c r="T54" s="50"/>
      <c r="U54" s="50"/>
      <c r="V54" s="50"/>
      <c r="W54" s="50"/>
      <c r="X54" s="50"/>
      <c r="Y54" s="50"/>
      <c r="Z54" s="50"/>
      <c r="AB54" s="414"/>
      <c r="AC54" s="415"/>
      <c r="AD54" s="416"/>
    </row>
    <row r="55" spans="1:44" ht="13.5" customHeight="1">
      <c r="A55" s="1119"/>
      <c r="B55" s="1229"/>
      <c r="C55" s="2220"/>
      <c r="D55" s="2106"/>
      <c r="E55" s="1135"/>
      <c r="G55" s="50"/>
      <c r="H55" s="50"/>
      <c r="I55" s="50"/>
      <c r="J55" s="50"/>
      <c r="K55" s="50"/>
      <c r="L55" s="50"/>
      <c r="M55" s="50"/>
      <c r="N55" s="50"/>
      <c r="O55" s="50"/>
      <c r="P55" s="50"/>
      <c r="Q55" s="50"/>
      <c r="R55" s="50"/>
      <c r="S55" s="50"/>
      <c r="T55" s="50"/>
      <c r="U55" s="50"/>
      <c r="V55" s="50"/>
      <c r="W55" s="50"/>
      <c r="X55" s="50"/>
      <c r="Y55" s="50"/>
      <c r="Z55" s="50"/>
      <c r="AA55" s="50"/>
      <c r="AB55" s="414"/>
      <c r="AC55" s="415"/>
      <c r="AD55" s="416"/>
      <c r="AF55" s="114"/>
      <c r="AG55" s="90"/>
      <c r="AH55" s="90"/>
      <c r="AI55" s="90"/>
      <c r="AJ55" s="90"/>
      <c r="AK55" s="90"/>
      <c r="AL55" s="90"/>
      <c r="AM55" s="90"/>
      <c r="AN55" s="90"/>
      <c r="AO55" s="90"/>
      <c r="AP55" s="78"/>
      <c r="AQ55" s="90"/>
      <c r="AR55" s="115"/>
    </row>
    <row r="56" spans="1:44" ht="13.5" customHeight="1">
      <c r="A56" s="1119"/>
      <c r="B56" s="100"/>
      <c r="C56" s="102"/>
      <c r="D56" s="214" t="s">
        <v>376</v>
      </c>
      <c r="E56" s="1135" t="s">
        <v>574</v>
      </c>
      <c r="G56" s="1136" t="s">
        <v>117</v>
      </c>
      <c r="H56" s="1136"/>
      <c r="I56" s="1136"/>
      <c r="J56" s="1136"/>
      <c r="K56" s="1136"/>
      <c r="L56" s="1136"/>
      <c r="M56" s="1136"/>
      <c r="N56" s="1513" t="s">
        <v>573</v>
      </c>
      <c r="O56" s="1513"/>
      <c r="P56" s="1513"/>
      <c r="Q56" s="1513"/>
      <c r="R56" s="1513"/>
      <c r="S56" s="1513"/>
      <c r="T56" s="1513"/>
      <c r="U56" s="1513"/>
      <c r="V56" s="1513"/>
      <c r="AA56" s="102"/>
      <c r="AB56" s="2164" t="s">
        <v>1060</v>
      </c>
      <c r="AC56" s="2165"/>
      <c r="AD56" s="2166"/>
      <c r="AF56" s="403"/>
      <c r="AG56" s="404"/>
      <c r="AH56" s="404"/>
      <c r="AI56" s="404"/>
      <c r="AJ56" s="90"/>
      <c r="AK56" s="90"/>
      <c r="AL56" s="90"/>
      <c r="AM56" s="90"/>
      <c r="AN56" s="90"/>
      <c r="AO56" s="90"/>
      <c r="AP56" s="78"/>
      <c r="AQ56" s="90"/>
      <c r="AR56" s="115"/>
    </row>
    <row r="57" spans="1:44" ht="13.5" customHeight="1">
      <c r="A57" s="1119"/>
      <c r="B57" s="100"/>
      <c r="C57" s="102"/>
      <c r="D57" s="214"/>
      <c r="E57" s="1135"/>
      <c r="G57" s="1136"/>
      <c r="H57" s="1136"/>
      <c r="I57" s="1136"/>
      <c r="J57" s="1136"/>
      <c r="K57" s="1136"/>
      <c r="L57" s="1136"/>
      <c r="M57" s="1136"/>
      <c r="N57" s="1513"/>
      <c r="O57" s="1513"/>
      <c r="P57" s="1513"/>
      <c r="Q57" s="1513"/>
      <c r="R57" s="1513"/>
      <c r="S57" s="1513"/>
      <c r="T57" s="1513"/>
      <c r="U57" s="1513"/>
      <c r="V57" s="1513"/>
      <c r="AA57" s="102"/>
      <c r="AB57" s="2164"/>
      <c r="AC57" s="2165"/>
      <c r="AD57" s="2166"/>
      <c r="AF57" s="114"/>
      <c r="AG57" s="90"/>
      <c r="AH57" s="90"/>
      <c r="AI57" s="90"/>
      <c r="AJ57" s="90"/>
      <c r="AK57" s="90"/>
      <c r="AL57" s="90"/>
      <c r="AM57" s="90"/>
      <c r="AN57" s="90"/>
      <c r="AO57" s="90"/>
      <c r="AP57" s="78"/>
      <c r="AQ57" s="90"/>
      <c r="AR57" s="115"/>
    </row>
    <row r="58" spans="1:44" ht="13.5" customHeight="1">
      <c r="A58" s="1119"/>
      <c r="B58" s="1229"/>
      <c r="C58" s="428"/>
      <c r="D58" s="412"/>
      <c r="E58" s="1135"/>
      <c r="G58" s="101" t="s">
        <v>572</v>
      </c>
      <c r="AA58" s="102"/>
      <c r="AB58" s="2164"/>
      <c r="AC58" s="2165"/>
      <c r="AD58" s="2166"/>
      <c r="AF58" s="403"/>
      <c r="AG58" s="404"/>
      <c r="AH58" s="404"/>
      <c r="AI58" s="404"/>
      <c r="AJ58" s="90"/>
      <c r="AK58" s="90"/>
      <c r="AL58" s="90"/>
      <c r="AM58" s="90"/>
      <c r="AN58" s="90"/>
      <c r="AO58" s="90"/>
      <c r="AP58" s="78"/>
      <c r="AQ58" s="90"/>
      <c r="AR58" s="115"/>
    </row>
    <row r="59" spans="1:44" ht="13.5" customHeight="1">
      <c r="A59" s="232"/>
      <c r="B59" s="1229"/>
      <c r="C59" s="428"/>
      <c r="D59" s="412"/>
      <c r="E59" s="232"/>
      <c r="G59" s="2344" t="s">
        <v>571</v>
      </c>
      <c r="H59" s="2345"/>
      <c r="I59" s="2345"/>
      <c r="J59" s="2345"/>
      <c r="K59" s="2345"/>
      <c r="L59" s="2345"/>
      <c r="M59" s="2345"/>
      <c r="N59" s="2345"/>
      <c r="O59" s="2345"/>
      <c r="P59" s="2345"/>
      <c r="Q59" s="2346"/>
      <c r="R59" s="2344" t="s">
        <v>570</v>
      </c>
      <c r="S59" s="2345"/>
      <c r="T59" s="2345"/>
      <c r="U59" s="2345"/>
      <c r="V59" s="2345"/>
      <c r="W59" s="2346"/>
      <c r="X59" s="2344" t="s">
        <v>569</v>
      </c>
      <c r="Y59" s="2345"/>
      <c r="Z59" s="2346"/>
      <c r="AA59" s="102"/>
      <c r="AB59" s="2164"/>
      <c r="AC59" s="2165"/>
      <c r="AD59" s="2166"/>
      <c r="AF59" s="114"/>
      <c r="AG59" s="90"/>
      <c r="AH59" s="90"/>
      <c r="AI59" s="90"/>
      <c r="AJ59" s="90"/>
      <c r="AK59" s="90"/>
      <c r="AL59" s="90"/>
      <c r="AM59" s="90"/>
      <c r="AN59" s="90"/>
      <c r="AO59" s="90"/>
      <c r="AP59" s="78"/>
      <c r="AQ59" s="90"/>
      <c r="AR59" s="115"/>
    </row>
    <row r="60" spans="1:44" ht="13.5" customHeight="1">
      <c r="A60" s="232"/>
      <c r="B60" s="1229"/>
      <c r="C60" s="428"/>
      <c r="D60" s="412"/>
      <c r="E60" s="232"/>
      <c r="G60" s="2379" t="s">
        <v>568</v>
      </c>
      <c r="H60" s="2380"/>
      <c r="I60" s="2380"/>
      <c r="J60" s="2380"/>
      <c r="K60" s="2380"/>
      <c r="L60" s="2380"/>
      <c r="M60" s="2380"/>
      <c r="N60" s="2380"/>
      <c r="O60" s="2380"/>
      <c r="P60" s="2380"/>
      <c r="Q60" s="2380"/>
      <c r="R60" s="2068" t="s">
        <v>567</v>
      </c>
      <c r="S60" s="2381"/>
      <c r="T60" s="2381"/>
      <c r="U60" s="2381"/>
      <c r="V60" s="2381"/>
      <c r="W60" s="2069"/>
      <c r="X60" s="1614" t="s">
        <v>517</v>
      </c>
      <c r="Y60" s="1615"/>
      <c r="Z60" s="1629"/>
      <c r="AA60" s="102"/>
      <c r="AB60" s="429"/>
      <c r="AC60" s="430"/>
      <c r="AD60" s="431"/>
      <c r="AF60" s="114"/>
      <c r="AG60" s="90"/>
      <c r="AH60" s="90"/>
      <c r="AI60" s="90"/>
      <c r="AJ60" s="90"/>
      <c r="AK60" s="90"/>
      <c r="AL60" s="90"/>
      <c r="AM60" s="90"/>
      <c r="AN60" s="90"/>
      <c r="AO60" s="90"/>
      <c r="AP60" s="78"/>
      <c r="AQ60" s="90"/>
      <c r="AR60" s="115"/>
    </row>
    <row r="61" spans="1:44" ht="13.5" customHeight="1">
      <c r="A61" s="117"/>
      <c r="B61" s="112"/>
      <c r="C61" s="428"/>
      <c r="D61" s="412"/>
      <c r="E61" s="117"/>
      <c r="G61" s="2379" t="s">
        <v>566</v>
      </c>
      <c r="H61" s="2380"/>
      <c r="I61" s="2380"/>
      <c r="J61" s="2380"/>
      <c r="K61" s="2380"/>
      <c r="L61" s="2380"/>
      <c r="M61" s="2380"/>
      <c r="N61" s="2380"/>
      <c r="O61" s="2380"/>
      <c r="P61" s="2380"/>
      <c r="Q61" s="2380"/>
      <c r="R61" s="2068" t="s">
        <v>565</v>
      </c>
      <c r="S61" s="2381"/>
      <c r="T61" s="2381"/>
      <c r="U61" s="2381"/>
      <c r="V61" s="2381"/>
      <c r="W61" s="2069"/>
      <c r="X61" s="1614" t="s">
        <v>517</v>
      </c>
      <c r="Y61" s="1615"/>
      <c r="Z61" s="1629"/>
      <c r="AA61" s="102"/>
      <c r="AB61" s="2164"/>
      <c r="AC61" s="2165"/>
      <c r="AD61" s="2166"/>
      <c r="AF61" s="403"/>
      <c r="AG61" s="404"/>
      <c r="AH61" s="404"/>
      <c r="AI61" s="404"/>
      <c r="AJ61" s="90"/>
      <c r="AK61" s="90"/>
      <c r="AL61" s="90"/>
      <c r="AM61" s="90"/>
      <c r="AN61" s="90"/>
      <c r="AO61" s="90"/>
      <c r="AP61" s="78"/>
      <c r="AQ61" s="90"/>
      <c r="AR61" s="115"/>
    </row>
    <row r="62" spans="1:44" ht="13.5" customHeight="1">
      <c r="A62" s="232"/>
      <c r="B62" s="112"/>
      <c r="C62" s="428"/>
      <c r="D62" s="412"/>
      <c r="E62" s="117"/>
      <c r="G62" s="2379" t="s">
        <v>564</v>
      </c>
      <c r="H62" s="2380"/>
      <c r="I62" s="2380"/>
      <c r="J62" s="2380"/>
      <c r="K62" s="2380"/>
      <c r="L62" s="2380"/>
      <c r="M62" s="2380"/>
      <c r="N62" s="2380"/>
      <c r="O62" s="2380"/>
      <c r="P62" s="2380"/>
      <c r="Q62" s="2380"/>
      <c r="R62" s="2068" t="s">
        <v>563</v>
      </c>
      <c r="S62" s="2381"/>
      <c r="T62" s="2381"/>
      <c r="U62" s="2381"/>
      <c r="V62" s="2381"/>
      <c r="W62" s="2069"/>
      <c r="X62" s="1614" t="s">
        <v>517</v>
      </c>
      <c r="Y62" s="1615"/>
      <c r="Z62" s="1629"/>
      <c r="AA62" s="102"/>
      <c r="AB62" s="2164"/>
      <c r="AC62" s="2165"/>
      <c r="AD62" s="2166"/>
      <c r="AF62" s="114"/>
      <c r="AG62" s="90"/>
      <c r="AH62" s="90"/>
      <c r="AI62" s="90"/>
      <c r="AJ62" s="90"/>
      <c r="AK62" s="90"/>
      <c r="AL62" s="90"/>
      <c r="AM62" s="90"/>
      <c r="AN62" s="90"/>
      <c r="AO62" s="90"/>
      <c r="AP62" s="78"/>
      <c r="AQ62" s="90"/>
      <c r="AR62" s="115"/>
    </row>
    <row r="63" spans="1:44" ht="13.5" customHeight="1">
      <c r="A63" s="232"/>
      <c r="B63" s="275"/>
      <c r="C63" s="411"/>
      <c r="D63" s="412"/>
      <c r="E63" s="232"/>
      <c r="G63" s="101" t="s">
        <v>562</v>
      </c>
      <c r="AB63" s="414"/>
      <c r="AC63" s="415"/>
      <c r="AD63" s="416"/>
      <c r="AF63" s="114"/>
      <c r="AG63" s="90"/>
      <c r="AH63" s="90"/>
      <c r="AI63" s="90"/>
      <c r="AJ63" s="90"/>
      <c r="AK63" s="90"/>
      <c r="AL63" s="90"/>
      <c r="AM63" s="90"/>
      <c r="AN63" s="90"/>
      <c r="AO63" s="90"/>
      <c r="AP63" s="78"/>
      <c r="AQ63" s="90"/>
      <c r="AR63" s="115"/>
    </row>
    <row r="64" spans="1:44" ht="13.5" customHeight="1">
      <c r="A64" s="232"/>
      <c r="B64" s="275"/>
      <c r="C64" s="411"/>
      <c r="D64" s="412"/>
      <c r="E64" s="232"/>
      <c r="G64" s="1204" t="s">
        <v>561</v>
      </c>
      <c r="H64" s="1204"/>
      <c r="I64" s="1204"/>
      <c r="J64" s="1204"/>
      <c r="K64" s="1204"/>
      <c r="L64" s="1204"/>
      <c r="M64" s="1204"/>
      <c r="N64" s="1204"/>
      <c r="O64" s="1204"/>
      <c r="P64" s="1204"/>
      <c r="Q64" s="1204"/>
      <c r="R64" s="1204"/>
      <c r="S64" s="1204"/>
      <c r="T64" s="1204"/>
      <c r="U64" s="1204"/>
      <c r="V64" s="1204"/>
      <c r="W64" s="1204"/>
      <c r="X64" s="1204" t="s">
        <v>560</v>
      </c>
      <c r="Y64" s="1204"/>
      <c r="Z64" s="1204"/>
      <c r="AB64" s="414"/>
      <c r="AC64" s="415"/>
      <c r="AD64" s="416"/>
      <c r="AF64" s="114"/>
      <c r="AG64" s="90"/>
      <c r="AH64" s="90"/>
      <c r="AI64" s="90"/>
      <c r="AJ64" s="90"/>
      <c r="AK64" s="90"/>
      <c r="AL64" s="90"/>
      <c r="AM64" s="90"/>
      <c r="AN64" s="90"/>
      <c r="AO64" s="90"/>
      <c r="AP64" s="78"/>
      <c r="AQ64" s="90"/>
      <c r="AR64" s="115"/>
    </row>
    <row r="65" spans="1:44" ht="13.5" customHeight="1">
      <c r="A65" s="232"/>
      <c r="B65" s="100"/>
      <c r="C65" s="102"/>
      <c r="D65" s="214"/>
      <c r="E65" s="232"/>
      <c r="G65" s="2323" t="s">
        <v>559</v>
      </c>
      <c r="H65" s="2296" t="s">
        <v>558</v>
      </c>
      <c r="I65" s="2296"/>
      <c r="J65" s="2296"/>
      <c r="K65" s="2296"/>
      <c r="L65" s="2296"/>
      <c r="M65" s="2296"/>
      <c r="N65" s="2296"/>
      <c r="O65" s="2296"/>
      <c r="P65" s="2296"/>
      <c r="Q65" s="2296"/>
      <c r="R65" s="2296"/>
      <c r="S65" s="2296"/>
      <c r="T65" s="2296"/>
      <c r="U65" s="2296"/>
      <c r="V65" s="2296"/>
      <c r="W65" s="2326"/>
      <c r="X65" s="2319" t="s">
        <v>545</v>
      </c>
      <c r="Y65" s="2320"/>
      <c r="Z65" s="2321"/>
      <c r="AA65" s="208"/>
      <c r="AB65" s="414"/>
      <c r="AC65" s="415"/>
      <c r="AD65" s="416"/>
      <c r="AF65" s="114"/>
      <c r="AG65" s="90"/>
      <c r="AH65" s="90"/>
      <c r="AI65" s="90"/>
      <c r="AJ65" s="90"/>
      <c r="AK65" s="90"/>
      <c r="AL65" s="90"/>
      <c r="AM65" s="90"/>
      <c r="AN65" s="90"/>
      <c r="AO65" s="90"/>
      <c r="AP65" s="78"/>
      <c r="AQ65" s="90"/>
      <c r="AR65" s="115"/>
    </row>
    <row r="66" spans="1:44" ht="13.5" customHeight="1">
      <c r="A66" s="232"/>
      <c r="B66" s="100"/>
      <c r="C66" s="102"/>
      <c r="D66" s="214"/>
      <c r="E66" s="232"/>
      <c r="G66" s="2324"/>
      <c r="H66" s="2299"/>
      <c r="I66" s="2299"/>
      <c r="J66" s="2299"/>
      <c r="K66" s="2299"/>
      <c r="L66" s="2299"/>
      <c r="M66" s="2299"/>
      <c r="N66" s="2299"/>
      <c r="O66" s="2299"/>
      <c r="P66" s="2299"/>
      <c r="Q66" s="2299"/>
      <c r="R66" s="2299"/>
      <c r="S66" s="2299"/>
      <c r="T66" s="2299"/>
      <c r="U66" s="2299"/>
      <c r="V66" s="2299"/>
      <c r="W66" s="2327"/>
      <c r="X66" s="2137"/>
      <c r="Y66" s="2322"/>
      <c r="Z66" s="2138"/>
      <c r="AA66" s="208"/>
      <c r="AB66" s="414"/>
      <c r="AC66" s="415"/>
      <c r="AD66" s="416"/>
      <c r="AF66" s="114"/>
      <c r="AG66" s="90"/>
      <c r="AH66" s="90"/>
      <c r="AI66" s="90"/>
      <c r="AJ66" s="90"/>
      <c r="AK66" s="90"/>
      <c r="AL66" s="90"/>
      <c r="AM66" s="90"/>
      <c r="AN66" s="90"/>
      <c r="AO66" s="90"/>
      <c r="AP66" s="78"/>
      <c r="AQ66" s="90"/>
      <c r="AR66" s="115"/>
    </row>
    <row r="67" spans="1:44" ht="13.5" customHeight="1">
      <c r="A67" s="117"/>
      <c r="B67" s="275"/>
      <c r="C67" s="411"/>
      <c r="D67" s="412"/>
      <c r="E67" s="232"/>
      <c r="G67" s="2324"/>
      <c r="H67" s="2299"/>
      <c r="I67" s="2299"/>
      <c r="J67" s="2299"/>
      <c r="K67" s="2299"/>
      <c r="L67" s="2299"/>
      <c r="M67" s="2299"/>
      <c r="N67" s="2299"/>
      <c r="O67" s="2299"/>
      <c r="P67" s="2299"/>
      <c r="Q67" s="2299"/>
      <c r="R67" s="2299"/>
      <c r="S67" s="2299"/>
      <c r="T67" s="2299"/>
      <c r="U67" s="2299"/>
      <c r="V67" s="2299"/>
      <c r="W67" s="2327"/>
      <c r="X67" s="2137"/>
      <c r="Y67" s="2322"/>
      <c r="Z67" s="2138"/>
      <c r="AA67" s="208"/>
      <c r="AB67" s="414"/>
      <c r="AC67" s="415"/>
      <c r="AD67" s="416"/>
      <c r="AF67" s="114"/>
      <c r="AG67" s="90"/>
      <c r="AH67" s="90"/>
      <c r="AI67" s="90"/>
      <c r="AJ67" s="90"/>
      <c r="AK67" s="90"/>
      <c r="AL67" s="90"/>
      <c r="AM67" s="90"/>
      <c r="AN67" s="90"/>
      <c r="AO67" s="90"/>
      <c r="AP67" s="78"/>
      <c r="AQ67" s="90"/>
      <c r="AR67" s="115"/>
    </row>
    <row r="68" spans="1:44" ht="13.5" customHeight="1">
      <c r="A68" s="117"/>
      <c r="B68" s="275"/>
      <c r="C68" s="411"/>
      <c r="D68" s="412"/>
      <c r="E68" s="111"/>
      <c r="G68" s="2324"/>
      <c r="H68" s="2299"/>
      <c r="I68" s="2299"/>
      <c r="J68" s="2299"/>
      <c r="K68" s="2299"/>
      <c r="L68" s="2299"/>
      <c r="M68" s="2299"/>
      <c r="N68" s="2299"/>
      <c r="O68" s="2299"/>
      <c r="P68" s="2299"/>
      <c r="Q68" s="2299"/>
      <c r="R68" s="2299"/>
      <c r="S68" s="2299"/>
      <c r="T68" s="2299"/>
      <c r="U68" s="2299"/>
      <c r="V68" s="2299"/>
      <c r="W68" s="2327"/>
      <c r="X68" s="2137"/>
      <c r="Y68" s="2322"/>
      <c r="Z68" s="2138"/>
      <c r="AA68" s="208"/>
      <c r="AB68" s="414"/>
      <c r="AC68" s="415"/>
      <c r="AD68" s="416"/>
      <c r="AF68" s="114"/>
      <c r="AG68" s="90"/>
      <c r="AH68" s="90"/>
      <c r="AI68" s="90"/>
      <c r="AJ68" s="90"/>
      <c r="AK68" s="90"/>
      <c r="AL68" s="90"/>
      <c r="AM68" s="90"/>
      <c r="AN68" s="90"/>
      <c r="AO68" s="90"/>
      <c r="AP68" s="78"/>
      <c r="AQ68" s="90"/>
      <c r="AR68" s="115"/>
    </row>
    <row r="69" spans="1:44" ht="13.5" customHeight="1">
      <c r="A69" s="117"/>
      <c r="B69" s="275"/>
      <c r="C69" s="411"/>
      <c r="D69" s="412"/>
      <c r="E69" s="111"/>
      <c r="G69" s="2324"/>
      <c r="H69" s="2299"/>
      <c r="I69" s="2299"/>
      <c r="J69" s="2299"/>
      <c r="K69" s="2299"/>
      <c r="L69" s="2299"/>
      <c r="M69" s="2299"/>
      <c r="N69" s="2299"/>
      <c r="O69" s="2299"/>
      <c r="P69" s="2299"/>
      <c r="Q69" s="2299"/>
      <c r="R69" s="2299"/>
      <c r="S69" s="2299"/>
      <c r="T69" s="2299"/>
      <c r="U69" s="2299"/>
      <c r="V69" s="2299"/>
      <c r="W69" s="2327"/>
      <c r="X69" s="2137"/>
      <c r="Y69" s="2322"/>
      <c r="Z69" s="2138"/>
      <c r="AA69" s="208"/>
      <c r="AB69" s="414"/>
      <c r="AC69" s="415"/>
      <c r="AD69" s="416"/>
      <c r="AF69" s="114"/>
      <c r="AG69" s="90"/>
      <c r="AH69" s="90"/>
      <c r="AI69" s="90"/>
      <c r="AJ69" s="90"/>
      <c r="AK69" s="90"/>
      <c r="AL69" s="90"/>
      <c r="AM69" s="90"/>
      <c r="AN69" s="90"/>
      <c r="AO69" s="90"/>
      <c r="AP69" s="78"/>
      <c r="AQ69" s="90"/>
      <c r="AR69" s="115"/>
    </row>
    <row r="70" spans="1:44" ht="13.5" customHeight="1">
      <c r="A70" s="117"/>
      <c r="B70" s="275"/>
      <c r="C70" s="411"/>
      <c r="D70" s="412"/>
      <c r="E70" s="111"/>
      <c r="G70" s="2325"/>
      <c r="H70" s="2235"/>
      <c r="I70" s="2235"/>
      <c r="J70" s="2235"/>
      <c r="K70" s="2235"/>
      <c r="L70" s="2235"/>
      <c r="M70" s="2235"/>
      <c r="N70" s="2235"/>
      <c r="O70" s="2235"/>
      <c r="P70" s="2235"/>
      <c r="Q70" s="2235"/>
      <c r="R70" s="2235"/>
      <c r="S70" s="2235"/>
      <c r="T70" s="2235"/>
      <c r="U70" s="2235"/>
      <c r="V70" s="2235"/>
      <c r="W70" s="2236"/>
      <c r="X70" s="2139"/>
      <c r="Y70" s="2295"/>
      <c r="Z70" s="2140"/>
      <c r="AA70" s="208"/>
      <c r="AB70" s="414"/>
      <c r="AC70" s="415"/>
      <c r="AD70" s="416"/>
      <c r="AF70" s="114"/>
      <c r="AG70" s="90"/>
      <c r="AH70" s="90"/>
      <c r="AI70" s="90"/>
      <c r="AJ70" s="90"/>
      <c r="AK70" s="90"/>
      <c r="AL70" s="90"/>
      <c r="AM70" s="90"/>
      <c r="AN70" s="90"/>
      <c r="AO70" s="90"/>
      <c r="AP70" s="78"/>
      <c r="AQ70" s="90"/>
      <c r="AR70" s="115"/>
    </row>
    <row r="71" spans="1:44" ht="13.5" customHeight="1">
      <c r="A71" s="117"/>
      <c r="B71" s="275"/>
      <c r="C71" s="411"/>
      <c r="D71" s="412"/>
      <c r="E71" s="111"/>
      <c r="G71" s="2323" t="s">
        <v>557</v>
      </c>
      <c r="H71" s="2296" t="s">
        <v>556</v>
      </c>
      <c r="I71" s="2296"/>
      <c r="J71" s="2296"/>
      <c r="K71" s="2296"/>
      <c r="L71" s="2296"/>
      <c r="M71" s="2296"/>
      <c r="N71" s="2296"/>
      <c r="O71" s="2296"/>
      <c r="P71" s="2296"/>
      <c r="Q71" s="2296"/>
      <c r="R71" s="2296"/>
      <c r="S71" s="2296"/>
      <c r="T71" s="2296"/>
      <c r="U71" s="2296"/>
      <c r="V71" s="2296"/>
      <c r="W71" s="2326"/>
      <c r="X71" s="2319" t="s">
        <v>545</v>
      </c>
      <c r="Y71" s="2320"/>
      <c r="Z71" s="2321"/>
      <c r="AA71" s="432"/>
      <c r="AB71" s="414"/>
      <c r="AC71" s="415"/>
      <c r="AD71" s="416"/>
      <c r="AF71" s="114"/>
      <c r="AG71" s="90"/>
      <c r="AH71" s="90"/>
      <c r="AI71" s="90"/>
      <c r="AJ71" s="90"/>
      <c r="AK71" s="90"/>
      <c r="AL71" s="90"/>
      <c r="AM71" s="90"/>
      <c r="AN71" s="90"/>
      <c r="AO71" s="90"/>
      <c r="AP71" s="78"/>
      <c r="AQ71" s="90"/>
      <c r="AR71" s="115"/>
    </row>
    <row r="72" spans="1:44" ht="13.5" customHeight="1">
      <c r="A72" s="117"/>
      <c r="B72" s="275"/>
      <c r="C72" s="411"/>
      <c r="D72" s="412"/>
      <c r="E72" s="111"/>
      <c r="G72" s="2324"/>
      <c r="H72" s="2299"/>
      <c r="I72" s="2299"/>
      <c r="J72" s="2299"/>
      <c r="K72" s="2299"/>
      <c r="L72" s="2299"/>
      <c r="M72" s="2299"/>
      <c r="N72" s="2299"/>
      <c r="O72" s="2299"/>
      <c r="P72" s="2299"/>
      <c r="Q72" s="2299"/>
      <c r="R72" s="2299"/>
      <c r="S72" s="2299"/>
      <c r="T72" s="2299"/>
      <c r="U72" s="2299"/>
      <c r="V72" s="2299"/>
      <c r="W72" s="2327"/>
      <c r="X72" s="2137"/>
      <c r="Y72" s="2322"/>
      <c r="Z72" s="2138"/>
      <c r="AA72" s="50"/>
      <c r="AB72" s="414"/>
      <c r="AC72" s="415"/>
      <c r="AD72" s="416"/>
      <c r="AF72" s="114"/>
      <c r="AG72" s="90"/>
      <c r="AH72" s="90"/>
      <c r="AI72" s="90"/>
      <c r="AJ72" s="90"/>
      <c r="AK72" s="90"/>
      <c r="AL72" s="90"/>
      <c r="AM72" s="90"/>
      <c r="AN72" s="90"/>
      <c r="AO72" s="90"/>
      <c r="AP72" s="78"/>
      <c r="AQ72" s="90"/>
      <c r="AR72" s="115"/>
    </row>
    <row r="73" spans="1:44" ht="13.5" customHeight="1">
      <c r="A73" s="117"/>
      <c r="B73" s="275"/>
      <c r="C73" s="411"/>
      <c r="D73" s="412"/>
      <c r="E73" s="111"/>
      <c r="G73" s="2323" t="s">
        <v>555</v>
      </c>
      <c r="H73" s="2296" t="s">
        <v>554</v>
      </c>
      <c r="I73" s="2297"/>
      <c r="J73" s="2297"/>
      <c r="K73" s="2297"/>
      <c r="L73" s="2297"/>
      <c r="M73" s="2297"/>
      <c r="N73" s="2297"/>
      <c r="O73" s="2297"/>
      <c r="P73" s="2297"/>
      <c r="Q73" s="2297"/>
      <c r="R73" s="2297"/>
      <c r="S73" s="2297"/>
      <c r="T73" s="2297"/>
      <c r="U73" s="2297"/>
      <c r="V73" s="2297"/>
      <c r="W73" s="2298"/>
      <c r="X73" s="2319" t="s">
        <v>545</v>
      </c>
      <c r="Y73" s="2320"/>
      <c r="Z73" s="2321"/>
      <c r="AB73" s="414"/>
      <c r="AC73" s="415"/>
      <c r="AD73" s="416"/>
      <c r="AF73" s="114"/>
      <c r="AG73" s="90"/>
      <c r="AH73" s="90"/>
      <c r="AI73" s="90"/>
      <c r="AJ73" s="90"/>
      <c r="AK73" s="90"/>
      <c r="AL73" s="90"/>
      <c r="AM73" s="90"/>
      <c r="AN73" s="90"/>
      <c r="AO73" s="90"/>
      <c r="AP73" s="78"/>
      <c r="AQ73" s="90"/>
      <c r="AR73" s="115"/>
    </row>
    <row r="74" spans="1:44" ht="13.5" customHeight="1">
      <c r="A74" s="117"/>
      <c r="B74" s="275"/>
      <c r="C74" s="411"/>
      <c r="D74" s="412"/>
      <c r="E74" s="111"/>
      <c r="G74" s="2324"/>
      <c r="H74" s="2299"/>
      <c r="I74" s="2300"/>
      <c r="J74" s="2300"/>
      <c r="K74" s="2300"/>
      <c r="L74" s="2300"/>
      <c r="M74" s="2300"/>
      <c r="N74" s="2300"/>
      <c r="O74" s="2300"/>
      <c r="P74" s="2300"/>
      <c r="Q74" s="2300"/>
      <c r="R74" s="2300"/>
      <c r="S74" s="2300"/>
      <c r="T74" s="2300"/>
      <c r="U74" s="2300"/>
      <c r="V74" s="2300"/>
      <c r="W74" s="2301"/>
      <c r="X74" s="2137"/>
      <c r="Y74" s="2322"/>
      <c r="Z74" s="2138"/>
      <c r="AB74" s="414"/>
      <c r="AC74" s="415"/>
      <c r="AD74" s="416"/>
      <c r="AF74" s="114"/>
      <c r="AG74" s="90"/>
      <c r="AH74" s="90"/>
      <c r="AI74" s="90"/>
      <c r="AJ74" s="90"/>
      <c r="AK74" s="90"/>
      <c r="AL74" s="90"/>
      <c r="AM74" s="90"/>
      <c r="AN74" s="90"/>
      <c r="AO74" s="90"/>
      <c r="AP74" s="78"/>
      <c r="AQ74" s="90"/>
      <c r="AR74" s="115"/>
    </row>
    <row r="75" spans="1:44" ht="13.5" customHeight="1">
      <c r="A75" s="117"/>
      <c r="B75" s="275"/>
      <c r="C75" s="411"/>
      <c r="D75" s="412"/>
      <c r="E75" s="111"/>
      <c r="G75" s="2323" t="s">
        <v>553</v>
      </c>
      <c r="H75" s="2296" t="s">
        <v>552</v>
      </c>
      <c r="I75" s="2297"/>
      <c r="J75" s="2297"/>
      <c r="K75" s="2297"/>
      <c r="L75" s="2297"/>
      <c r="M75" s="2297"/>
      <c r="N75" s="2297"/>
      <c r="O75" s="2297"/>
      <c r="P75" s="2297"/>
      <c r="Q75" s="2297"/>
      <c r="R75" s="2297"/>
      <c r="S75" s="2297"/>
      <c r="T75" s="2297"/>
      <c r="U75" s="2297"/>
      <c r="V75" s="2297"/>
      <c r="W75" s="2298"/>
      <c r="X75" s="2319" t="s">
        <v>545</v>
      </c>
      <c r="Y75" s="2320"/>
      <c r="Z75" s="2321"/>
      <c r="AB75" s="414"/>
      <c r="AC75" s="415"/>
      <c r="AD75" s="416"/>
      <c r="AF75" s="114"/>
      <c r="AG75" s="90"/>
      <c r="AH75" s="90"/>
      <c r="AI75" s="90"/>
      <c r="AJ75" s="90"/>
      <c r="AK75" s="90"/>
      <c r="AL75" s="90"/>
      <c r="AM75" s="90"/>
      <c r="AN75" s="90"/>
      <c r="AO75" s="90"/>
      <c r="AP75" s="78"/>
      <c r="AQ75" s="90"/>
      <c r="AR75" s="115"/>
    </row>
    <row r="76" spans="1:44" ht="13.5" customHeight="1">
      <c r="A76" s="117"/>
      <c r="B76" s="275"/>
      <c r="C76" s="411"/>
      <c r="D76" s="412"/>
      <c r="E76" s="111"/>
      <c r="G76" s="2324"/>
      <c r="H76" s="2299"/>
      <c r="I76" s="2300"/>
      <c r="J76" s="2300"/>
      <c r="K76" s="2300"/>
      <c r="L76" s="2300"/>
      <c r="M76" s="2300"/>
      <c r="N76" s="2300"/>
      <c r="O76" s="2300"/>
      <c r="P76" s="2300"/>
      <c r="Q76" s="2300"/>
      <c r="R76" s="2300"/>
      <c r="S76" s="2300"/>
      <c r="T76" s="2300"/>
      <c r="U76" s="2300"/>
      <c r="V76" s="2300"/>
      <c r="W76" s="2301"/>
      <c r="X76" s="2137"/>
      <c r="Y76" s="2322"/>
      <c r="Z76" s="2138"/>
      <c r="AB76" s="414"/>
      <c r="AC76" s="415"/>
      <c r="AD76" s="416"/>
      <c r="AF76" s="114"/>
      <c r="AG76" s="90"/>
      <c r="AH76" s="90"/>
      <c r="AI76" s="90"/>
      <c r="AJ76" s="90"/>
      <c r="AK76" s="90"/>
      <c r="AL76" s="90"/>
      <c r="AM76" s="90"/>
      <c r="AN76" s="90"/>
      <c r="AO76" s="90"/>
      <c r="AP76" s="78"/>
      <c r="AQ76" s="90"/>
      <c r="AR76" s="115"/>
    </row>
    <row r="77" spans="1:44" ht="13.5" customHeight="1">
      <c r="A77" s="117"/>
      <c r="B77" s="275"/>
      <c r="C77" s="411"/>
      <c r="D77" s="412"/>
      <c r="E77" s="111"/>
      <c r="G77" s="2323" t="s">
        <v>551</v>
      </c>
      <c r="H77" s="2296" t="s">
        <v>550</v>
      </c>
      <c r="I77" s="2296"/>
      <c r="J77" s="2296"/>
      <c r="K77" s="2296"/>
      <c r="L77" s="2296"/>
      <c r="M77" s="2296"/>
      <c r="N77" s="2296"/>
      <c r="O77" s="2296"/>
      <c r="P77" s="2296"/>
      <c r="Q77" s="2296"/>
      <c r="R77" s="2296"/>
      <c r="S77" s="2296"/>
      <c r="T77" s="2296"/>
      <c r="U77" s="2296"/>
      <c r="V77" s="2296"/>
      <c r="W77" s="2326"/>
      <c r="X77" s="2319" t="s">
        <v>545</v>
      </c>
      <c r="Y77" s="2320"/>
      <c r="Z77" s="2321"/>
      <c r="AB77" s="414"/>
      <c r="AC77" s="415"/>
      <c r="AD77" s="416"/>
      <c r="AF77" s="114"/>
      <c r="AG77" s="90"/>
      <c r="AH77" s="90"/>
      <c r="AI77" s="90"/>
      <c r="AJ77" s="90"/>
      <c r="AK77" s="90"/>
      <c r="AL77" s="90"/>
      <c r="AM77" s="90"/>
      <c r="AN77" s="90"/>
      <c r="AO77" s="90"/>
      <c r="AP77" s="78"/>
      <c r="AQ77" s="90"/>
      <c r="AR77" s="115"/>
    </row>
    <row r="78" spans="1:44" ht="13.5" customHeight="1">
      <c r="A78" s="117"/>
      <c r="B78" s="275"/>
      <c r="C78" s="411"/>
      <c r="D78" s="412"/>
      <c r="E78" s="111"/>
      <c r="G78" s="2325"/>
      <c r="H78" s="2235"/>
      <c r="I78" s="2235"/>
      <c r="J78" s="2235"/>
      <c r="K78" s="2235"/>
      <c r="L78" s="2235"/>
      <c r="M78" s="2235"/>
      <c r="N78" s="2235"/>
      <c r="O78" s="2235"/>
      <c r="P78" s="2235"/>
      <c r="Q78" s="2235"/>
      <c r="R78" s="2235"/>
      <c r="S78" s="2235"/>
      <c r="T78" s="2235"/>
      <c r="U78" s="2235"/>
      <c r="V78" s="2235"/>
      <c r="W78" s="2236"/>
      <c r="X78" s="2137"/>
      <c r="Y78" s="2322"/>
      <c r="Z78" s="2138"/>
      <c r="AB78" s="414"/>
      <c r="AC78" s="415"/>
      <c r="AD78" s="416"/>
      <c r="AF78" s="114"/>
      <c r="AG78" s="90"/>
      <c r="AH78" s="90"/>
      <c r="AI78" s="90"/>
      <c r="AJ78" s="90"/>
      <c r="AK78" s="90"/>
      <c r="AL78" s="90"/>
      <c r="AM78" s="90"/>
      <c r="AN78" s="90"/>
      <c r="AO78" s="90"/>
      <c r="AP78" s="78"/>
      <c r="AQ78" s="90"/>
      <c r="AR78" s="115"/>
    </row>
    <row r="79" spans="1:44" ht="13.5" customHeight="1">
      <c r="A79" s="117"/>
      <c r="B79" s="275"/>
      <c r="C79" s="411"/>
      <c r="D79" s="412"/>
      <c r="E79" s="111"/>
      <c r="G79" s="2323" t="s">
        <v>549</v>
      </c>
      <c r="H79" s="2296" t="s">
        <v>548</v>
      </c>
      <c r="I79" s="2296"/>
      <c r="J79" s="2296"/>
      <c r="K79" s="2296"/>
      <c r="L79" s="2296"/>
      <c r="M79" s="2296"/>
      <c r="N79" s="2296"/>
      <c r="O79" s="2296"/>
      <c r="P79" s="2296"/>
      <c r="Q79" s="2296"/>
      <c r="R79" s="2296"/>
      <c r="S79" s="2296"/>
      <c r="T79" s="2296"/>
      <c r="U79" s="2296"/>
      <c r="V79" s="2296"/>
      <c r="W79" s="2326"/>
      <c r="X79" s="2319" t="s">
        <v>545</v>
      </c>
      <c r="Y79" s="2320"/>
      <c r="Z79" s="2321"/>
      <c r="AB79" s="414"/>
      <c r="AC79" s="415"/>
      <c r="AD79" s="416"/>
      <c r="AF79" s="114"/>
      <c r="AG79" s="90"/>
      <c r="AH79" s="90"/>
      <c r="AI79" s="90"/>
      <c r="AJ79" s="90"/>
      <c r="AK79" s="90"/>
      <c r="AL79" s="90"/>
      <c r="AM79" s="90"/>
      <c r="AN79" s="90"/>
      <c r="AO79" s="90"/>
      <c r="AP79" s="78"/>
      <c r="AQ79" s="90"/>
      <c r="AR79" s="115"/>
    </row>
    <row r="80" spans="1:44" ht="13.5" customHeight="1">
      <c r="A80" s="232"/>
      <c r="B80" s="100"/>
      <c r="C80" s="102"/>
      <c r="D80" s="214"/>
      <c r="E80" s="232"/>
      <c r="G80" s="2324"/>
      <c r="H80" s="2299"/>
      <c r="I80" s="2299"/>
      <c r="J80" s="2299"/>
      <c r="K80" s="2299"/>
      <c r="L80" s="2299"/>
      <c r="M80" s="2299"/>
      <c r="N80" s="2299"/>
      <c r="O80" s="2299"/>
      <c r="P80" s="2299"/>
      <c r="Q80" s="2299"/>
      <c r="R80" s="2299"/>
      <c r="S80" s="2299"/>
      <c r="T80" s="2299"/>
      <c r="U80" s="2299"/>
      <c r="V80" s="2299"/>
      <c r="W80" s="2327"/>
      <c r="X80" s="2137"/>
      <c r="Y80" s="2322"/>
      <c r="Z80" s="2138"/>
      <c r="AB80" s="414"/>
      <c r="AC80" s="415"/>
      <c r="AD80" s="416"/>
      <c r="AF80" s="114"/>
      <c r="AG80" s="90"/>
      <c r="AH80" s="90"/>
      <c r="AI80" s="90"/>
      <c r="AJ80" s="90"/>
      <c r="AK80" s="90"/>
      <c r="AL80" s="90"/>
      <c r="AM80" s="90"/>
      <c r="AN80" s="90"/>
      <c r="AO80" s="90"/>
      <c r="AP80" s="78"/>
      <c r="AQ80" s="90"/>
      <c r="AR80" s="115"/>
    </row>
    <row r="81" spans="1:44" ht="13.5" customHeight="1">
      <c r="A81" s="232"/>
      <c r="B81" s="100"/>
      <c r="C81" s="102"/>
      <c r="D81" s="214"/>
      <c r="E81" s="232"/>
      <c r="G81" s="2325"/>
      <c r="H81" s="2235"/>
      <c r="I81" s="2235"/>
      <c r="J81" s="2235"/>
      <c r="K81" s="2235"/>
      <c r="L81" s="2235"/>
      <c r="M81" s="2235"/>
      <c r="N81" s="2235"/>
      <c r="O81" s="2235"/>
      <c r="P81" s="2235"/>
      <c r="Q81" s="2235"/>
      <c r="R81" s="2235"/>
      <c r="S81" s="2235"/>
      <c r="T81" s="2235"/>
      <c r="U81" s="2235"/>
      <c r="V81" s="2235"/>
      <c r="W81" s="2236"/>
      <c r="X81" s="2139"/>
      <c r="Y81" s="2295"/>
      <c r="Z81" s="2140"/>
      <c r="AB81" s="414"/>
      <c r="AC81" s="415"/>
      <c r="AD81" s="416"/>
      <c r="AF81" s="114"/>
      <c r="AG81" s="90"/>
      <c r="AH81" s="90"/>
      <c r="AI81" s="90"/>
      <c r="AJ81" s="90"/>
      <c r="AK81" s="90"/>
      <c r="AL81" s="90"/>
      <c r="AM81" s="90"/>
      <c r="AN81" s="90"/>
      <c r="AO81" s="90"/>
      <c r="AP81" s="78"/>
      <c r="AQ81" s="90"/>
      <c r="AR81" s="115"/>
    </row>
    <row r="82" spans="1:44" ht="13.5" customHeight="1">
      <c r="A82" s="232"/>
      <c r="B82" s="100"/>
      <c r="C82" s="102"/>
      <c r="D82" s="214"/>
      <c r="E82" s="232"/>
      <c r="G82" s="2323" t="s">
        <v>547</v>
      </c>
      <c r="H82" s="2296" t="s">
        <v>546</v>
      </c>
      <c r="I82" s="2296"/>
      <c r="J82" s="2296"/>
      <c r="K82" s="2296"/>
      <c r="L82" s="2296"/>
      <c r="M82" s="2296"/>
      <c r="N82" s="2296"/>
      <c r="O82" s="2296"/>
      <c r="P82" s="2296"/>
      <c r="Q82" s="2296"/>
      <c r="R82" s="2296"/>
      <c r="S82" s="2296"/>
      <c r="T82" s="2296"/>
      <c r="U82" s="2296"/>
      <c r="V82" s="2296"/>
      <c r="W82" s="2326"/>
      <c r="X82" s="2319" t="s">
        <v>545</v>
      </c>
      <c r="Y82" s="2320"/>
      <c r="Z82" s="2321"/>
      <c r="AB82" s="414"/>
      <c r="AC82" s="415"/>
      <c r="AD82" s="416"/>
      <c r="AF82" s="114"/>
      <c r="AG82" s="90"/>
      <c r="AH82" s="90"/>
      <c r="AI82" s="90"/>
      <c r="AJ82" s="90"/>
      <c r="AK82" s="90"/>
      <c r="AL82" s="90"/>
      <c r="AM82" s="90"/>
      <c r="AN82" s="90"/>
      <c r="AO82" s="90"/>
      <c r="AP82" s="78"/>
      <c r="AQ82" s="90"/>
      <c r="AR82" s="115"/>
    </row>
    <row r="83" spans="1:44" ht="13.5" customHeight="1">
      <c r="A83" s="232"/>
      <c r="B83" s="100"/>
      <c r="C83" s="102"/>
      <c r="D83" s="214"/>
      <c r="E83" s="232"/>
      <c r="G83" s="2324"/>
      <c r="H83" s="2299"/>
      <c r="I83" s="2299"/>
      <c r="J83" s="2299"/>
      <c r="K83" s="2299"/>
      <c r="L83" s="2299"/>
      <c r="M83" s="2299"/>
      <c r="N83" s="2299"/>
      <c r="O83" s="2299"/>
      <c r="P83" s="2299"/>
      <c r="Q83" s="2299"/>
      <c r="R83" s="2299"/>
      <c r="S83" s="2299"/>
      <c r="T83" s="2299"/>
      <c r="U83" s="2299"/>
      <c r="V83" s="2299"/>
      <c r="W83" s="2327"/>
      <c r="X83" s="2137"/>
      <c r="Y83" s="2322"/>
      <c r="Z83" s="2138"/>
      <c r="AB83" s="414"/>
      <c r="AC83" s="415"/>
      <c r="AD83" s="416"/>
      <c r="AF83" s="114"/>
      <c r="AG83" s="90"/>
      <c r="AH83" s="90"/>
      <c r="AI83" s="90"/>
      <c r="AJ83" s="90"/>
      <c r="AK83" s="90"/>
      <c r="AL83" s="90"/>
      <c r="AM83" s="90"/>
      <c r="AN83" s="90"/>
      <c r="AO83" s="90"/>
      <c r="AP83" s="78"/>
      <c r="AQ83" s="90"/>
      <c r="AR83" s="115"/>
    </row>
    <row r="84" spans="1:44" ht="13.5" customHeight="1">
      <c r="A84" s="232"/>
      <c r="B84" s="100"/>
      <c r="C84" s="102"/>
      <c r="D84" s="214"/>
      <c r="E84" s="232"/>
      <c r="F84" s="100"/>
      <c r="G84" s="2325"/>
      <c r="H84" s="2235"/>
      <c r="I84" s="2235"/>
      <c r="J84" s="2235"/>
      <c r="K84" s="2235"/>
      <c r="L84" s="2235"/>
      <c r="M84" s="2235"/>
      <c r="N84" s="2235"/>
      <c r="O84" s="2235"/>
      <c r="P84" s="2235"/>
      <c r="Q84" s="2235"/>
      <c r="R84" s="2235"/>
      <c r="S84" s="2235"/>
      <c r="T84" s="2235"/>
      <c r="U84" s="2235"/>
      <c r="V84" s="2235"/>
      <c r="W84" s="2236"/>
      <c r="X84" s="2139"/>
      <c r="Y84" s="2295"/>
      <c r="Z84" s="2140"/>
      <c r="AA84" s="903"/>
      <c r="AB84" s="414"/>
      <c r="AC84" s="415"/>
      <c r="AD84" s="416"/>
      <c r="AF84" s="114"/>
      <c r="AG84" s="90"/>
      <c r="AH84" s="90"/>
      <c r="AI84" s="90"/>
      <c r="AJ84" s="90"/>
      <c r="AK84" s="90"/>
      <c r="AL84" s="90"/>
      <c r="AM84" s="90"/>
      <c r="AN84" s="90"/>
      <c r="AO84" s="90"/>
      <c r="AP84" s="78"/>
      <c r="AQ84" s="90"/>
      <c r="AR84" s="115"/>
    </row>
    <row r="85" spans="1:44" ht="6.6" customHeight="1">
      <c r="A85" s="126"/>
      <c r="B85" s="274"/>
      <c r="C85" s="417"/>
      <c r="D85" s="418"/>
      <c r="E85" s="260"/>
      <c r="F85" s="118"/>
      <c r="G85" s="433"/>
      <c r="H85" s="433"/>
      <c r="I85" s="433"/>
      <c r="J85" s="433"/>
      <c r="K85" s="433"/>
      <c r="L85" s="433"/>
      <c r="M85" s="433"/>
      <c r="N85" s="433"/>
      <c r="O85" s="433"/>
      <c r="P85" s="433"/>
      <c r="Q85" s="433"/>
      <c r="R85" s="433"/>
      <c r="S85" s="433"/>
      <c r="T85" s="433"/>
      <c r="U85" s="433"/>
      <c r="V85" s="433"/>
      <c r="W85" s="433"/>
      <c r="X85" s="433"/>
      <c r="Y85" s="433"/>
      <c r="Z85" s="433"/>
      <c r="AA85" s="149"/>
      <c r="AB85" s="419"/>
      <c r="AC85" s="420"/>
      <c r="AD85" s="421"/>
    </row>
    <row r="86" spans="1:44" ht="6.6" customHeight="1">
      <c r="A86" s="153"/>
      <c r="B86" s="422"/>
      <c r="C86" s="423"/>
      <c r="D86" s="424"/>
      <c r="E86" s="209"/>
      <c r="F86" s="156"/>
      <c r="G86" s="79"/>
      <c r="H86" s="79"/>
      <c r="I86" s="79"/>
      <c r="J86" s="79"/>
      <c r="K86" s="79"/>
      <c r="L86" s="79"/>
      <c r="M86" s="79"/>
      <c r="N86" s="79"/>
      <c r="O86" s="79"/>
      <c r="P86" s="79"/>
      <c r="Q86" s="79"/>
      <c r="R86" s="79"/>
      <c r="S86" s="79"/>
      <c r="T86" s="79"/>
      <c r="U86" s="79"/>
      <c r="V86" s="79"/>
      <c r="W86" s="79"/>
      <c r="X86" s="79"/>
      <c r="Y86" s="79"/>
      <c r="Z86" s="79"/>
      <c r="AA86" s="79"/>
      <c r="AB86" s="425"/>
      <c r="AC86" s="426"/>
      <c r="AD86" s="427"/>
      <c r="AF86" s="114"/>
      <c r="AG86" s="90"/>
      <c r="AH86" s="90"/>
      <c r="AI86" s="90"/>
      <c r="AJ86" s="90"/>
      <c r="AK86" s="90"/>
      <c r="AL86" s="90"/>
      <c r="AM86" s="90"/>
      <c r="AN86" s="90"/>
      <c r="AO86" s="90"/>
      <c r="AP86" s="78"/>
      <c r="AQ86" s="90"/>
      <c r="AR86" s="115"/>
    </row>
    <row r="87" spans="1:44" ht="13.5" customHeight="1">
      <c r="A87" s="1119" t="s">
        <v>699</v>
      </c>
      <c r="B87" s="1229">
        <v>6</v>
      </c>
      <c r="C87" s="1523" t="s">
        <v>544</v>
      </c>
      <c r="D87" s="2106" t="s">
        <v>376</v>
      </c>
      <c r="E87" s="1135" t="s">
        <v>1245</v>
      </c>
      <c r="F87" s="101" t="s">
        <v>543</v>
      </c>
      <c r="G87" s="50"/>
      <c r="H87" s="50"/>
      <c r="I87" s="50"/>
      <c r="J87" s="50"/>
      <c r="K87" s="50"/>
      <c r="L87" s="50"/>
      <c r="M87" s="50"/>
      <c r="N87" s="50"/>
      <c r="O87" s="50"/>
      <c r="P87" s="50"/>
      <c r="Q87" s="50"/>
      <c r="R87" s="50"/>
      <c r="S87" s="50"/>
      <c r="T87" s="50"/>
      <c r="U87" s="50"/>
      <c r="V87" s="50"/>
      <c r="W87" s="50"/>
      <c r="X87" s="50"/>
      <c r="Y87" s="50"/>
      <c r="Z87" s="50"/>
      <c r="AA87" s="50"/>
      <c r="AB87" s="414"/>
      <c r="AC87" s="415"/>
      <c r="AD87" s="416"/>
      <c r="AF87" s="114"/>
      <c r="AG87" s="90"/>
      <c r="AH87" s="90"/>
      <c r="AI87" s="90"/>
      <c r="AJ87" s="90"/>
      <c r="AK87" s="90"/>
      <c r="AL87" s="90"/>
      <c r="AM87" s="90"/>
      <c r="AN87" s="90"/>
      <c r="AO87" s="90"/>
      <c r="AP87" s="78"/>
      <c r="AQ87" s="90"/>
      <c r="AR87" s="115"/>
    </row>
    <row r="88" spans="1:44" ht="13.5" customHeight="1">
      <c r="A88" s="1119"/>
      <c r="B88" s="1229"/>
      <c r="C88" s="1523"/>
      <c r="D88" s="2106"/>
      <c r="E88" s="1135"/>
      <c r="G88" s="50"/>
      <c r="H88" s="50"/>
      <c r="I88" s="50"/>
      <c r="J88" s="50"/>
      <c r="K88" s="50"/>
      <c r="L88" s="50"/>
      <c r="M88" s="50"/>
      <c r="N88" s="50"/>
      <c r="O88" s="50"/>
      <c r="P88" s="50"/>
      <c r="Q88" s="50"/>
      <c r="R88" s="50"/>
      <c r="S88" s="50"/>
      <c r="T88" s="50"/>
      <c r="U88" s="50"/>
      <c r="V88" s="50"/>
      <c r="W88" s="50"/>
      <c r="X88" s="50"/>
      <c r="Y88" s="50"/>
      <c r="Z88" s="50"/>
      <c r="AA88" s="50"/>
      <c r="AB88" s="414"/>
      <c r="AC88" s="415"/>
      <c r="AD88" s="416"/>
      <c r="AF88" s="114"/>
      <c r="AG88" s="90"/>
      <c r="AH88" s="90"/>
      <c r="AI88" s="90"/>
      <c r="AJ88" s="90"/>
      <c r="AK88" s="90"/>
      <c r="AL88" s="90"/>
      <c r="AM88" s="90"/>
      <c r="AN88" s="90"/>
      <c r="AO88" s="90"/>
      <c r="AP88" s="78"/>
      <c r="AQ88" s="90"/>
      <c r="AR88" s="115"/>
    </row>
    <row r="89" spans="1:44" ht="13.5" customHeight="1">
      <c r="A89" s="1119"/>
      <c r="B89" s="1229"/>
      <c r="C89" s="1523"/>
      <c r="D89" s="2106"/>
      <c r="E89" s="1135"/>
      <c r="F89" s="90"/>
      <c r="G89" s="1136" t="s">
        <v>117</v>
      </c>
      <c r="H89" s="1136"/>
      <c r="I89" s="1136"/>
      <c r="J89" s="1136"/>
      <c r="K89" s="1136"/>
      <c r="L89" s="1136"/>
      <c r="M89" s="1136"/>
      <c r="N89" s="1513" t="s">
        <v>539</v>
      </c>
      <c r="O89" s="1513"/>
      <c r="P89" s="1513"/>
      <c r="Q89" s="1513"/>
      <c r="R89" s="1513"/>
      <c r="S89" s="1513"/>
      <c r="T89" s="1513"/>
      <c r="U89" s="1513"/>
      <c r="V89" s="1513"/>
      <c r="W89" s="90"/>
      <c r="X89" s="90"/>
      <c r="Y89" s="90"/>
      <c r="Z89" s="90"/>
      <c r="AA89" s="115"/>
      <c r="AB89" s="2164" t="s">
        <v>1060</v>
      </c>
      <c r="AC89" s="2165"/>
      <c r="AD89" s="2166"/>
      <c r="AF89" s="403"/>
      <c r="AG89" s="404"/>
      <c r="AH89" s="404"/>
      <c r="AI89" s="404"/>
      <c r="AJ89" s="90"/>
      <c r="AK89" s="90"/>
      <c r="AL89" s="90"/>
      <c r="AM89" s="90"/>
      <c r="AN89" s="90"/>
      <c r="AO89" s="90"/>
      <c r="AP89" s="78"/>
      <c r="AQ89" s="90"/>
      <c r="AR89" s="115"/>
    </row>
    <row r="90" spans="1:44" ht="13.5" customHeight="1">
      <c r="A90" s="1119"/>
      <c r="B90" s="1229"/>
      <c r="C90" s="1523"/>
      <c r="D90" s="2106"/>
      <c r="E90" s="1135"/>
      <c r="F90" s="90"/>
      <c r="G90" s="1136"/>
      <c r="H90" s="1136"/>
      <c r="I90" s="1136"/>
      <c r="J90" s="1136"/>
      <c r="K90" s="1136"/>
      <c r="L90" s="1136"/>
      <c r="M90" s="1136"/>
      <c r="N90" s="1513"/>
      <c r="O90" s="1513"/>
      <c r="P90" s="1513"/>
      <c r="Q90" s="1513"/>
      <c r="R90" s="1513"/>
      <c r="S90" s="1513"/>
      <c r="T90" s="1513"/>
      <c r="U90" s="1513"/>
      <c r="V90" s="1513"/>
      <c r="W90" s="90"/>
      <c r="X90" s="90"/>
      <c r="Y90" s="90"/>
      <c r="Z90" s="90"/>
      <c r="AA90" s="115"/>
      <c r="AB90" s="2164"/>
      <c r="AC90" s="2165"/>
      <c r="AD90" s="2166"/>
      <c r="AF90" s="114"/>
      <c r="AG90" s="90"/>
      <c r="AH90" s="90"/>
      <c r="AI90" s="90"/>
      <c r="AJ90" s="90"/>
      <c r="AK90" s="90"/>
      <c r="AL90" s="90"/>
      <c r="AM90" s="90"/>
      <c r="AN90" s="90"/>
      <c r="AO90" s="90"/>
      <c r="AP90" s="78"/>
      <c r="AQ90" s="90"/>
      <c r="AR90" s="115"/>
    </row>
    <row r="91" spans="1:44" ht="13.5" customHeight="1">
      <c r="A91" s="1119"/>
      <c r="B91" s="1229"/>
      <c r="C91" s="1523"/>
      <c r="D91" s="2106"/>
      <c r="E91" s="1135"/>
      <c r="AB91" s="2164"/>
      <c r="AC91" s="2165"/>
      <c r="AD91" s="2166"/>
      <c r="AF91" s="114"/>
      <c r="AG91" s="90"/>
      <c r="AH91" s="90"/>
      <c r="AI91" s="90"/>
      <c r="AJ91" s="90"/>
      <c r="AK91" s="90"/>
      <c r="AL91" s="90"/>
      <c r="AM91" s="90"/>
      <c r="AN91" s="90"/>
      <c r="AO91" s="90"/>
      <c r="AP91" s="78"/>
      <c r="AQ91" s="90"/>
      <c r="AR91" s="115"/>
    </row>
    <row r="92" spans="1:44" ht="13.5" customHeight="1">
      <c r="A92" s="1119"/>
      <c r="B92" s="1229"/>
      <c r="C92" s="1523"/>
      <c r="D92" s="2106"/>
      <c r="E92" s="1135"/>
      <c r="G92" s="2344" t="s">
        <v>542</v>
      </c>
      <c r="H92" s="2345"/>
      <c r="I92" s="2345"/>
      <c r="J92" s="2345"/>
      <c r="K92" s="2345"/>
      <c r="L92" s="2345"/>
      <c r="M92" s="2345"/>
      <c r="N92" s="2345"/>
      <c r="O92" s="2346"/>
      <c r="P92" s="2250" t="s">
        <v>541</v>
      </c>
      <c r="Q92" s="2251"/>
      <c r="R92" s="2251"/>
      <c r="S92" s="2251"/>
      <c r="T92" s="2251"/>
      <c r="U92" s="2251"/>
      <c r="V92" s="2252"/>
      <c r="W92" s="434"/>
      <c r="X92" s="212"/>
      <c r="Y92" s="212"/>
      <c r="Z92" s="212"/>
      <c r="AB92" s="2164"/>
      <c r="AC92" s="2165"/>
      <c r="AD92" s="2166"/>
      <c r="AF92" s="114"/>
      <c r="AG92" s="90"/>
      <c r="AH92" s="90"/>
      <c r="AI92" s="90"/>
      <c r="AJ92" s="90"/>
      <c r="AK92" s="90"/>
      <c r="AL92" s="90"/>
      <c r="AM92" s="90"/>
      <c r="AN92" s="90"/>
      <c r="AO92" s="90"/>
      <c r="AP92" s="78"/>
      <c r="AQ92" s="90"/>
      <c r="AR92" s="115"/>
    </row>
    <row r="93" spans="1:44" ht="13.5" customHeight="1">
      <c r="A93" s="1119"/>
      <c r="B93" s="1229"/>
      <c r="C93" s="1523"/>
      <c r="D93" s="2106"/>
      <c r="E93" s="1135"/>
      <c r="G93" s="2328" t="s">
        <v>1233</v>
      </c>
      <c r="H93" s="2329"/>
      <c r="I93" s="2329"/>
      <c r="J93" s="2329"/>
      <c r="K93" s="2329"/>
      <c r="L93" s="2329"/>
      <c r="M93" s="2329"/>
      <c r="N93" s="2329"/>
      <c r="O93" s="2330"/>
      <c r="P93" s="1614" t="s">
        <v>219</v>
      </c>
      <c r="Q93" s="1615"/>
      <c r="R93" s="1615"/>
      <c r="S93" s="1615"/>
      <c r="T93" s="1615"/>
      <c r="U93" s="1615"/>
      <c r="V93" s="1629"/>
      <c r="W93" s="100"/>
      <c r="AB93" s="2164"/>
      <c r="AC93" s="2165"/>
      <c r="AD93" s="2166"/>
      <c r="AF93" s="114"/>
      <c r="AG93" s="90"/>
      <c r="AH93" s="90"/>
      <c r="AI93" s="90"/>
      <c r="AJ93" s="90"/>
      <c r="AK93" s="90"/>
      <c r="AL93" s="90"/>
      <c r="AM93" s="90"/>
      <c r="AN93" s="90"/>
      <c r="AO93" s="90"/>
      <c r="AP93" s="78"/>
      <c r="AQ93" s="90"/>
      <c r="AR93" s="115"/>
    </row>
    <row r="94" spans="1:44" ht="13.5" customHeight="1">
      <c r="A94" s="1119"/>
      <c r="B94" s="1229"/>
      <c r="C94" s="1523"/>
      <c r="D94" s="2106"/>
      <c r="E94" s="1135"/>
      <c r="G94" s="2328" t="s">
        <v>1234</v>
      </c>
      <c r="H94" s="2329"/>
      <c r="I94" s="2329"/>
      <c r="J94" s="2329"/>
      <c r="K94" s="2329"/>
      <c r="L94" s="2329"/>
      <c r="M94" s="2329"/>
      <c r="N94" s="2329"/>
      <c r="O94" s="2330"/>
      <c r="P94" s="1614" t="s">
        <v>530</v>
      </c>
      <c r="Q94" s="1615"/>
      <c r="R94" s="1615"/>
      <c r="S94" s="1615"/>
      <c r="T94" s="1615"/>
      <c r="U94" s="1615"/>
      <c r="V94" s="1629"/>
      <c r="W94" s="434"/>
      <c r="X94" s="212"/>
      <c r="Y94" s="212"/>
      <c r="Z94" s="212"/>
      <c r="AB94" s="2164"/>
      <c r="AC94" s="2165"/>
      <c r="AD94" s="2166"/>
      <c r="AF94" s="114"/>
      <c r="AG94" s="90"/>
      <c r="AH94" s="90"/>
      <c r="AI94" s="90"/>
      <c r="AJ94" s="90"/>
      <c r="AK94" s="90"/>
      <c r="AL94" s="90"/>
      <c r="AM94" s="90"/>
      <c r="AN94" s="90"/>
      <c r="AO94" s="90"/>
      <c r="AP94" s="78"/>
      <c r="AQ94" s="90"/>
      <c r="AR94" s="115"/>
    </row>
    <row r="95" spans="1:44" ht="13.5" customHeight="1">
      <c r="A95" s="1119"/>
      <c r="B95" s="1229"/>
      <c r="C95" s="1523"/>
      <c r="D95" s="2106"/>
      <c r="E95" s="1135"/>
      <c r="G95" s="2328" t="s">
        <v>1235</v>
      </c>
      <c r="H95" s="2329"/>
      <c r="I95" s="2329"/>
      <c r="J95" s="2329"/>
      <c r="K95" s="2329"/>
      <c r="L95" s="2329"/>
      <c r="M95" s="2329"/>
      <c r="N95" s="2329"/>
      <c r="O95" s="2330"/>
      <c r="P95" s="1614" t="s">
        <v>530</v>
      </c>
      <c r="Q95" s="1615"/>
      <c r="R95" s="1615"/>
      <c r="S95" s="1615"/>
      <c r="T95" s="1615"/>
      <c r="U95" s="1615"/>
      <c r="V95" s="1629"/>
      <c r="W95" s="434"/>
      <c r="X95" s="212"/>
      <c r="Y95" s="212"/>
      <c r="Z95" s="212"/>
      <c r="AB95" s="2164"/>
      <c r="AC95" s="2165"/>
      <c r="AD95" s="2166"/>
      <c r="AF95" s="405"/>
      <c r="AG95" s="406"/>
      <c r="AH95" s="90"/>
      <c r="AI95" s="177"/>
      <c r="AJ95" s="90"/>
      <c r="AK95" s="90"/>
      <c r="AL95" s="90"/>
      <c r="AM95" s="90"/>
      <c r="AN95" s="90"/>
      <c r="AO95" s="90"/>
      <c r="AP95" s="78"/>
      <c r="AQ95" s="90"/>
      <c r="AR95" s="115"/>
    </row>
    <row r="96" spans="1:44" ht="13.5" customHeight="1">
      <c r="A96" s="1119"/>
      <c r="B96" s="1229"/>
      <c r="C96" s="1523"/>
      <c r="D96" s="2106"/>
      <c r="E96" s="1135"/>
      <c r="G96" s="2328" t="s">
        <v>1236</v>
      </c>
      <c r="H96" s="2329"/>
      <c r="I96" s="2329"/>
      <c r="J96" s="2329"/>
      <c r="K96" s="2329"/>
      <c r="L96" s="2329"/>
      <c r="M96" s="2329"/>
      <c r="N96" s="2329"/>
      <c r="O96" s="2330"/>
      <c r="P96" s="1614" t="s">
        <v>219</v>
      </c>
      <c r="Q96" s="1615"/>
      <c r="R96" s="1615"/>
      <c r="S96" s="1615"/>
      <c r="T96" s="1615"/>
      <c r="U96" s="1615"/>
      <c r="V96" s="1629"/>
      <c r="W96" s="434"/>
      <c r="X96" s="212"/>
      <c r="Y96" s="212"/>
      <c r="Z96" s="212"/>
      <c r="AB96" s="2164"/>
      <c r="AC96" s="2165"/>
      <c r="AD96" s="2166"/>
      <c r="AF96" s="407"/>
      <c r="AG96" s="408"/>
      <c r="AH96" s="408"/>
      <c r="AI96" s="408"/>
      <c r="AJ96" s="408"/>
      <c r="AK96" s="408"/>
      <c r="AL96" s="408"/>
      <c r="AM96" s="408"/>
      <c r="AN96" s="408"/>
      <c r="AO96" s="408"/>
      <c r="AP96" s="286"/>
      <c r="AQ96" s="408"/>
      <c r="AR96" s="409"/>
    </row>
    <row r="97" spans="1:44" ht="13.5" customHeight="1">
      <c r="A97" s="1119"/>
      <c r="B97" s="1229"/>
      <c r="C97" s="1523"/>
      <c r="D97" s="2106"/>
      <c r="E97" s="1135"/>
      <c r="G97" s="2328" t="s">
        <v>1237</v>
      </c>
      <c r="H97" s="2329"/>
      <c r="I97" s="2329"/>
      <c r="J97" s="2329"/>
      <c r="K97" s="2329"/>
      <c r="L97" s="2329"/>
      <c r="M97" s="2329"/>
      <c r="N97" s="2329"/>
      <c r="O97" s="2330"/>
      <c r="P97" s="1614" t="s">
        <v>219</v>
      </c>
      <c r="Q97" s="1615"/>
      <c r="R97" s="1615"/>
      <c r="S97" s="1615"/>
      <c r="T97" s="1615"/>
      <c r="U97" s="1615"/>
      <c r="V97" s="1629"/>
      <c r="W97" s="100"/>
      <c r="AB97" s="2164"/>
      <c r="AC97" s="2165"/>
      <c r="AD97" s="2166"/>
      <c r="AF97" s="90"/>
      <c r="AG97" s="90"/>
      <c r="AH97" s="90"/>
      <c r="AI97" s="90"/>
      <c r="AJ97" s="90"/>
      <c r="AK97" s="90"/>
      <c r="AL97" s="90"/>
      <c r="AM97" s="90"/>
      <c r="AN97" s="90"/>
      <c r="AO97" s="90"/>
      <c r="AP97" s="90"/>
      <c r="AQ97" s="90"/>
      <c r="AR97" s="90"/>
    </row>
    <row r="98" spans="1:44" ht="13.5" customHeight="1">
      <c r="A98" s="117"/>
      <c r="B98" s="759"/>
      <c r="C98" s="411"/>
      <c r="D98" s="412"/>
      <c r="E98" s="1135"/>
      <c r="G98" s="2331" t="s">
        <v>1238</v>
      </c>
      <c r="H98" s="2332"/>
      <c r="I98" s="2332"/>
      <c r="J98" s="2332"/>
      <c r="K98" s="2332"/>
      <c r="L98" s="2332"/>
      <c r="M98" s="2332"/>
      <c r="N98" s="2332"/>
      <c r="O98" s="2333"/>
      <c r="P98" s="2292" t="s">
        <v>219</v>
      </c>
      <c r="Q98" s="2293"/>
      <c r="R98" s="2293"/>
      <c r="S98" s="2293"/>
      <c r="T98" s="2293"/>
      <c r="U98" s="2293"/>
      <c r="V98" s="2294"/>
      <c r="AB98" s="2164"/>
      <c r="AC98" s="2165"/>
      <c r="AD98" s="2166"/>
      <c r="AF98" s="90"/>
      <c r="AG98" s="90"/>
      <c r="AH98" s="90"/>
      <c r="AI98" s="90"/>
      <c r="AJ98" s="90"/>
      <c r="AK98" s="90"/>
      <c r="AL98" s="90"/>
      <c r="AM98" s="90"/>
      <c r="AN98" s="90"/>
      <c r="AO98" s="90"/>
      <c r="AP98" s="90"/>
      <c r="AQ98" s="90"/>
      <c r="AR98" s="90"/>
    </row>
    <row r="99" spans="1:44" ht="13.5" customHeight="1">
      <c r="A99" s="117"/>
      <c r="B99" s="759"/>
      <c r="C99" s="411"/>
      <c r="D99" s="412"/>
      <c r="E99" s="1135"/>
      <c r="G99" s="2334"/>
      <c r="H99" s="2335"/>
      <c r="I99" s="2335"/>
      <c r="J99" s="2335"/>
      <c r="K99" s="2335"/>
      <c r="L99" s="2335"/>
      <c r="M99" s="2335"/>
      <c r="N99" s="2335"/>
      <c r="O99" s="2336"/>
      <c r="P99" s="2139"/>
      <c r="Q99" s="2295"/>
      <c r="R99" s="2295"/>
      <c r="S99" s="2295"/>
      <c r="T99" s="2295"/>
      <c r="U99" s="2295"/>
      <c r="V99" s="2140"/>
      <c r="AB99" s="2164"/>
      <c r="AC99" s="2165"/>
      <c r="AD99" s="2166"/>
      <c r="AF99" s="90"/>
      <c r="AG99" s="90"/>
      <c r="AH99" s="90"/>
      <c r="AI99" s="90"/>
      <c r="AJ99" s="90"/>
      <c r="AK99" s="90"/>
      <c r="AL99" s="90"/>
      <c r="AM99" s="90"/>
      <c r="AN99" s="90"/>
      <c r="AO99" s="90"/>
      <c r="AP99" s="90"/>
      <c r="AQ99" s="90"/>
      <c r="AR99" s="90"/>
    </row>
    <row r="100" spans="1:44" ht="13.5" customHeight="1">
      <c r="A100" s="232"/>
      <c r="B100" s="792"/>
      <c r="C100" s="102"/>
      <c r="D100" s="214"/>
      <c r="E100" s="232"/>
      <c r="G100" s="435"/>
      <c r="H100" s="435"/>
      <c r="I100" s="435"/>
      <c r="J100" s="435"/>
      <c r="K100" s="435"/>
      <c r="L100" s="435"/>
      <c r="M100" s="435"/>
      <c r="N100" s="435"/>
      <c r="O100" s="435"/>
      <c r="P100" s="435"/>
      <c r="Q100" s="435"/>
      <c r="R100" s="436"/>
      <c r="S100" s="435"/>
      <c r="T100" s="435"/>
      <c r="U100" s="437"/>
      <c r="V100" s="435"/>
      <c r="W100" s="212"/>
      <c r="X100" s="212"/>
      <c r="Y100" s="212"/>
      <c r="Z100" s="212"/>
      <c r="AB100" s="2164"/>
      <c r="AC100" s="2165"/>
      <c r="AD100" s="2166"/>
      <c r="AF100" s="90"/>
      <c r="AG100" s="90"/>
      <c r="AH100" s="90"/>
      <c r="AI100" s="90"/>
      <c r="AJ100" s="90"/>
      <c r="AK100" s="90"/>
      <c r="AL100" s="90"/>
      <c r="AM100" s="90"/>
      <c r="AN100" s="90"/>
      <c r="AO100" s="90"/>
      <c r="AP100" s="90"/>
      <c r="AQ100" s="90"/>
      <c r="AR100" s="90"/>
    </row>
    <row r="101" spans="1:44" ht="13.5" customHeight="1">
      <c r="A101" s="1119"/>
      <c r="B101" s="1229">
        <v>7</v>
      </c>
      <c r="C101" s="1523" t="s">
        <v>540</v>
      </c>
      <c r="D101" s="2106" t="s">
        <v>376</v>
      </c>
      <c r="E101" s="1135" t="s">
        <v>1138</v>
      </c>
      <c r="F101" s="90"/>
      <c r="G101" s="1136" t="s">
        <v>117</v>
      </c>
      <c r="H101" s="1136"/>
      <c r="I101" s="1136"/>
      <c r="J101" s="1136"/>
      <c r="K101" s="1136"/>
      <c r="L101" s="1136"/>
      <c r="M101" s="1136"/>
      <c r="N101" s="2286" t="s">
        <v>1300</v>
      </c>
      <c r="O101" s="2287"/>
      <c r="P101" s="2287"/>
      <c r="Q101" s="2287"/>
      <c r="R101" s="2287"/>
      <c r="S101" s="2287"/>
      <c r="T101" s="2287"/>
      <c r="U101" s="2287"/>
      <c r="V101" s="2288"/>
      <c r="W101" s="90"/>
      <c r="X101" s="90"/>
      <c r="Y101" s="90"/>
      <c r="Z101" s="90"/>
      <c r="AA101" s="115"/>
      <c r="AB101" s="2164" t="s">
        <v>1060</v>
      </c>
      <c r="AC101" s="2165"/>
      <c r="AD101" s="2166"/>
      <c r="AF101" s="403"/>
      <c r="AG101" s="404"/>
      <c r="AH101" s="404"/>
      <c r="AI101" s="404"/>
      <c r="AJ101" s="90"/>
      <c r="AK101" s="90"/>
      <c r="AL101" s="90"/>
      <c r="AM101" s="90"/>
      <c r="AN101" s="90"/>
      <c r="AO101" s="90"/>
      <c r="AP101" s="78"/>
      <c r="AQ101" s="90"/>
      <c r="AR101" s="115"/>
    </row>
    <row r="102" spans="1:44" ht="13.5" customHeight="1">
      <c r="A102" s="1119"/>
      <c r="B102" s="1229"/>
      <c r="C102" s="1523"/>
      <c r="D102" s="2106"/>
      <c r="E102" s="1135"/>
      <c r="F102" s="90"/>
      <c r="G102" s="1136"/>
      <c r="H102" s="1136"/>
      <c r="I102" s="1136"/>
      <c r="J102" s="1136"/>
      <c r="K102" s="1136"/>
      <c r="L102" s="1136"/>
      <c r="M102" s="1136"/>
      <c r="N102" s="2289"/>
      <c r="O102" s="2290"/>
      <c r="P102" s="2290"/>
      <c r="Q102" s="2290"/>
      <c r="R102" s="2290"/>
      <c r="S102" s="2290"/>
      <c r="T102" s="2290"/>
      <c r="U102" s="2290"/>
      <c r="V102" s="2291"/>
      <c r="W102" s="90"/>
      <c r="X102" s="90"/>
      <c r="Y102" s="90"/>
      <c r="Z102" s="90"/>
      <c r="AA102" s="115"/>
      <c r="AB102" s="2164"/>
      <c r="AC102" s="2165"/>
      <c r="AD102" s="2166"/>
      <c r="AF102" s="114"/>
      <c r="AG102" s="90"/>
      <c r="AH102" s="90"/>
      <c r="AI102" s="90"/>
      <c r="AJ102" s="90"/>
      <c r="AK102" s="90"/>
      <c r="AL102" s="90"/>
      <c r="AM102" s="90"/>
      <c r="AN102" s="90"/>
      <c r="AO102" s="90"/>
      <c r="AP102" s="78"/>
      <c r="AQ102" s="90"/>
      <c r="AR102" s="115"/>
    </row>
    <row r="103" spans="1:44" ht="13.5" customHeight="1">
      <c r="A103" s="1119"/>
      <c r="B103" s="1229"/>
      <c r="C103" s="1523"/>
      <c r="D103" s="2106"/>
      <c r="E103" s="1135"/>
      <c r="G103" s="101" t="s">
        <v>538</v>
      </c>
      <c r="AA103" s="102"/>
      <c r="AB103" s="2164"/>
      <c r="AC103" s="2165"/>
      <c r="AD103" s="2166"/>
      <c r="AF103" s="114"/>
      <c r="AG103" s="90"/>
      <c r="AH103" s="90"/>
      <c r="AI103" s="90"/>
      <c r="AJ103" s="90"/>
      <c r="AK103" s="90"/>
      <c r="AL103" s="90"/>
      <c r="AM103" s="90"/>
      <c r="AN103" s="90"/>
      <c r="AO103" s="90"/>
      <c r="AP103" s="78"/>
      <c r="AQ103" s="90"/>
      <c r="AR103" s="115"/>
    </row>
    <row r="104" spans="1:44" ht="13.5" customHeight="1">
      <c r="A104" s="1119"/>
      <c r="B104" s="1229"/>
      <c r="C104" s="1523"/>
      <c r="D104" s="2106"/>
      <c r="E104" s="1135"/>
      <c r="G104" s="2347" t="s">
        <v>537</v>
      </c>
      <c r="H104" s="2347"/>
      <c r="I104" s="2347"/>
      <c r="J104" s="2347"/>
      <c r="K104" s="2347"/>
      <c r="L104" s="2347"/>
      <c r="M104" s="1630"/>
      <c r="N104" s="1631"/>
      <c r="O104" s="1631"/>
      <c r="P104" s="438" t="s">
        <v>165</v>
      </c>
      <c r="Q104" s="1631"/>
      <c r="R104" s="1631"/>
      <c r="S104" s="1631"/>
      <c r="T104" s="410" t="s">
        <v>311</v>
      </c>
      <c r="AB104" s="2164"/>
      <c r="AC104" s="2165"/>
      <c r="AD104" s="2166"/>
      <c r="AF104" s="405"/>
      <c r="AG104" s="406"/>
      <c r="AH104" s="90"/>
      <c r="AI104" s="177"/>
      <c r="AJ104" s="90"/>
      <c r="AK104" s="90"/>
      <c r="AL104" s="90"/>
      <c r="AM104" s="90"/>
      <c r="AN104" s="90"/>
      <c r="AO104" s="90"/>
      <c r="AP104" s="78"/>
      <c r="AQ104" s="90"/>
      <c r="AR104" s="115"/>
    </row>
    <row r="105" spans="1:44" ht="13.5" customHeight="1">
      <c r="A105" s="1119"/>
      <c r="B105" s="1229"/>
      <c r="C105" s="1523"/>
      <c r="D105" s="2106"/>
      <c r="E105" s="1135"/>
      <c r="G105" s="2347" t="s">
        <v>536</v>
      </c>
      <c r="H105" s="2347"/>
      <c r="I105" s="2347"/>
      <c r="J105" s="2347"/>
      <c r="K105" s="2347"/>
      <c r="L105" s="2347"/>
      <c r="M105" s="2348" t="str">
        <f>IF((M48=0),"",M48)</f>
        <v/>
      </c>
      <c r="N105" s="2349"/>
      <c r="O105" s="2349"/>
      <c r="P105" s="439" t="s">
        <v>165</v>
      </c>
      <c r="Q105" s="212"/>
      <c r="R105" s="212"/>
      <c r="S105" s="212"/>
      <c r="T105" s="212"/>
      <c r="U105" s="212"/>
      <c r="V105" s="212"/>
      <c r="W105" s="212"/>
      <c r="X105" s="212"/>
      <c r="Y105" s="212"/>
      <c r="Z105" s="212"/>
      <c r="AB105" s="2164"/>
      <c r="AC105" s="2165"/>
      <c r="AD105" s="2166"/>
      <c r="AF105" s="407"/>
      <c r="AG105" s="408"/>
      <c r="AH105" s="408"/>
      <c r="AI105" s="408"/>
      <c r="AJ105" s="408"/>
      <c r="AK105" s="408"/>
      <c r="AL105" s="408"/>
      <c r="AM105" s="408"/>
      <c r="AN105" s="408"/>
      <c r="AO105" s="408"/>
      <c r="AP105" s="286"/>
      <c r="AQ105" s="408"/>
      <c r="AR105" s="409"/>
    </row>
    <row r="106" spans="1:44" ht="13.5" customHeight="1">
      <c r="A106" s="1119"/>
      <c r="B106" s="1229"/>
      <c r="C106" s="1523"/>
      <c r="D106" s="2106"/>
      <c r="E106" s="1135"/>
      <c r="G106" s="212"/>
      <c r="H106" s="212"/>
      <c r="I106" s="212"/>
      <c r="J106" s="212"/>
      <c r="K106" s="212"/>
      <c r="L106" s="212"/>
      <c r="M106" s="212"/>
      <c r="N106" s="212"/>
      <c r="O106" s="212"/>
      <c r="P106" s="212"/>
      <c r="Q106" s="212"/>
      <c r="R106" s="212"/>
      <c r="S106" s="212"/>
      <c r="T106" s="212"/>
      <c r="U106" s="212"/>
      <c r="V106" s="212"/>
      <c r="W106" s="212"/>
      <c r="X106" s="212"/>
      <c r="Y106" s="212"/>
      <c r="Z106" s="212"/>
      <c r="AB106" s="2164"/>
      <c r="AC106" s="2165"/>
      <c r="AD106" s="2166"/>
      <c r="AF106" s="90"/>
      <c r="AG106" s="90"/>
      <c r="AH106" s="90"/>
      <c r="AI106" s="90"/>
      <c r="AJ106" s="90"/>
      <c r="AK106" s="90"/>
      <c r="AL106" s="90"/>
      <c r="AM106" s="90"/>
      <c r="AN106" s="90"/>
      <c r="AO106" s="90"/>
      <c r="AP106" s="90"/>
      <c r="AQ106" s="90"/>
      <c r="AR106" s="90"/>
    </row>
    <row r="107" spans="1:44" ht="13.5" customHeight="1">
      <c r="A107" s="1119"/>
      <c r="B107" s="1229"/>
      <c r="C107" s="1523"/>
      <c r="D107" s="2106"/>
      <c r="E107" s="1135"/>
      <c r="G107" s="50"/>
      <c r="H107" s="50"/>
      <c r="I107" s="50"/>
      <c r="J107" s="50"/>
      <c r="K107" s="50"/>
      <c r="L107" s="50"/>
      <c r="M107" s="50"/>
      <c r="N107" s="50"/>
      <c r="O107" s="50"/>
      <c r="P107" s="50"/>
      <c r="Q107" s="50"/>
      <c r="R107" s="50"/>
      <c r="S107" s="50"/>
      <c r="T107" s="50"/>
      <c r="U107" s="50"/>
      <c r="V107" s="50"/>
      <c r="W107" s="50"/>
      <c r="X107" s="50"/>
      <c r="Y107" s="50"/>
      <c r="Z107" s="50"/>
      <c r="AA107" s="102"/>
      <c r="AB107" s="2164"/>
      <c r="AC107" s="2165"/>
      <c r="AD107" s="2166"/>
      <c r="AF107" s="90"/>
      <c r="AG107" s="90"/>
      <c r="AH107" s="90"/>
      <c r="AI107" s="90"/>
      <c r="AJ107" s="90"/>
      <c r="AK107" s="90"/>
      <c r="AL107" s="90"/>
      <c r="AM107" s="90"/>
      <c r="AN107" s="90"/>
      <c r="AO107" s="90"/>
      <c r="AP107" s="90"/>
      <c r="AQ107" s="90"/>
      <c r="AR107" s="90"/>
    </row>
    <row r="108" spans="1:44" ht="13.5" customHeight="1">
      <c r="A108" s="1119"/>
      <c r="B108" s="1229"/>
      <c r="C108" s="1523"/>
      <c r="D108" s="2106"/>
      <c r="E108" s="1135"/>
      <c r="G108" s="50"/>
      <c r="H108" s="50"/>
      <c r="I108" s="50"/>
      <c r="J108" s="50"/>
      <c r="K108" s="50"/>
      <c r="L108" s="50"/>
      <c r="M108" s="50"/>
      <c r="N108" s="50"/>
      <c r="O108" s="50"/>
      <c r="P108" s="50"/>
      <c r="Q108" s="50"/>
      <c r="R108" s="50"/>
      <c r="S108" s="50"/>
      <c r="T108" s="50"/>
      <c r="U108" s="50"/>
      <c r="V108" s="50"/>
      <c r="W108" s="50"/>
      <c r="X108" s="50"/>
      <c r="Y108" s="50"/>
      <c r="Z108" s="50"/>
      <c r="AA108" s="102"/>
      <c r="AB108" s="2164"/>
      <c r="AC108" s="2165"/>
      <c r="AD108" s="2166"/>
    </row>
    <row r="109" spans="1:44" ht="13.5" customHeight="1">
      <c r="A109" s="1119" t="s">
        <v>535</v>
      </c>
      <c r="B109" s="1229">
        <v>8</v>
      </c>
      <c r="C109" s="1523" t="s">
        <v>534</v>
      </c>
      <c r="D109" s="2106" t="s">
        <v>376</v>
      </c>
      <c r="E109" s="1135" t="s">
        <v>1139</v>
      </c>
      <c r="G109" s="1136" t="s">
        <v>117</v>
      </c>
      <c r="H109" s="1136"/>
      <c r="I109" s="1136"/>
      <c r="J109" s="1136"/>
      <c r="K109" s="1136"/>
      <c r="L109" s="1136"/>
      <c r="M109" s="1136"/>
      <c r="N109" s="1802" t="s">
        <v>233</v>
      </c>
      <c r="O109" s="1803"/>
      <c r="P109" s="1803"/>
      <c r="Q109" s="1803"/>
      <c r="R109" s="1803"/>
      <c r="S109" s="1803"/>
      <c r="T109" s="1803"/>
      <c r="U109" s="1803"/>
      <c r="V109" s="1804"/>
      <c r="AA109" s="50"/>
      <c r="AB109" s="2164" t="s">
        <v>1060</v>
      </c>
      <c r="AC109" s="2165"/>
      <c r="AD109" s="2166"/>
      <c r="AF109" s="403"/>
      <c r="AG109" s="404"/>
      <c r="AH109" s="404"/>
      <c r="AI109" s="404"/>
      <c r="AJ109" s="90"/>
      <c r="AK109" s="90"/>
      <c r="AL109" s="90"/>
      <c r="AM109" s="90"/>
      <c r="AN109" s="90"/>
      <c r="AO109" s="90"/>
      <c r="AP109" s="78"/>
      <c r="AQ109" s="90"/>
      <c r="AR109" s="115"/>
    </row>
    <row r="110" spans="1:44" ht="13.5" customHeight="1">
      <c r="A110" s="1119"/>
      <c r="B110" s="1229"/>
      <c r="C110" s="1523"/>
      <c r="D110" s="2106"/>
      <c r="E110" s="1135"/>
      <c r="G110" s="1136"/>
      <c r="H110" s="1136"/>
      <c r="I110" s="1136"/>
      <c r="J110" s="1136"/>
      <c r="K110" s="1136"/>
      <c r="L110" s="1136"/>
      <c r="M110" s="1136"/>
      <c r="N110" s="1805"/>
      <c r="O110" s="1806"/>
      <c r="P110" s="1806"/>
      <c r="Q110" s="1806"/>
      <c r="R110" s="1806"/>
      <c r="S110" s="1806"/>
      <c r="T110" s="1806"/>
      <c r="U110" s="1806"/>
      <c r="V110" s="1807"/>
      <c r="AA110" s="50"/>
      <c r="AB110" s="2164"/>
      <c r="AC110" s="2165"/>
      <c r="AD110" s="2166"/>
      <c r="AF110" s="114"/>
      <c r="AG110" s="90"/>
      <c r="AH110" s="90"/>
      <c r="AI110" s="90"/>
      <c r="AJ110" s="90"/>
      <c r="AK110" s="90"/>
      <c r="AL110" s="90"/>
      <c r="AM110" s="90"/>
      <c r="AN110" s="90"/>
      <c r="AO110" s="90"/>
      <c r="AP110" s="78"/>
      <c r="AQ110" s="90"/>
      <c r="AR110" s="115"/>
    </row>
    <row r="111" spans="1:44" ht="13.5" customHeight="1">
      <c r="A111" s="1119"/>
      <c r="B111" s="1229"/>
      <c r="C111" s="1523"/>
      <c r="D111" s="2106"/>
      <c r="E111" s="1135"/>
      <c r="G111" s="2339" t="s">
        <v>533</v>
      </c>
      <c r="H111" s="2339"/>
      <c r="I111" s="2339"/>
      <c r="J111" s="2339"/>
      <c r="K111" s="2339"/>
      <c r="L111" s="2339"/>
      <c r="M111" s="2339"/>
      <c r="N111" s="2339"/>
      <c r="O111" s="2339"/>
      <c r="P111" s="2339"/>
      <c r="Q111" s="2339"/>
      <c r="R111" s="2339"/>
      <c r="S111" s="2339"/>
      <c r="T111" s="2339"/>
      <c r="U111" s="2339"/>
      <c r="V111" s="2339"/>
      <c r="W111" s="2339"/>
      <c r="X111" s="2339"/>
      <c r="Y111" s="2339"/>
      <c r="Z111" s="2339"/>
      <c r="AB111" s="2164"/>
      <c r="AC111" s="2165"/>
      <c r="AD111" s="2166"/>
      <c r="AF111" s="114"/>
      <c r="AG111" s="90"/>
      <c r="AH111" s="90"/>
      <c r="AI111" s="90"/>
      <c r="AJ111" s="90"/>
      <c r="AK111" s="90"/>
      <c r="AL111" s="90"/>
      <c r="AM111" s="90"/>
      <c r="AN111" s="90"/>
      <c r="AO111" s="90"/>
      <c r="AP111" s="78"/>
      <c r="AQ111" s="90"/>
      <c r="AR111" s="115"/>
    </row>
    <row r="112" spans="1:44" ht="13.5" customHeight="1">
      <c r="A112" s="1119"/>
      <c r="B112" s="1229"/>
      <c r="C112" s="1523"/>
      <c r="D112" s="2106"/>
      <c r="E112" s="1135"/>
      <c r="G112" s="2340"/>
      <c r="H112" s="2341"/>
      <c r="I112" s="2341"/>
      <c r="J112" s="2341"/>
      <c r="K112" s="2341"/>
      <c r="L112" s="2341"/>
      <c r="M112" s="2341"/>
      <c r="N112" s="2341"/>
      <c r="O112" s="2341"/>
      <c r="P112" s="2341"/>
      <c r="Q112" s="2341"/>
      <c r="R112" s="2341"/>
      <c r="S112" s="2341"/>
      <c r="T112" s="2341"/>
      <c r="U112" s="2341"/>
      <c r="V112" s="2341"/>
      <c r="W112" s="2341"/>
      <c r="X112" s="2341"/>
      <c r="Y112" s="2341"/>
      <c r="Z112" s="2342"/>
      <c r="AA112" s="50"/>
      <c r="AB112" s="2164"/>
      <c r="AC112" s="2165"/>
      <c r="AD112" s="2166"/>
      <c r="AF112" s="405"/>
      <c r="AG112" s="406"/>
      <c r="AH112" s="90"/>
      <c r="AI112" s="177"/>
      <c r="AJ112" s="90"/>
      <c r="AK112" s="90"/>
      <c r="AL112" s="90"/>
      <c r="AM112" s="90"/>
      <c r="AN112" s="90"/>
      <c r="AO112" s="90"/>
      <c r="AP112" s="78"/>
      <c r="AQ112" s="90"/>
      <c r="AR112" s="115"/>
    </row>
    <row r="113" spans="1:53" ht="13.5" customHeight="1">
      <c r="A113" s="1119"/>
      <c r="B113" s="1229"/>
      <c r="C113" s="1523"/>
      <c r="D113" s="2106"/>
      <c r="E113" s="1135"/>
      <c r="G113" s="1943"/>
      <c r="H113" s="1944"/>
      <c r="I113" s="1944"/>
      <c r="J113" s="1944"/>
      <c r="K113" s="1944"/>
      <c r="L113" s="1944"/>
      <c r="M113" s="1944"/>
      <c r="N113" s="1944"/>
      <c r="O113" s="1944"/>
      <c r="P113" s="1944"/>
      <c r="Q113" s="1944"/>
      <c r="R113" s="1944"/>
      <c r="S113" s="1944"/>
      <c r="T113" s="1944"/>
      <c r="U113" s="1944"/>
      <c r="V113" s="1944"/>
      <c r="W113" s="1944"/>
      <c r="X113" s="1944"/>
      <c r="Y113" s="1944"/>
      <c r="Z113" s="1945"/>
      <c r="AA113" s="50"/>
      <c r="AB113" s="2164"/>
      <c r="AC113" s="2165"/>
      <c r="AD113" s="2166"/>
      <c r="AF113" s="407"/>
      <c r="AG113" s="408"/>
      <c r="AH113" s="408"/>
      <c r="AI113" s="408"/>
      <c r="AJ113" s="408"/>
      <c r="AK113" s="408"/>
      <c r="AL113" s="408"/>
      <c r="AM113" s="408"/>
      <c r="AN113" s="408"/>
      <c r="AO113" s="408"/>
      <c r="AP113" s="286"/>
      <c r="AQ113" s="408"/>
      <c r="AR113" s="409"/>
    </row>
    <row r="114" spans="1:53" ht="13.5" customHeight="1">
      <c r="A114" s="1119"/>
      <c r="B114" s="1229"/>
      <c r="C114" s="1523"/>
      <c r="D114" s="2106"/>
      <c r="E114" s="1135"/>
      <c r="G114" s="1796"/>
      <c r="H114" s="1797"/>
      <c r="I114" s="1797"/>
      <c r="J114" s="1797"/>
      <c r="K114" s="1797"/>
      <c r="L114" s="1797"/>
      <c r="M114" s="1797"/>
      <c r="N114" s="1797"/>
      <c r="O114" s="1797"/>
      <c r="P114" s="1797"/>
      <c r="Q114" s="1797"/>
      <c r="R114" s="1797"/>
      <c r="S114" s="1797"/>
      <c r="T114" s="1797"/>
      <c r="U114" s="1797"/>
      <c r="V114" s="1797"/>
      <c r="W114" s="1797"/>
      <c r="X114" s="1797"/>
      <c r="Y114" s="1797"/>
      <c r="Z114" s="1798"/>
      <c r="AB114" s="2164"/>
      <c r="AC114" s="2165"/>
      <c r="AD114" s="2166"/>
      <c r="AF114" s="90"/>
      <c r="AG114" s="90"/>
      <c r="AH114" s="90"/>
      <c r="AI114" s="90"/>
      <c r="AJ114" s="90"/>
      <c r="AK114" s="90"/>
      <c r="AL114" s="90"/>
      <c r="AM114" s="90"/>
      <c r="AN114" s="90"/>
      <c r="AO114" s="90"/>
      <c r="AP114" s="90"/>
      <c r="AQ114" s="90"/>
      <c r="AR114" s="90"/>
    </row>
    <row r="115" spans="1:53" ht="13.5" customHeight="1">
      <c r="A115" s="1119"/>
      <c r="B115" s="1229"/>
      <c r="C115" s="1523"/>
      <c r="D115" s="2106"/>
      <c r="E115" s="1135"/>
      <c r="G115" s="440"/>
      <c r="H115" s="440"/>
      <c r="I115" s="440"/>
      <c r="J115" s="440"/>
      <c r="K115" s="440"/>
      <c r="L115" s="440"/>
      <c r="M115" s="440"/>
      <c r="N115" s="440"/>
      <c r="O115" s="440"/>
      <c r="P115" s="440"/>
      <c r="Q115" s="440"/>
      <c r="R115" s="440"/>
      <c r="S115" s="440"/>
      <c r="T115" s="440"/>
      <c r="U115" s="440"/>
      <c r="V115" s="440"/>
      <c r="W115" s="440"/>
      <c r="X115" s="440"/>
      <c r="Y115" s="440"/>
      <c r="Z115" s="440"/>
      <c r="AB115" s="2164"/>
      <c r="AC115" s="2165"/>
      <c r="AD115" s="2166"/>
      <c r="AF115" s="90"/>
      <c r="AG115" s="90"/>
      <c r="AH115" s="90"/>
      <c r="AI115" s="90"/>
      <c r="AJ115" s="90"/>
      <c r="AK115" s="90"/>
      <c r="AL115" s="90"/>
      <c r="AM115" s="90"/>
      <c r="AN115" s="90"/>
      <c r="AO115" s="90"/>
      <c r="AP115" s="90"/>
      <c r="AQ115" s="90"/>
      <c r="AR115" s="90"/>
    </row>
    <row r="116" spans="1:53" ht="13.5" customHeight="1">
      <c r="A116" s="1119"/>
      <c r="B116" s="1229"/>
      <c r="C116" s="1523"/>
      <c r="D116" s="2106"/>
      <c r="E116" s="1135"/>
      <c r="G116" s="2343" t="s">
        <v>532</v>
      </c>
      <c r="H116" s="2343"/>
      <c r="I116" s="2343"/>
      <c r="J116" s="2343"/>
      <c r="K116" s="2343"/>
      <c r="L116" s="2343"/>
      <c r="M116" s="2343"/>
      <c r="N116" s="2343"/>
      <c r="O116" s="2343"/>
      <c r="P116" s="2343"/>
      <c r="Q116" s="2343"/>
      <c r="R116" s="2343"/>
      <c r="S116" s="2343"/>
      <c r="T116" s="2343"/>
      <c r="U116" s="2343"/>
      <c r="V116" s="2343"/>
      <c r="W116" s="2343"/>
      <c r="X116" s="2343"/>
      <c r="Y116" s="2343"/>
      <c r="Z116" s="2343"/>
      <c r="AB116" s="2164"/>
      <c r="AC116" s="2165"/>
      <c r="AD116" s="2166"/>
      <c r="AF116" s="90"/>
      <c r="AG116" s="90"/>
      <c r="AH116" s="90"/>
      <c r="AI116" s="90"/>
      <c r="AJ116" s="90"/>
      <c r="AK116" s="90"/>
      <c r="AL116" s="90"/>
      <c r="AM116" s="90"/>
      <c r="AN116" s="90"/>
      <c r="AO116" s="90"/>
      <c r="AP116" s="90"/>
      <c r="AQ116" s="90"/>
      <c r="AR116" s="90"/>
    </row>
    <row r="117" spans="1:53" ht="13.5" customHeight="1">
      <c r="A117" s="1119"/>
      <c r="B117" s="1229"/>
      <c r="C117" s="1523"/>
      <c r="D117" s="2106"/>
      <c r="E117" s="1135"/>
      <c r="G117" s="2340"/>
      <c r="H117" s="2341"/>
      <c r="I117" s="2341"/>
      <c r="J117" s="2341"/>
      <c r="K117" s="2341"/>
      <c r="L117" s="2341"/>
      <c r="M117" s="2341"/>
      <c r="N117" s="2341"/>
      <c r="O117" s="2341"/>
      <c r="P117" s="2341"/>
      <c r="Q117" s="2341"/>
      <c r="R117" s="2341"/>
      <c r="S117" s="2341"/>
      <c r="T117" s="2341"/>
      <c r="U117" s="2341"/>
      <c r="V117" s="2341"/>
      <c r="W117" s="2341"/>
      <c r="X117" s="2341"/>
      <c r="Y117" s="2341"/>
      <c r="Z117" s="2342"/>
      <c r="AB117" s="2164"/>
      <c r="AC117" s="2165"/>
      <c r="AD117" s="2166"/>
      <c r="AF117" s="90"/>
      <c r="AG117" s="90"/>
      <c r="AH117" s="90"/>
      <c r="AI117" s="90"/>
      <c r="AJ117" s="90"/>
      <c r="AK117" s="90"/>
      <c r="AL117" s="90"/>
      <c r="AM117" s="90"/>
      <c r="AN117" s="90"/>
      <c r="AO117" s="90"/>
      <c r="AP117" s="90"/>
      <c r="AQ117" s="90"/>
      <c r="AR117" s="90"/>
    </row>
    <row r="118" spans="1:53" ht="13.5" customHeight="1">
      <c r="A118" s="1119"/>
      <c r="B118" s="1229"/>
      <c r="C118" s="1523"/>
      <c r="D118" s="2106"/>
      <c r="E118" s="1135"/>
      <c r="G118" s="1943"/>
      <c r="H118" s="1944"/>
      <c r="I118" s="1944"/>
      <c r="J118" s="1944"/>
      <c r="K118" s="1944"/>
      <c r="L118" s="1944"/>
      <c r="M118" s="1944"/>
      <c r="N118" s="1944"/>
      <c r="O118" s="1944"/>
      <c r="P118" s="1944"/>
      <c r="Q118" s="1944"/>
      <c r="R118" s="1944"/>
      <c r="S118" s="1944"/>
      <c r="T118" s="1944"/>
      <c r="U118" s="1944"/>
      <c r="V118" s="1944"/>
      <c r="W118" s="1944"/>
      <c r="X118" s="1944"/>
      <c r="Y118" s="1944"/>
      <c r="Z118" s="1945"/>
      <c r="AB118" s="2164"/>
      <c r="AC118" s="2165"/>
      <c r="AD118" s="2166"/>
      <c r="AF118" s="90"/>
      <c r="AG118" s="90"/>
      <c r="AH118" s="90"/>
      <c r="AI118" s="90"/>
      <c r="AJ118" s="90"/>
      <c r="AK118" s="90"/>
      <c r="AL118" s="90"/>
      <c r="AM118" s="90"/>
      <c r="AN118" s="90"/>
      <c r="AO118" s="90"/>
      <c r="AP118" s="90"/>
      <c r="AQ118" s="90"/>
      <c r="AR118" s="90"/>
    </row>
    <row r="119" spans="1:53" ht="13.5" customHeight="1">
      <c r="A119" s="1119"/>
      <c r="B119" s="1229"/>
      <c r="C119" s="1523"/>
      <c r="D119" s="2106"/>
      <c r="E119" s="1135"/>
      <c r="G119" s="1796"/>
      <c r="H119" s="1797"/>
      <c r="I119" s="1797"/>
      <c r="J119" s="1797"/>
      <c r="K119" s="1797"/>
      <c r="L119" s="1797"/>
      <c r="M119" s="1797"/>
      <c r="N119" s="1797"/>
      <c r="O119" s="1797"/>
      <c r="P119" s="1797"/>
      <c r="Q119" s="1797"/>
      <c r="R119" s="1797"/>
      <c r="S119" s="1797"/>
      <c r="T119" s="1797"/>
      <c r="U119" s="1797"/>
      <c r="V119" s="1797"/>
      <c r="W119" s="1797"/>
      <c r="X119" s="1797"/>
      <c r="Y119" s="1797"/>
      <c r="Z119" s="1798"/>
      <c r="AA119" s="102"/>
      <c r="AB119" s="2164"/>
      <c r="AC119" s="2165"/>
      <c r="AD119" s="2166"/>
      <c r="AF119" s="90"/>
      <c r="AG119" s="90"/>
      <c r="AH119" s="90"/>
      <c r="AI119" s="90"/>
      <c r="AJ119" s="90"/>
      <c r="AK119" s="90"/>
      <c r="AL119" s="90"/>
      <c r="AM119" s="90"/>
      <c r="AN119" s="90"/>
      <c r="AO119" s="90"/>
      <c r="AP119" s="90"/>
      <c r="AQ119" s="90"/>
      <c r="AR119" s="90"/>
    </row>
    <row r="120" spans="1:53" ht="12" customHeight="1">
      <c r="A120" s="1119"/>
      <c r="B120" s="1229"/>
      <c r="C120" s="1523"/>
      <c r="D120" s="2106"/>
      <c r="E120" s="1135"/>
      <c r="G120" s="50"/>
      <c r="H120" s="50"/>
      <c r="I120" s="50"/>
      <c r="J120" s="50"/>
      <c r="K120" s="50"/>
      <c r="L120" s="50"/>
      <c r="M120" s="50"/>
      <c r="N120" s="50"/>
      <c r="O120" s="50"/>
      <c r="P120" s="50"/>
      <c r="Q120" s="50"/>
      <c r="R120" s="50"/>
      <c r="S120" s="50"/>
      <c r="T120" s="50"/>
      <c r="U120" s="50"/>
      <c r="V120" s="50"/>
      <c r="W120" s="50"/>
      <c r="X120" s="50"/>
      <c r="Y120" s="50"/>
      <c r="Z120" s="50"/>
      <c r="AA120" s="102"/>
      <c r="AB120" s="2164"/>
      <c r="AC120" s="2165"/>
      <c r="AD120" s="2166"/>
    </row>
    <row r="121" spans="1:53" s="441" customFormat="1" ht="6.6" customHeight="1">
      <c r="A121" s="126"/>
      <c r="B121" s="760"/>
      <c r="C121" s="161"/>
      <c r="D121" s="200"/>
      <c r="E121" s="260"/>
      <c r="F121" s="118"/>
      <c r="G121" s="168"/>
      <c r="H121" s="168"/>
      <c r="I121" s="168"/>
      <c r="J121" s="168"/>
      <c r="K121" s="168"/>
      <c r="L121" s="168"/>
      <c r="M121" s="168"/>
      <c r="N121" s="168"/>
      <c r="O121" s="168"/>
      <c r="P121" s="168"/>
      <c r="Q121" s="168"/>
      <c r="R121" s="168"/>
      <c r="S121" s="168"/>
      <c r="T121" s="168"/>
      <c r="U121" s="168"/>
      <c r="V121" s="168"/>
      <c r="W121" s="118"/>
      <c r="X121" s="118"/>
      <c r="Y121" s="118"/>
      <c r="Z121" s="118"/>
      <c r="AA121" s="118"/>
      <c r="AB121" s="419"/>
      <c r="AC121" s="420"/>
      <c r="AD121" s="421"/>
      <c r="AE121" s="101"/>
      <c r="AF121" s="90"/>
      <c r="AG121" s="90"/>
      <c r="AH121" s="90"/>
      <c r="AI121" s="90"/>
      <c r="AJ121" s="90"/>
      <c r="AK121" s="90"/>
      <c r="AL121" s="90"/>
      <c r="AM121" s="90"/>
      <c r="AN121" s="90"/>
      <c r="AO121" s="90"/>
      <c r="AP121" s="90"/>
      <c r="AQ121" s="90"/>
      <c r="AR121" s="90"/>
      <c r="AS121" s="90"/>
      <c r="AT121" s="90"/>
      <c r="AU121" s="90"/>
      <c r="AV121" s="90"/>
      <c r="AW121" s="90"/>
      <c r="AX121" s="90"/>
      <c r="AY121" s="90"/>
      <c r="AZ121" s="90"/>
      <c r="BA121" s="90"/>
    </row>
    <row r="122" spans="1:53" s="441" customFormat="1" ht="6.6" customHeight="1">
      <c r="A122" s="153"/>
      <c r="B122" s="422"/>
      <c r="C122" s="210"/>
      <c r="D122" s="203"/>
      <c r="E122" s="209"/>
      <c r="F122" s="156"/>
      <c r="G122" s="165"/>
      <c r="H122" s="165"/>
      <c r="I122" s="165"/>
      <c r="J122" s="165"/>
      <c r="K122" s="165"/>
      <c r="L122" s="165"/>
      <c r="M122" s="165"/>
      <c r="N122" s="165"/>
      <c r="O122" s="165"/>
      <c r="P122" s="165"/>
      <c r="Q122" s="165"/>
      <c r="R122" s="165"/>
      <c r="S122" s="165"/>
      <c r="T122" s="165"/>
      <c r="U122" s="165"/>
      <c r="V122" s="165"/>
      <c r="W122" s="156"/>
      <c r="X122" s="156"/>
      <c r="Y122" s="156"/>
      <c r="Z122" s="156"/>
      <c r="AA122" s="156"/>
      <c r="AB122" s="425"/>
      <c r="AC122" s="426"/>
      <c r="AD122" s="427"/>
      <c r="AE122" s="101"/>
      <c r="AF122" s="90"/>
      <c r="AG122" s="90"/>
      <c r="AH122" s="90"/>
      <c r="AI122" s="90"/>
      <c r="AJ122" s="90"/>
      <c r="AK122" s="90"/>
      <c r="AL122" s="90"/>
      <c r="AM122" s="90"/>
      <c r="AN122" s="90"/>
      <c r="AO122" s="90"/>
      <c r="AP122" s="90"/>
      <c r="AQ122" s="90"/>
      <c r="AR122" s="90"/>
      <c r="AS122" s="90"/>
      <c r="AT122" s="90"/>
      <c r="AU122" s="90"/>
      <c r="AV122" s="90"/>
      <c r="AW122" s="90"/>
      <c r="AX122" s="90"/>
      <c r="AY122" s="90"/>
      <c r="AZ122" s="90"/>
      <c r="BA122" s="90"/>
    </row>
    <row r="123" spans="1:53" ht="13.5" customHeight="1">
      <c r="A123" s="1119" t="s">
        <v>732</v>
      </c>
      <c r="B123" s="1229">
        <v>9</v>
      </c>
      <c r="C123" s="1133" t="s">
        <v>529</v>
      </c>
      <c r="D123" s="1207" t="s">
        <v>377</v>
      </c>
      <c r="E123" s="1135" t="s">
        <v>1140</v>
      </c>
      <c r="G123" s="1136" t="s">
        <v>117</v>
      </c>
      <c r="H123" s="1136"/>
      <c r="I123" s="1136"/>
      <c r="J123" s="1136"/>
      <c r="K123" s="1136"/>
      <c r="L123" s="1136"/>
      <c r="M123" s="1136"/>
      <c r="N123" s="1802" t="s">
        <v>233</v>
      </c>
      <c r="O123" s="1803"/>
      <c r="P123" s="1803"/>
      <c r="Q123" s="1803"/>
      <c r="R123" s="1803"/>
      <c r="S123" s="1803"/>
      <c r="T123" s="1803"/>
      <c r="U123" s="1803"/>
      <c r="V123" s="1804"/>
      <c r="W123" s="50"/>
      <c r="X123" s="50"/>
      <c r="Y123" s="50"/>
      <c r="Z123" s="50"/>
      <c r="AA123" s="50"/>
      <c r="AB123" s="2164" t="s">
        <v>1060</v>
      </c>
      <c r="AC123" s="2165"/>
      <c r="AD123" s="2166"/>
      <c r="AF123" s="403"/>
      <c r="AG123" s="404"/>
      <c r="AH123" s="404"/>
      <c r="AI123" s="404"/>
      <c r="AJ123" s="90"/>
      <c r="AK123" s="90"/>
      <c r="AL123" s="90"/>
      <c r="AM123" s="90"/>
      <c r="AN123" s="90"/>
      <c r="AO123" s="90"/>
      <c r="AP123" s="78"/>
      <c r="AQ123" s="90"/>
      <c r="AR123" s="115"/>
    </row>
    <row r="124" spans="1:53" ht="13.5" customHeight="1">
      <c r="A124" s="1119"/>
      <c r="B124" s="1229"/>
      <c r="C124" s="1133"/>
      <c r="D124" s="1207"/>
      <c r="E124" s="1135"/>
      <c r="G124" s="1136"/>
      <c r="H124" s="1136"/>
      <c r="I124" s="1136"/>
      <c r="J124" s="1136"/>
      <c r="K124" s="1136"/>
      <c r="L124" s="1136"/>
      <c r="M124" s="1136"/>
      <c r="N124" s="1805"/>
      <c r="O124" s="1806"/>
      <c r="P124" s="1806"/>
      <c r="Q124" s="1806"/>
      <c r="R124" s="1806"/>
      <c r="S124" s="1806"/>
      <c r="T124" s="1806"/>
      <c r="U124" s="1806"/>
      <c r="V124" s="1807"/>
      <c r="W124" s="50"/>
      <c r="X124" s="50"/>
      <c r="Y124" s="50"/>
      <c r="Z124" s="50"/>
      <c r="AA124" s="50"/>
      <c r="AB124" s="2164"/>
      <c r="AC124" s="2165"/>
      <c r="AD124" s="2166"/>
      <c r="AF124" s="114"/>
      <c r="AG124" s="90"/>
      <c r="AH124" s="90"/>
      <c r="AI124" s="90"/>
      <c r="AJ124" s="90"/>
      <c r="AK124" s="90"/>
      <c r="AL124" s="90"/>
      <c r="AM124" s="90"/>
      <c r="AN124" s="90"/>
      <c r="AO124" s="90"/>
      <c r="AP124" s="78"/>
      <c r="AQ124" s="90"/>
      <c r="AR124" s="115"/>
    </row>
    <row r="125" spans="1:53" ht="13.5" customHeight="1">
      <c r="A125" s="1119"/>
      <c r="B125" s="1229"/>
      <c r="C125" s="1133"/>
      <c r="D125" s="1207"/>
      <c r="E125" s="1135"/>
      <c r="AB125" s="2164"/>
      <c r="AC125" s="2165"/>
      <c r="AD125" s="2166"/>
      <c r="AF125" s="114"/>
      <c r="AG125" s="90"/>
      <c r="AH125" s="90"/>
      <c r="AI125" s="90"/>
      <c r="AJ125" s="90"/>
      <c r="AK125" s="90"/>
      <c r="AL125" s="90"/>
      <c r="AM125" s="90"/>
      <c r="AN125" s="90"/>
      <c r="AO125" s="90"/>
      <c r="AP125" s="78"/>
      <c r="AQ125" s="90"/>
      <c r="AR125" s="115"/>
    </row>
    <row r="126" spans="1:53" ht="13.5" customHeight="1">
      <c r="A126" s="1119"/>
      <c r="B126" s="1229"/>
      <c r="C126" s="1133"/>
      <c r="D126" s="1207"/>
      <c r="E126" s="1135"/>
      <c r="G126" s="2316" t="s">
        <v>528</v>
      </c>
      <c r="H126" s="2317"/>
      <c r="I126" s="2317"/>
      <c r="J126" s="2317"/>
      <c r="K126" s="2317"/>
      <c r="L126" s="2317"/>
      <c r="M126" s="2317"/>
      <c r="N126" s="2317"/>
      <c r="O126" s="2317"/>
      <c r="P126" s="2317"/>
      <c r="Q126" s="2317"/>
      <c r="R126" s="2317"/>
      <c r="S126" s="2318"/>
      <c r="T126" s="2316" t="s">
        <v>527</v>
      </c>
      <c r="U126" s="2317"/>
      <c r="V126" s="2317"/>
      <c r="W126" s="2317"/>
      <c r="X126" s="2317"/>
      <c r="Y126" s="2317"/>
      <c r="Z126" s="2318"/>
      <c r="AA126" s="50"/>
      <c r="AB126" s="2164"/>
      <c r="AC126" s="2165"/>
      <c r="AD126" s="2166"/>
      <c r="AF126" s="405"/>
      <c r="AG126" s="406"/>
      <c r="AH126" s="90"/>
      <c r="AI126" s="177"/>
      <c r="AJ126" s="90"/>
      <c r="AK126" s="90"/>
      <c r="AL126" s="90"/>
      <c r="AM126" s="90"/>
      <c r="AN126" s="90"/>
      <c r="AO126" s="90"/>
      <c r="AP126" s="78"/>
      <c r="AQ126" s="90"/>
      <c r="AR126" s="115"/>
    </row>
    <row r="127" spans="1:53" ht="13.5" customHeight="1">
      <c r="A127" s="1119"/>
      <c r="B127" s="1229"/>
      <c r="C127" s="1133"/>
      <c r="D127" s="1207"/>
      <c r="E127" s="1135"/>
      <c r="G127" s="2376"/>
      <c r="H127" s="2377"/>
      <c r="I127" s="2377"/>
      <c r="J127" s="2377"/>
      <c r="K127" s="2377"/>
      <c r="L127" s="2377"/>
      <c r="M127" s="2377"/>
      <c r="N127" s="2377"/>
      <c r="O127" s="2377"/>
      <c r="P127" s="2377"/>
      <c r="Q127" s="2377"/>
      <c r="R127" s="2377"/>
      <c r="S127" s="2378"/>
      <c r="T127" s="2337"/>
      <c r="U127" s="2338"/>
      <c r="V127" s="2338"/>
      <c r="W127" s="2338"/>
      <c r="X127" s="2338"/>
      <c r="Y127" s="2338"/>
      <c r="Z127" s="442" t="s">
        <v>526</v>
      </c>
      <c r="AA127" s="50"/>
      <c r="AB127" s="2164"/>
      <c r="AC127" s="2165"/>
      <c r="AD127" s="2166"/>
      <c r="AF127" s="407"/>
      <c r="AG127" s="408"/>
      <c r="AH127" s="408"/>
      <c r="AI127" s="408"/>
      <c r="AJ127" s="408"/>
      <c r="AK127" s="408"/>
      <c r="AL127" s="408"/>
      <c r="AM127" s="408"/>
      <c r="AN127" s="408"/>
      <c r="AO127" s="408"/>
      <c r="AP127" s="286"/>
      <c r="AQ127" s="408"/>
      <c r="AR127" s="409"/>
    </row>
    <row r="128" spans="1:53" ht="13.5" customHeight="1">
      <c r="A128" s="1119"/>
      <c r="B128" s="1229"/>
      <c r="C128" s="1133"/>
      <c r="D128" s="1207"/>
      <c r="E128" s="1135"/>
      <c r="G128" s="2376"/>
      <c r="H128" s="2377"/>
      <c r="I128" s="2377"/>
      <c r="J128" s="2377"/>
      <c r="K128" s="2377"/>
      <c r="L128" s="2377"/>
      <c r="M128" s="2377"/>
      <c r="N128" s="2377"/>
      <c r="O128" s="2377"/>
      <c r="P128" s="2377"/>
      <c r="Q128" s="2377"/>
      <c r="R128" s="2377"/>
      <c r="S128" s="2378"/>
      <c r="T128" s="2337"/>
      <c r="U128" s="2338"/>
      <c r="V128" s="2338"/>
      <c r="W128" s="2338"/>
      <c r="X128" s="2338"/>
      <c r="Y128" s="2338"/>
      <c r="Z128" s="442" t="s">
        <v>526</v>
      </c>
      <c r="AB128" s="2164"/>
      <c r="AC128" s="2165"/>
      <c r="AD128" s="2166"/>
      <c r="AF128" s="90"/>
      <c r="AG128" s="90"/>
      <c r="AH128" s="90"/>
      <c r="AI128" s="90"/>
      <c r="AJ128" s="90"/>
      <c r="AK128" s="90"/>
      <c r="AL128" s="90"/>
      <c r="AM128" s="90"/>
      <c r="AN128" s="90"/>
      <c r="AO128" s="90"/>
      <c r="AP128" s="90"/>
      <c r="AQ128" s="90"/>
      <c r="AR128" s="90"/>
    </row>
    <row r="129" spans="1:44" ht="13.5" customHeight="1">
      <c r="A129" s="1119"/>
      <c r="B129" s="1229"/>
      <c r="C129" s="1133"/>
      <c r="D129" s="1207"/>
      <c r="E129" s="1135"/>
      <c r="G129" s="2376"/>
      <c r="H129" s="2377"/>
      <c r="I129" s="2377"/>
      <c r="J129" s="2377"/>
      <c r="K129" s="2377"/>
      <c r="L129" s="2377"/>
      <c r="M129" s="2377"/>
      <c r="N129" s="2377"/>
      <c r="O129" s="2377"/>
      <c r="P129" s="2377"/>
      <c r="Q129" s="2377"/>
      <c r="R129" s="2377"/>
      <c r="S129" s="2378"/>
      <c r="T129" s="2337"/>
      <c r="U129" s="2338"/>
      <c r="V129" s="2338"/>
      <c r="W129" s="2338"/>
      <c r="X129" s="2338"/>
      <c r="Y129" s="2338"/>
      <c r="Z129" s="442" t="s">
        <v>526</v>
      </c>
      <c r="AA129" s="102"/>
      <c r="AB129" s="2164"/>
      <c r="AC129" s="2165"/>
      <c r="AD129" s="2166"/>
      <c r="AF129" s="90"/>
      <c r="AG129" s="90"/>
      <c r="AH129" s="90"/>
      <c r="AI129" s="90"/>
      <c r="AJ129" s="90"/>
      <c r="AK129" s="90"/>
      <c r="AL129" s="90"/>
      <c r="AM129" s="90"/>
      <c r="AN129" s="90"/>
      <c r="AO129" s="90"/>
      <c r="AP129" s="90"/>
      <c r="AQ129" s="90"/>
      <c r="AR129" s="90"/>
    </row>
    <row r="130" spans="1:44" ht="13.5" customHeight="1">
      <c r="A130" s="1119"/>
      <c r="B130" s="1229"/>
      <c r="C130" s="1133"/>
      <c r="D130" s="1207"/>
      <c r="E130" s="1135"/>
      <c r="G130" s="50"/>
      <c r="H130" s="50"/>
      <c r="I130" s="50"/>
      <c r="J130" s="50"/>
      <c r="K130" s="50"/>
      <c r="L130" s="50"/>
      <c r="M130" s="50"/>
      <c r="N130" s="50"/>
      <c r="O130" s="50"/>
      <c r="P130" s="50"/>
      <c r="Q130" s="50"/>
      <c r="R130" s="50"/>
      <c r="S130" s="50"/>
      <c r="T130" s="50"/>
      <c r="U130" s="50"/>
      <c r="V130" s="50"/>
      <c r="W130" s="50"/>
      <c r="X130" s="50"/>
      <c r="Y130" s="50"/>
      <c r="Z130" s="50"/>
      <c r="AA130" s="102"/>
      <c r="AB130" s="2164"/>
      <c r="AC130" s="2165"/>
      <c r="AD130" s="2166"/>
    </row>
    <row r="131" spans="1:44">
      <c r="A131" s="117"/>
      <c r="B131" s="759"/>
      <c r="C131" s="411"/>
      <c r="D131" s="412"/>
      <c r="E131" s="111"/>
      <c r="G131" s="50"/>
      <c r="H131" s="50"/>
      <c r="I131" s="50"/>
      <c r="J131" s="50"/>
      <c r="K131" s="50"/>
      <c r="L131" s="50"/>
      <c r="M131" s="50"/>
      <c r="N131" s="50"/>
      <c r="O131" s="50"/>
      <c r="P131" s="50"/>
      <c r="Q131" s="50"/>
      <c r="R131" s="50"/>
      <c r="S131" s="50"/>
      <c r="T131" s="50"/>
      <c r="U131" s="50"/>
      <c r="V131" s="50"/>
      <c r="W131" s="50"/>
      <c r="X131" s="50"/>
      <c r="Y131" s="50"/>
      <c r="Z131" s="50"/>
      <c r="AB131" s="414"/>
      <c r="AC131" s="415"/>
      <c r="AD131" s="416"/>
    </row>
    <row r="132" spans="1:44" ht="13.5" customHeight="1">
      <c r="A132" s="1119"/>
      <c r="B132" s="1229">
        <v>10</v>
      </c>
      <c r="C132" s="1523" t="s">
        <v>525</v>
      </c>
      <c r="D132" s="2106" t="s">
        <v>377</v>
      </c>
      <c r="E132" s="1135" t="s">
        <v>832</v>
      </c>
      <c r="G132" s="1136" t="s">
        <v>117</v>
      </c>
      <c r="H132" s="1136"/>
      <c r="I132" s="1136"/>
      <c r="J132" s="1136"/>
      <c r="K132" s="1136"/>
      <c r="L132" s="1136"/>
      <c r="M132" s="1136"/>
      <c r="N132" s="1802" t="s">
        <v>617</v>
      </c>
      <c r="O132" s="1803"/>
      <c r="P132" s="1803"/>
      <c r="Q132" s="1803"/>
      <c r="R132" s="1803"/>
      <c r="S132" s="1803"/>
      <c r="T132" s="1803"/>
      <c r="U132" s="1803"/>
      <c r="V132" s="1804"/>
      <c r="W132" s="50"/>
      <c r="X132" s="50"/>
      <c r="Y132" s="50"/>
      <c r="Z132" s="50"/>
      <c r="AA132" s="50"/>
      <c r="AB132" s="2164" t="s">
        <v>1060</v>
      </c>
      <c r="AC132" s="2165"/>
      <c r="AD132" s="2166"/>
      <c r="AF132" s="403"/>
      <c r="AG132" s="404"/>
      <c r="AH132" s="404"/>
      <c r="AI132" s="404"/>
      <c r="AJ132" s="90"/>
      <c r="AK132" s="90"/>
      <c r="AL132" s="90"/>
      <c r="AM132" s="90"/>
      <c r="AN132" s="90"/>
      <c r="AO132" s="90"/>
      <c r="AP132" s="78"/>
      <c r="AQ132" s="90"/>
      <c r="AR132" s="115"/>
    </row>
    <row r="133" spans="1:44" ht="13.5" customHeight="1">
      <c r="A133" s="1119"/>
      <c r="B133" s="1229"/>
      <c r="C133" s="1523"/>
      <c r="D133" s="2106"/>
      <c r="E133" s="1135"/>
      <c r="G133" s="1136"/>
      <c r="H133" s="1136"/>
      <c r="I133" s="1136"/>
      <c r="J133" s="1136"/>
      <c r="K133" s="1136"/>
      <c r="L133" s="1136"/>
      <c r="M133" s="1136"/>
      <c r="N133" s="1805"/>
      <c r="O133" s="1806"/>
      <c r="P133" s="1806"/>
      <c r="Q133" s="1806"/>
      <c r="R133" s="1806"/>
      <c r="S133" s="1806"/>
      <c r="T133" s="1806"/>
      <c r="U133" s="1806"/>
      <c r="V133" s="1807"/>
      <c r="W133" s="50"/>
      <c r="X133" s="50"/>
      <c r="Y133" s="50"/>
      <c r="Z133" s="50"/>
      <c r="AA133" s="50"/>
      <c r="AB133" s="2164"/>
      <c r="AC133" s="2165"/>
      <c r="AD133" s="2166"/>
      <c r="AF133" s="114"/>
      <c r="AG133" s="90"/>
      <c r="AH133" s="90"/>
      <c r="AI133" s="90"/>
      <c r="AJ133" s="90"/>
      <c r="AK133" s="90"/>
      <c r="AL133" s="90"/>
      <c r="AM133" s="90"/>
      <c r="AN133" s="90"/>
      <c r="AO133" s="90"/>
      <c r="AP133" s="78"/>
      <c r="AQ133" s="90"/>
      <c r="AR133" s="115"/>
    </row>
    <row r="134" spans="1:44" ht="13.5" customHeight="1">
      <c r="A134" s="1119"/>
      <c r="B134" s="1229"/>
      <c r="C134" s="1523"/>
      <c r="D134" s="2106"/>
      <c r="E134" s="1135"/>
      <c r="AB134" s="2164"/>
      <c r="AC134" s="2165"/>
      <c r="AD134" s="2166"/>
      <c r="AF134" s="114"/>
      <c r="AG134" s="90"/>
      <c r="AH134" s="90"/>
      <c r="AI134" s="90"/>
      <c r="AJ134" s="90"/>
      <c r="AK134" s="90"/>
      <c r="AL134" s="90"/>
      <c r="AM134" s="90"/>
      <c r="AN134" s="90"/>
      <c r="AO134" s="90"/>
      <c r="AP134" s="78"/>
      <c r="AQ134" s="90"/>
      <c r="AR134" s="115"/>
    </row>
    <row r="135" spans="1:44" ht="13.5" customHeight="1">
      <c r="A135" s="1119"/>
      <c r="B135" s="1229"/>
      <c r="C135" s="1523"/>
      <c r="D135" s="2106"/>
      <c r="E135" s="1135"/>
      <c r="G135" s="2312" t="s">
        <v>908</v>
      </c>
      <c r="H135" s="2312"/>
      <c r="I135" s="2312"/>
      <c r="J135" s="2312"/>
      <c r="K135" s="2312"/>
      <c r="L135" s="2312"/>
      <c r="M135" s="2312"/>
      <c r="N135" s="2312"/>
      <c r="O135" s="2312"/>
      <c r="P135" s="2312"/>
      <c r="Q135" s="2312"/>
      <c r="R135" s="2312"/>
      <c r="S135" s="50"/>
      <c r="T135" s="50"/>
      <c r="U135" s="50"/>
      <c r="V135" s="50"/>
      <c r="W135" s="50"/>
      <c r="X135" s="50"/>
      <c r="Y135" s="50"/>
      <c r="Z135" s="50"/>
      <c r="AA135" s="102"/>
      <c r="AB135" s="2164"/>
      <c r="AC135" s="2165"/>
      <c r="AD135" s="2166"/>
    </row>
    <row r="136" spans="1:44" ht="13.5" customHeight="1">
      <c r="A136" s="1119"/>
      <c r="B136" s="1229"/>
      <c r="C136" s="1523"/>
      <c r="D136" s="2106"/>
      <c r="E136" s="1135" t="s">
        <v>833</v>
      </c>
      <c r="G136" s="2313" t="s">
        <v>522</v>
      </c>
      <c r="H136" s="2314"/>
      <c r="I136" s="2314"/>
      <c r="J136" s="2315"/>
      <c r="K136" s="2316" t="s">
        <v>521</v>
      </c>
      <c r="L136" s="2317"/>
      <c r="M136" s="2317"/>
      <c r="N136" s="2317"/>
      <c r="O136" s="2317"/>
      <c r="P136" s="2317"/>
      <c r="Q136" s="2318"/>
      <c r="R136" s="2316" t="s">
        <v>909</v>
      </c>
      <c r="S136" s="2317"/>
      <c r="T136" s="2317"/>
      <c r="U136" s="2317"/>
      <c r="V136" s="2317"/>
      <c r="W136" s="2317"/>
      <c r="X136" s="2317"/>
      <c r="Y136" s="2317"/>
      <c r="Z136" s="2318"/>
      <c r="AA136" s="50"/>
      <c r="AB136" s="2164"/>
      <c r="AC136" s="2165"/>
      <c r="AD136" s="2166"/>
      <c r="AF136" s="403"/>
      <c r="AG136" s="404"/>
      <c r="AH136" s="404"/>
      <c r="AI136" s="404"/>
      <c r="AJ136" s="90"/>
      <c r="AK136" s="90"/>
      <c r="AL136" s="90"/>
      <c r="AM136" s="90"/>
      <c r="AN136" s="90"/>
      <c r="AO136" s="90"/>
      <c r="AP136" s="78"/>
      <c r="AQ136" s="90"/>
      <c r="AR136" s="115"/>
    </row>
    <row r="137" spans="1:44" ht="13.5" customHeight="1">
      <c r="A137" s="1119"/>
      <c r="B137" s="1229"/>
      <c r="C137" s="1523"/>
      <c r="D137" s="2106"/>
      <c r="E137" s="1135"/>
      <c r="G137" s="2306" t="s">
        <v>910</v>
      </c>
      <c r="H137" s="2307"/>
      <c r="I137" s="2307"/>
      <c r="J137" s="2308"/>
      <c r="K137" s="2309"/>
      <c r="L137" s="2310"/>
      <c r="M137" s="2310"/>
      <c r="N137" s="2310"/>
      <c r="O137" s="2310"/>
      <c r="P137" s="2310"/>
      <c r="Q137" s="2311"/>
      <c r="R137" s="2302"/>
      <c r="S137" s="2302"/>
      <c r="T137" s="35" t="s">
        <v>526</v>
      </c>
      <c r="U137" s="2303" t="s">
        <v>1036</v>
      </c>
      <c r="V137" s="2304"/>
      <c r="W137" s="2304"/>
      <c r="X137" s="2304"/>
      <c r="Y137" s="2304"/>
      <c r="Z137" s="2305"/>
      <c r="AA137" s="50"/>
      <c r="AB137" s="2164"/>
      <c r="AC137" s="2165"/>
      <c r="AD137" s="2166"/>
      <c r="AF137" s="114"/>
      <c r="AG137" s="90"/>
      <c r="AH137" s="90"/>
      <c r="AI137" s="90"/>
      <c r="AJ137" s="90"/>
      <c r="AK137" s="90"/>
      <c r="AL137" s="90"/>
      <c r="AM137" s="90"/>
      <c r="AN137" s="90"/>
      <c r="AO137" s="90"/>
      <c r="AP137" s="78"/>
      <c r="AQ137" s="90"/>
      <c r="AR137" s="115"/>
    </row>
    <row r="138" spans="1:44" ht="13.5" customHeight="1">
      <c r="A138" s="1119"/>
      <c r="B138" s="1229"/>
      <c r="C138" s="1523"/>
      <c r="D138" s="2106"/>
      <c r="E138" s="1135"/>
      <c r="G138" s="2306" t="s">
        <v>910</v>
      </c>
      <c r="H138" s="2307"/>
      <c r="I138" s="2307"/>
      <c r="J138" s="2308"/>
      <c r="K138" s="2309"/>
      <c r="L138" s="2310"/>
      <c r="M138" s="2310"/>
      <c r="N138" s="2310"/>
      <c r="O138" s="2310"/>
      <c r="P138" s="2310"/>
      <c r="Q138" s="2311"/>
      <c r="R138" s="2302"/>
      <c r="S138" s="2302"/>
      <c r="T138" s="35" t="s">
        <v>526</v>
      </c>
      <c r="U138" s="2303" t="s">
        <v>1036</v>
      </c>
      <c r="V138" s="2304"/>
      <c r="W138" s="2304"/>
      <c r="X138" s="2304"/>
      <c r="Y138" s="2304"/>
      <c r="Z138" s="2305"/>
      <c r="AB138" s="2164"/>
      <c r="AC138" s="2165"/>
      <c r="AD138" s="2166"/>
      <c r="AF138" s="114"/>
      <c r="AG138" s="90"/>
      <c r="AH138" s="90"/>
      <c r="AI138" s="90"/>
      <c r="AJ138" s="90"/>
      <c r="AK138" s="90"/>
      <c r="AL138" s="90"/>
      <c r="AM138" s="90"/>
      <c r="AN138" s="90"/>
      <c r="AO138" s="90"/>
      <c r="AP138" s="78"/>
      <c r="AQ138" s="90"/>
      <c r="AR138" s="115"/>
    </row>
    <row r="139" spans="1:44" ht="13.5" customHeight="1">
      <c r="A139" s="1119"/>
      <c r="B139" s="1229"/>
      <c r="C139" s="1523"/>
      <c r="D139" s="2106"/>
      <c r="E139" s="1135" t="s">
        <v>834</v>
      </c>
      <c r="G139" s="2306" t="s">
        <v>910</v>
      </c>
      <c r="H139" s="2307"/>
      <c r="I139" s="2307"/>
      <c r="J139" s="2308"/>
      <c r="K139" s="2309"/>
      <c r="L139" s="2310"/>
      <c r="M139" s="2310"/>
      <c r="N139" s="2310"/>
      <c r="O139" s="2310"/>
      <c r="P139" s="2310"/>
      <c r="Q139" s="2311"/>
      <c r="R139" s="2302"/>
      <c r="S139" s="2302"/>
      <c r="T139" s="35" t="s">
        <v>526</v>
      </c>
      <c r="U139" s="2303" t="s">
        <v>1036</v>
      </c>
      <c r="V139" s="2304"/>
      <c r="W139" s="2304"/>
      <c r="X139" s="2304"/>
      <c r="Y139" s="2304"/>
      <c r="Z139" s="2305"/>
      <c r="AA139" s="50"/>
      <c r="AB139" s="2164"/>
      <c r="AC139" s="2165"/>
      <c r="AD139" s="2166"/>
      <c r="AF139" s="403"/>
      <c r="AG139" s="404"/>
      <c r="AH139" s="404"/>
      <c r="AI139" s="404"/>
      <c r="AJ139" s="90"/>
      <c r="AK139" s="90"/>
      <c r="AL139" s="90"/>
      <c r="AM139" s="90"/>
      <c r="AN139" s="90"/>
      <c r="AO139" s="90"/>
      <c r="AP139" s="78"/>
      <c r="AQ139" s="90"/>
      <c r="AR139" s="115"/>
    </row>
    <row r="140" spans="1:44" ht="13.5" customHeight="1">
      <c r="A140" s="1119"/>
      <c r="B140" s="1229"/>
      <c r="C140" s="1523"/>
      <c r="D140" s="2106"/>
      <c r="E140" s="1135"/>
      <c r="G140" s="2306" t="s">
        <v>910</v>
      </c>
      <c r="H140" s="2307"/>
      <c r="I140" s="2307"/>
      <c r="J140" s="2308"/>
      <c r="K140" s="2309"/>
      <c r="L140" s="2310"/>
      <c r="M140" s="2310"/>
      <c r="N140" s="2310"/>
      <c r="O140" s="2310"/>
      <c r="P140" s="2310"/>
      <c r="Q140" s="2311"/>
      <c r="R140" s="2302"/>
      <c r="S140" s="2302"/>
      <c r="T140" s="35" t="s">
        <v>526</v>
      </c>
      <c r="U140" s="2303" t="s">
        <v>1036</v>
      </c>
      <c r="V140" s="2304"/>
      <c r="W140" s="2304"/>
      <c r="X140" s="2304"/>
      <c r="Y140" s="2304"/>
      <c r="Z140" s="2305"/>
      <c r="AA140" s="50"/>
      <c r="AB140" s="2164"/>
      <c r="AC140" s="2165"/>
      <c r="AD140" s="2166"/>
      <c r="AF140" s="114"/>
      <c r="AG140" s="90"/>
      <c r="AH140" s="90"/>
      <c r="AI140" s="90"/>
      <c r="AJ140" s="90"/>
      <c r="AK140" s="90"/>
      <c r="AL140" s="90"/>
      <c r="AM140" s="90"/>
      <c r="AN140" s="90"/>
      <c r="AO140" s="90"/>
      <c r="AP140" s="78"/>
      <c r="AQ140" s="90"/>
      <c r="AR140" s="115"/>
    </row>
    <row r="141" spans="1:44" ht="13.5" customHeight="1">
      <c r="A141" s="1119"/>
      <c r="B141" s="1229"/>
      <c r="C141" s="1523"/>
      <c r="D141" s="2106"/>
      <c r="E141" s="1135" t="s">
        <v>695</v>
      </c>
      <c r="G141" s="2306" t="s">
        <v>910</v>
      </c>
      <c r="H141" s="2307"/>
      <c r="I141" s="2307"/>
      <c r="J141" s="2308"/>
      <c r="K141" s="2309"/>
      <c r="L141" s="2310"/>
      <c r="M141" s="2310"/>
      <c r="N141" s="2310"/>
      <c r="O141" s="2310"/>
      <c r="P141" s="2310"/>
      <c r="Q141" s="2311"/>
      <c r="R141" s="2302"/>
      <c r="S141" s="2302"/>
      <c r="T141" s="35" t="s">
        <v>526</v>
      </c>
      <c r="U141" s="2303" t="s">
        <v>1036</v>
      </c>
      <c r="V141" s="2304"/>
      <c r="W141" s="2304"/>
      <c r="X141" s="2304"/>
      <c r="Y141" s="2304"/>
      <c r="Z141" s="2305"/>
      <c r="AA141" s="50"/>
      <c r="AB141" s="2164"/>
      <c r="AC141" s="2165"/>
      <c r="AD141" s="2166"/>
      <c r="AF141" s="403"/>
      <c r="AG141" s="404"/>
      <c r="AH141" s="404"/>
      <c r="AI141" s="404"/>
      <c r="AJ141" s="90"/>
      <c r="AK141" s="90"/>
      <c r="AL141" s="90"/>
      <c r="AM141" s="90"/>
      <c r="AN141" s="90"/>
      <c r="AO141" s="90"/>
      <c r="AP141" s="78"/>
      <c r="AQ141" s="90"/>
      <c r="AR141" s="115"/>
    </row>
    <row r="142" spans="1:44" ht="13.5" customHeight="1">
      <c r="A142" s="1119"/>
      <c r="B142" s="1229"/>
      <c r="C142" s="1523"/>
      <c r="D142" s="2106"/>
      <c r="E142" s="1135"/>
      <c r="G142" s="2306" t="s">
        <v>910</v>
      </c>
      <c r="H142" s="2307"/>
      <c r="I142" s="2307"/>
      <c r="J142" s="2308"/>
      <c r="K142" s="2309"/>
      <c r="L142" s="2310"/>
      <c r="M142" s="2310"/>
      <c r="N142" s="2310"/>
      <c r="O142" s="2310"/>
      <c r="P142" s="2310"/>
      <c r="Q142" s="2311"/>
      <c r="R142" s="2302"/>
      <c r="S142" s="2302"/>
      <c r="T142" s="35" t="s">
        <v>526</v>
      </c>
      <c r="U142" s="2303" t="s">
        <v>1036</v>
      </c>
      <c r="V142" s="2304"/>
      <c r="W142" s="2304"/>
      <c r="X142" s="2304"/>
      <c r="Y142" s="2304"/>
      <c r="Z142" s="2305"/>
      <c r="AA142" s="50"/>
      <c r="AB142" s="2164"/>
      <c r="AC142" s="2165"/>
      <c r="AD142" s="2166"/>
      <c r="AF142" s="403"/>
      <c r="AG142" s="404"/>
      <c r="AH142" s="404"/>
      <c r="AI142" s="404"/>
      <c r="AJ142" s="90"/>
      <c r="AK142" s="90"/>
      <c r="AL142" s="90"/>
      <c r="AM142" s="90"/>
      <c r="AN142" s="90"/>
      <c r="AO142" s="90"/>
      <c r="AP142" s="78"/>
      <c r="AQ142" s="90"/>
      <c r="AR142" s="115"/>
    </row>
    <row r="143" spans="1:44" ht="13.5" customHeight="1">
      <c r="A143" s="1119"/>
      <c r="B143" s="1229"/>
      <c r="C143" s="1523"/>
      <c r="D143" s="2106"/>
      <c r="E143" s="1135"/>
      <c r="G143" s="2306" t="s">
        <v>910</v>
      </c>
      <c r="H143" s="2307"/>
      <c r="I143" s="2307"/>
      <c r="J143" s="2308"/>
      <c r="K143" s="2309"/>
      <c r="L143" s="2310"/>
      <c r="M143" s="2310"/>
      <c r="N143" s="2310"/>
      <c r="O143" s="2310"/>
      <c r="P143" s="2310"/>
      <c r="Q143" s="2311"/>
      <c r="R143" s="2302"/>
      <c r="S143" s="2302"/>
      <c r="T143" s="35" t="s">
        <v>526</v>
      </c>
      <c r="U143" s="2303" t="s">
        <v>1036</v>
      </c>
      <c r="V143" s="2304"/>
      <c r="W143" s="2304"/>
      <c r="X143" s="2304"/>
      <c r="Y143" s="2304"/>
      <c r="Z143" s="2305"/>
      <c r="AA143" s="50"/>
      <c r="AB143" s="2164"/>
      <c r="AC143" s="2165"/>
      <c r="AD143" s="2166"/>
      <c r="AF143" s="403"/>
      <c r="AG143" s="404"/>
      <c r="AH143" s="404"/>
      <c r="AI143" s="404"/>
      <c r="AJ143" s="90"/>
      <c r="AK143" s="90"/>
      <c r="AL143" s="90"/>
      <c r="AM143" s="90"/>
      <c r="AN143" s="90"/>
      <c r="AO143" s="90"/>
      <c r="AP143" s="78"/>
      <c r="AQ143" s="90"/>
      <c r="AR143" s="115"/>
    </row>
    <row r="144" spans="1:44" ht="13.5" customHeight="1">
      <c r="A144" s="1119"/>
      <c r="B144" s="1229"/>
      <c r="C144" s="1523"/>
      <c r="D144" s="2106"/>
      <c r="E144" s="1135"/>
      <c r="G144" s="2306" t="s">
        <v>910</v>
      </c>
      <c r="H144" s="2307"/>
      <c r="I144" s="2307"/>
      <c r="J144" s="2308"/>
      <c r="K144" s="2309"/>
      <c r="L144" s="2310"/>
      <c r="M144" s="2310"/>
      <c r="N144" s="2310"/>
      <c r="O144" s="2310"/>
      <c r="P144" s="2310"/>
      <c r="Q144" s="2311"/>
      <c r="R144" s="2302"/>
      <c r="S144" s="2302"/>
      <c r="T144" s="35" t="s">
        <v>526</v>
      </c>
      <c r="U144" s="2303" t="s">
        <v>1036</v>
      </c>
      <c r="V144" s="2304"/>
      <c r="W144" s="2304"/>
      <c r="X144" s="2304"/>
      <c r="Y144" s="2304"/>
      <c r="Z144" s="2305"/>
      <c r="AA144" s="50"/>
      <c r="AB144" s="2164"/>
      <c r="AC144" s="2165"/>
      <c r="AD144" s="2166"/>
      <c r="AF144" s="114"/>
      <c r="AG144" s="90"/>
      <c r="AH144" s="90"/>
      <c r="AI144" s="90"/>
      <c r="AJ144" s="90"/>
      <c r="AK144" s="90"/>
      <c r="AL144" s="90"/>
      <c r="AM144" s="90"/>
      <c r="AN144" s="90"/>
      <c r="AO144" s="90"/>
      <c r="AP144" s="78"/>
      <c r="AQ144" s="90"/>
      <c r="AR144" s="115"/>
    </row>
    <row r="145" spans="1:44" ht="13.5" customHeight="1">
      <c r="A145" s="1119"/>
      <c r="B145" s="1229"/>
      <c r="C145" s="1523"/>
      <c r="D145" s="2106"/>
      <c r="E145" s="1135"/>
      <c r="G145" s="2306" t="s">
        <v>910</v>
      </c>
      <c r="H145" s="2307"/>
      <c r="I145" s="2307"/>
      <c r="J145" s="2308"/>
      <c r="K145" s="2309"/>
      <c r="L145" s="2310"/>
      <c r="M145" s="2310"/>
      <c r="N145" s="2310"/>
      <c r="O145" s="2310"/>
      <c r="P145" s="2310"/>
      <c r="Q145" s="2311"/>
      <c r="R145" s="2302"/>
      <c r="S145" s="2302"/>
      <c r="T145" s="35" t="s">
        <v>526</v>
      </c>
      <c r="U145" s="2303" t="s">
        <v>1036</v>
      </c>
      <c r="V145" s="2304"/>
      <c r="W145" s="2304"/>
      <c r="X145" s="2304"/>
      <c r="Y145" s="2304"/>
      <c r="Z145" s="2305"/>
      <c r="AB145" s="2164"/>
      <c r="AC145" s="2165"/>
      <c r="AD145" s="2166"/>
      <c r="AF145" s="114"/>
      <c r="AG145" s="90"/>
      <c r="AH145" s="90"/>
      <c r="AI145" s="90"/>
      <c r="AJ145" s="90"/>
      <c r="AK145" s="90"/>
      <c r="AL145" s="90"/>
      <c r="AM145" s="90"/>
      <c r="AN145" s="90"/>
      <c r="AO145" s="90"/>
      <c r="AP145" s="78"/>
      <c r="AQ145" s="90"/>
      <c r="AR145" s="115"/>
    </row>
    <row r="146" spans="1:44" ht="13.5" customHeight="1">
      <c r="A146" s="1119"/>
      <c r="B146" s="1229"/>
      <c r="C146" s="1523"/>
      <c r="D146" s="2106"/>
      <c r="E146" s="1135"/>
      <c r="G146" s="2306" t="s">
        <v>910</v>
      </c>
      <c r="H146" s="2307"/>
      <c r="I146" s="2307"/>
      <c r="J146" s="2308"/>
      <c r="K146" s="2309"/>
      <c r="L146" s="2310"/>
      <c r="M146" s="2310"/>
      <c r="N146" s="2310"/>
      <c r="O146" s="2310"/>
      <c r="P146" s="2310"/>
      <c r="Q146" s="2311"/>
      <c r="R146" s="2302"/>
      <c r="S146" s="2302"/>
      <c r="T146" s="35" t="s">
        <v>526</v>
      </c>
      <c r="U146" s="2303" t="s">
        <v>1036</v>
      </c>
      <c r="V146" s="2304"/>
      <c r="W146" s="2304"/>
      <c r="X146" s="2304"/>
      <c r="Y146" s="2304"/>
      <c r="Z146" s="2305"/>
      <c r="AA146" s="50"/>
      <c r="AB146" s="2164"/>
      <c r="AC146" s="2165"/>
      <c r="AD146" s="2166"/>
      <c r="AF146" s="405"/>
      <c r="AG146" s="406"/>
      <c r="AH146" s="90"/>
      <c r="AI146" s="177"/>
      <c r="AJ146" s="90"/>
      <c r="AK146" s="90"/>
      <c r="AL146" s="90"/>
      <c r="AM146" s="90"/>
      <c r="AN146" s="90"/>
      <c r="AO146" s="90"/>
      <c r="AP146" s="78"/>
      <c r="AQ146" s="90"/>
      <c r="AR146" s="115"/>
    </row>
    <row r="147" spans="1:44" ht="13.5" customHeight="1">
      <c r="A147" s="1119"/>
      <c r="B147" s="1229"/>
      <c r="C147" s="1523"/>
      <c r="D147" s="2106"/>
      <c r="E147" s="1135" t="s">
        <v>524</v>
      </c>
      <c r="G147" s="2306" t="s">
        <v>910</v>
      </c>
      <c r="H147" s="2307"/>
      <c r="I147" s="2307"/>
      <c r="J147" s="2308"/>
      <c r="K147" s="2309"/>
      <c r="L147" s="2310"/>
      <c r="M147" s="2310"/>
      <c r="N147" s="2310"/>
      <c r="O147" s="2310"/>
      <c r="P147" s="2310"/>
      <c r="Q147" s="2311"/>
      <c r="R147" s="2302"/>
      <c r="S147" s="2302"/>
      <c r="T147" s="35" t="s">
        <v>526</v>
      </c>
      <c r="U147" s="2303" t="s">
        <v>1036</v>
      </c>
      <c r="V147" s="2304"/>
      <c r="W147" s="2304"/>
      <c r="X147" s="2304"/>
      <c r="Y147" s="2304"/>
      <c r="Z147" s="2305"/>
      <c r="AA147" s="50"/>
      <c r="AB147" s="2164"/>
      <c r="AC147" s="2165"/>
      <c r="AD147" s="2166"/>
      <c r="AF147" s="403"/>
      <c r="AG147" s="404"/>
      <c r="AH147" s="404"/>
      <c r="AI147" s="404"/>
      <c r="AJ147" s="90"/>
      <c r="AK147" s="90"/>
      <c r="AL147" s="90"/>
      <c r="AM147" s="90"/>
      <c r="AN147" s="90"/>
      <c r="AO147" s="90"/>
      <c r="AP147" s="78"/>
      <c r="AQ147" s="90"/>
      <c r="AR147" s="115"/>
    </row>
    <row r="148" spans="1:44" ht="13.5" customHeight="1">
      <c r="A148" s="1119"/>
      <c r="B148" s="1229"/>
      <c r="C148" s="1523"/>
      <c r="D148" s="2106"/>
      <c r="E148" s="1135"/>
      <c r="G148" s="2306" t="s">
        <v>910</v>
      </c>
      <c r="H148" s="2307"/>
      <c r="I148" s="2307"/>
      <c r="J148" s="2308"/>
      <c r="K148" s="2309"/>
      <c r="L148" s="2310"/>
      <c r="M148" s="2310"/>
      <c r="N148" s="2310"/>
      <c r="O148" s="2310"/>
      <c r="P148" s="2310"/>
      <c r="Q148" s="2311"/>
      <c r="R148" s="2302"/>
      <c r="S148" s="2302"/>
      <c r="T148" s="35" t="s">
        <v>526</v>
      </c>
      <c r="U148" s="2303" t="s">
        <v>1036</v>
      </c>
      <c r="V148" s="2304"/>
      <c r="W148" s="2304"/>
      <c r="X148" s="2304"/>
      <c r="Y148" s="2304"/>
      <c r="Z148" s="2305"/>
      <c r="AA148" s="50"/>
      <c r="AB148" s="2164"/>
      <c r="AC148" s="2165"/>
      <c r="AD148" s="2166"/>
      <c r="AF148" s="403"/>
      <c r="AG148" s="404"/>
      <c r="AH148" s="404"/>
      <c r="AI148" s="404"/>
      <c r="AJ148" s="90"/>
      <c r="AK148" s="90"/>
      <c r="AL148" s="90"/>
      <c r="AM148" s="90"/>
      <c r="AN148" s="90"/>
      <c r="AO148" s="90"/>
      <c r="AP148" s="78"/>
      <c r="AQ148" s="90"/>
      <c r="AR148" s="115"/>
    </row>
    <row r="149" spans="1:44" ht="13.5" customHeight="1">
      <c r="A149" s="1119"/>
      <c r="B149" s="1229"/>
      <c r="C149" s="1523"/>
      <c r="D149" s="2106"/>
      <c r="E149" s="1135"/>
      <c r="G149" s="2306" t="s">
        <v>910</v>
      </c>
      <c r="H149" s="2307"/>
      <c r="I149" s="2307"/>
      <c r="J149" s="2308"/>
      <c r="K149" s="2309"/>
      <c r="L149" s="2310"/>
      <c r="M149" s="2310"/>
      <c r="N149" s="2310"/>
      <c r="O149" s="2310"/>
      <c r="P149" s="2310"/>
      <c r="Q149" s="2311"/>
      <c r="R149" s="2302"/>
      <c r="S149" s="2302"/>
      <c r="T149" s="35" t="s">
        <v>526</v>
      </c>
      <c r="U149" s="2303" t="s">
        <v>1036</v>
      </c>
      <c r="V149" s="2304"/>
      <c r="W149" s="2304"/>
      <c r="X149" s="2304"/>
      <c r="Y149" s="2304"/>
      <c r="Z149" s="2305"/>
      <c r="AA149" s="50"/>
      <c r="AB149" s="2164"/>
      <c r="AC149" s="2165"/>
      <c r="AD149" s="2166"/>
      <c r="AF149" s="114"/>
      <c r="AG149" s="90"/>
      <c r="AH149" s="90"/>
      <c r="AI149" s="90"/>
      <c r="AJ149" s="90"/>
      <c r="AK149" s="90"/>
      <c r="AL149" s="90"/>
      <c r="AM149" s="90"/>
      <c r="AN149" s="90"/>
      <c r="AO149" s="90"/>
      <c r="AP149" s="78"/>
      <c r="AQ149" s="90"/>
      <c r="AR149" s="115"/>
    </row>
    <row r="150" spans="1:44" ht="13.5" customHeight="1">
      <c r="A150" s="1119"/>
      <c r="B150" s="1229"/>
      <c r="C150" s="1523"/>
      <c r="D150" s="2106"/>
      <c r="E150" s="1135" t="s">
        <v>1141</v>
      </c>
      <c r="G150" s="2306" t="s">
        <v>910</v>
      </c>
      <c r="H150" s="2307"/>
      <c r="I150" s="2307"/>
      <c r="J150" s="2308"/>
      <c r="K150" s="2309"/>
      <c r="L150" s="2310"/>
      <c r="M150" s="2310"/>
      <c r="N150" s="2310"/>
      <c r="O150" s="2310"/>
      <c r="P150" s="2310"/>
      <c r="Q150" s="2311"/>
      <c r="R150" s="2302"/>
      <c r="S150" s="2302"/>
      <c r="T150" s="35" t="s">
        <v>526</v>
      </c>
      <c r="U150" s="2303" t="s">
        <v>1036</v>
      </c>
      <c r="V150" s="2304"/>
      <c r="W150" s="2304"/>
      <c r="X150" s="2304"/>
      <c r="Y150" s="2304"/>
      <c r="Z150" s="2305"/>
      <c r="AA150" s="50"/>
      <c r="AB150" s="2164"/>
      <c r="AC150" s="2165"/>
      <c r="AD150" s="2166"/>
      <c r="AF150" s="403"/>
      <c r="AG150" s="404"/>
      <c r="AH150" s="404"/>
      <c r="AI150" s="404"/>
      <c r="AJ150" s="90"/>
      <c r="AK150" s="90"/>
      <c r="AL150" s="90"/>
      <c r="AM150" s="90"/>
      <c r="AN150" s="90"/>
      <c r="AO150" s="90"/>
      <c r="AP150" s="78"/>
      <c r="AQ150" s="90"/>
      <c r="AR150" s="115"/>
    </row>
    <row r="151" spans="1:44" ht="13.5" customHeight="1">
      <c r="A151" s="1119"/>
      <c r="B151" s="1229"/>
      <c r="C151" s="1523"/>
      <c r="D151" s="2106"/>
      <c r="E151" s="1135"/>
      <c r="G151" s="2306" t="s">
        <v>910</v>
      </c>
      <c r="H151" s="2307"/>
      <c r="I151" s="2307"/>
      <c r="J151" s="2308"/>
      <c r="K151" s="2309"/>
      <c r="L151" s="2310"/>
      <c r="M151" s="2310"/>
      <c r="N151" s="2310"/>
      <c r="O151" s="2310"/>
      <c r="P151" s="2310"/>
      <c r="Q151" s="2311"/>
      <c r="R151" s="2302"/>
      <c r="S151" s="2302"/>
      <c r="T151" s="35" t="s">
        <v>526</v>
      </c>
      <c r="U151" s="2303" t="s">
        <v>1036</v>
      </c>
      <c r="V151" s="2304"/>
      <c r="W151" s="2304"/>
      <c r="X151" s="2304"/>
      <c r="Y151" s="2304"/>
      <c r="Z151" s="2305"/>
      <c r="AA151" s="50"/>
      <c r="AB151" s="2164"/>
      <c r="AC151" s="2165"/>
      <c r="AD151" s="2166"/>
      <c r="AF151" s="114"/>
      <c r="AG151" s="90"/>
      <c r="AH151" s="90"/>
      <c r="AI151" s="90"/>
      <c r="AJ151" s="90"/>
      <c r="AK151" s="90"/>
      <c r="AL151" s="90"/>
      <c r="AM151" s="90"/>
      <c r="AN151" s="90"/>
      <c r="AO151" s="90"/>
      <c r="AP151" s="78"/>
      <c r="AQ151" s="90"/>
      <c r="AR151" s="115"/>
    </row>
    <row r="152" spans="1:44" ht="13.5" customHeight="1">
      <c r="A152" s="1119"/>
      <c r="B152" s="1229"/>
      <c r="C152" s="1523"/>
      <c r="D152" s="2106"/>
      <c r="E152" s="1135"/>
      <c r="G152" s="914" t="s">
        <v>1239</v>
      </c>
      <c r="U152" s="914" t="s">
        <v>1239</v>
      </c>
      <c r="AB152" s="2164"/>
      <c r="AC152" s="2165"/>
      <c r="AD152" s="2166"/>
      <c r="AF152" s="114"/>
      <c r="AG152" s="90"/>
      <c r="AH152" s="90"/>
      <c r="AI152" s="90"/>
      <c r="AJ152" s="90"/>
      <c r="AK152" s="90"/>
      <c r="AL152" s="90"/>
      <c r="AM152" s="90"/>
      <c r="AN152" s="90"/>
      <c r="AO152" s="90"/>
      <c r="AP152" s="78"/>
      <c r="AQ152" s="90"/>
      <c r="AR152" s="115"/>
    </row>
    <row r="153" spans="1:44" ht="13.5" customHeight="1">
      <c r="A153" s="1119"/>
      <c r="B153" s="1229"/>
      <c r="C153" s="1523"/>
      <c r="D153" s="2106"/>
      <c r="E153" s="1135"/>
      <c r="G153" s="50"/>
      <c r="H153" s="50"/>
      <c r="I153" s="50"/>
      <c r="J153" s="50"/>
      <c r="K153" s="50"/>
      <c r="L153" s="50"/>
      <c r="M153" s="50"/>
      <c r="N153" s="50"/>
      <c r="O153" s="50"/>
      <c r="P153" s="50"/>
      <c r="Q153" s="50"/>
      <c r="R153" s="50"/>
      <c r="S153" s="50"/>
      <c r="T153" s="50"/>
      <c r="U153" s="50"/>
      <c r="V153" s="50"/>
      <c r="W153" s="50"/>
      <c r="X153" s="50"/>
      <c r="Y153" s="50"/>
      <c r="Z153" s="50"/>
      <c r="AA153" s="50"/>
      <c r="AB153" s="2164"/>
      <c r="AC153" s="2165"/>
      <c r="AD153" s="2166"/>
      <c r="AF153" s="405"/>
      <c r="AG153" s="406"/>
      <c r="AH153" s="90"/>
      <c r="AI153" s="177"/>
      <c r="AJ153" s="90"/>
      <c r="AK153" s="90"/>
      <c r="AL153" s="90"/>
      <c r="AM153" s="90"/>
      <c r="AN153" s="90"/>
      <c r="AO153" s="90"/>
      <c r="AP153" s="78"/>
      <c r="AQ153" s="90"/>
      <c r="AR153" s="115"/>
    </row>
    <row r="154" spans="1:44" ht="13.5" customHeight="1">
      <c r="A154" s="1119"/>
      <c r="B154" s="1229"/>
      <c r="C154" s="1523"/>
      <c r="D154" s="2106"/>
      <c r="E154" s="1135"/>
      <c r="G154" s="50"/>
      <c r="H154" s="50"/>
      <c r="I154" s="50"/>
      <c r="J154" s="50"/>
      <c r="K154" s="50"/>
      <c r="L154" s="50"/>
      <c r="M154" s="50"/>
      <c r="N154" s="50"/>
      <c r="O154" s="50"/>
      <c r="P154" s="50"/>
      <c r="Q154" s="50"/>
      <c r="R154" s="50"/>
      <c r="S154" s="50"/>
      <c r="T154" s="50"/>
      <c r="U154" s="50"/>
      <c r="V154" s="50"/>
      <c r="W154" s="50"/>
      <c r="X154" s="50"/>
      <c r="Y154" s="50"/>
      <c r="Z154" s="50"/>
      <c r="AA154" s="50"/>
      <c r="AB154" s="2164"/>
      <c r="AC154" s="2165"/>
      <c r="AD154" s="2166"/>
      <c r="AF154" s="407"/>
      <c r="AG154" s="408"/>
      <c r="AH154" s="408"/>
      <c r="AI154" s="408"/>
      <c r="AJ154" s="408"/>
      <c r="AK154" s="408"/>
      <c r="AL154" s="408"/>
      <c r="AM154" s="408"/>
      <c r="AN154" s="408"/>
      <c r="AO154" s="408"/>
      <c r="AP154" s="286"/>
      <c r="AQ154" s="408"/>
      <c r="AR154" s="409"/>
    </row>
    <row r="155" spans="1:44" ht="13.5" customHeight="1">
      <c r="A155" s="1119"/>
      <c r="B155" s="1229"/>
      <c r="C155" s="1523"/>
      <c r="D155" s="2106"/>
      <c r="E155" s="1135"/>
      <c r="AB155" s="2164"/>
      <c r="AC155" s="2165"/>
      <c r="AD155" s="2166"/>
      <c r="AF155" s="90"/>
      <c r="AG155" s="90"/>
      <c r="AH155" s="90"/>
      <c r="AI155" s="90"/>
      <c r="AJ155" s="90"/>
      <c r="AK155" s="90"/>
      <c r="AL155" s="90"/>
      <c r="AM155" s="90"/>
      <c r="AN155" s="90"/>
      <c r="AO155" s="90"/>
      <c r="AP155" s="90"/>
      <c r="AQ155" s="90"/>
      <c r="AR155" s="90"/>
    </row>
    <row r="156" spans="1:44" ht="6.6" customHeight="1">
      <c r="A156" s="126"/>
      <c r="B156" s="760"/>
      <c r="C156" s="417"/>
      <c r="D156" s="418"/>
      <c r="E156" s="260"/>
      <c r="F156" s="118"/>
      <c r="G156" s="118"/>
      <c r="H156" s="118"/>
      <c r="I156" s="118"/>
      <c r="J156" s="118"/>
      <c r="K156" s="118"/>
      <c r="L156" s="118"/>
      <c r="M156" s="118"/>
      <c r="N156" s="118"/>
      <c r="O156" s="118"/>
      <c r="P156" s="118"/>
      <c r="Q156" s="118"/>
      <c r="R156" s="118"/>
      <c r="S156" s="118"/>
      <c r="T156" s="118"/>
      <c r="U156" s="118"/>
      <c r="V156" s="118"/>
      <c r="W156" s="118"/>
      <c r="X156" s="118"/>
      <c r="Y156" s="118"/>
      <c r="Z156" s="118"/>
      <c r="AA156" s="118"/>
      <c r="AB156" s="419"/>
      <c r="AC156" s="420"/>
      <c r="AD156" s="421"/>
      <c r="AF156" s="90"/>
      <c r="AG156" s="90"/>
      <c r="AH156" s="90"/>
      <c r="AI156" s="90"/>
      <c r="AJ156" s="90"/>
      <c r="AK156" s="90"/>
      <c r="AL156" s="90"/>
      <c r="AM156" s="90"/>
      <c r="AN156" s="90"/>
      <c r="AO156" s="90"/>
      <c r="AP156" s="90"/>
      <c r="AQ156" s="90"/>
      <c r="AR156" s="90"/>
    </row>
    <row r="157" spans="1:44" ht="6.6" customHeight="1">
      <c r="A157" s="153"/>
      <c r="B157" s="422"/>
      <c r="C157" s="423"/>
      <c r="D157" s="424"/>
      <c r="E157" s="209"/>
      <c r="F157" s="156"/>
      <c r="G157" s="156"/>
      <c r="H157" s="156"/>
      <c r="I157" s="156"/>
      <c r="J157" s="156"/>
      <c r="K157" s="156"/>
      <c r="L157" s="156"/>
      <c r="M157" s="156"/>
      <c r="N157" s="156"/>
      <c r="O157" s="156"/>
      <c r="P157" s="156"/>
      <c r="Q157" s="156"/>
      <c r="R157" s="156"/>
      <c r="S157" s="156"/>
      <c r="T157" s="156"/>
      <c r="U157" s="156"/>
      <c r="V157" s="156"/>
      <c r="W157" s="156"/>
      <c r="X157" s="156"/>
      <c r="Y157" s="156"/>
      <c r="Z157" s="156"/>
      <c r="AA157" s="156"/>
      <c r="AB157" s="425"/>
      <c r="AC157" s="426"/>
      <c r="AD157" s="427"/>
      <c r="AF157" s="90"/>
      <c r="AG157" s="90"/>
      <c r="AH157" s="90"/>
      <c r="AI157" s="90"/>
      <c r="AJ157" s="90"/>
      <c r="AK157" s="90"/>
      <c r="AL157" s="90"/>
      <c r="AM157" s="90"/>
      <c r="AN157" s="90"/>
      <c r="AO157" s="90"/>
      <c r="AP157" s="90"/>
      <c r="AQ157" s="90"/>
      <c r="AR157" s="90"/>
    </row>
    <row r="158" spans="1:44" ht="13.5" customHeight="1">
      <c r="A158" s="1119"/>
      <c r="B158" s="1229">
        <v>11</v>
      </c>
      <c r="C158" s="1523" t="s">
        <v>523</v>
      </c>
      <c r="D158" s="2106" t="s">
        <v>377</v>
      </c>
      <c r="E158" s="1135" t="s">
        <v>1142</v>
      </c>
      <c r="G158" s="1136" t="s">
        <v>117</v>
      </c>
      <c r="H158" s="1136"/>
      <c r="I158" s="1136"/>
      <c r="J158" s="1136"/>
      <c r="K158" s="1136"/>
      <c r="L158" s="1136"/>
      <c r="M158" s="1136"/>
      <c r="N158" s="1802" t="s">
        <v>1299</v>
      </c>
      <c r="O158" s="1803"/>
      <c r="P158" s="1803"/>
      <c r="Q158" s="1803"/>
      <c r="R158" s="1803"/>
      <c r="S158" s="1803"/>
      <c r="T158" s="1803"/>
      <c r="U158" s="1803"/>
      <c r="V158" s="1804"/>
      <c r="W158" s="50"/>
      <c r="X158" s="50"/>
      <c r="Y158" s="50"/>
      <c r="Z158" s="50"/>
      <c r="AA158" s="50"/>
      <c r="AB158" s="2164" t="s">
        <v>1060</v>
      </c>
      <c r="AC158" s="2165"/>
      <c r="AD158" s="2166"/>
      <c r="AF158" s="403"/>
      <c r="AG158" s="404"/>
      <c r="AH158" s="404"/>
      <c r="AI158" s="404"/>
      <c r="AJ158" s="90"/>
      <c r="AK158" s="90"/>
      <c r="AL158" s="90"/>
      <c r="AM158" s="90"/>
      <c r="AN158" s="90"/>
      <c r="AO158" s="90"/>
      <c r="AP158" s="78"/>
      <c r="AQ158" s="90"/>
      <c r="AR158" s="115"/>
    </row>
    <row r="159" spans="1:44" ht="13.5" customHeight="1">
      <c r="A159" s="1119"/>
      <c r="B159" s="1229"/>
      <c r="C159" s="1523"/>
      <c r="D159" s="2106"/>
      <c r="E159" s="1135"/>
      <c r="G159" s="1136"/>
      <c r="H159" s="1136"/>
      <c r="I159" s="1136"/>
      <c r="J159" s="1136"/>
      <c r="K159" s="1136"/>
      <c r="L159" s="1136"/>
      <c r="M159" s="1136"/>
      <c r="N159" s="1805"/>
      <c r="O159" s="1806"/>
      <c r="P159" s="1806"/>
      <c r="Q159" s="1806"/>
      <c r="R159" s="1806"/>
      <c r="S159" s="1806"/>
      <c r="T159" s="1806"/>
      <c r="U159" s="1806"/>
      <c r="V159" s="1807"/>
      <c r="W159" s="50"/>
      <c r="X159" s="50"/>
      <c r="Y159" s="50"/>
      <c r="Z159" s="50"/>
      <c r="AA159" s="50"/>
      <c r="AB159" s="2164"/>
      <c r="AC159" s="2165"/>
      <c r="AD159" s="2166"/>
      <c r="AF159" s="114"/>
      <c r="AG159" s="90"/>
      <c r="AH159" s="90"/>
      <c r="AI159" s="90"/>
      <c r="AJ159" s="90"/>
      <c r="AK159" s="90"/>
      <c r="AL159" s="90"/>
      <c r="AM159" s="90"/>
      <c r="AN159" s="90"/>
      <c r="AO159" s="90"/>
      <c r="AP159" s="78"/>
      <c r="AQ159" s="90"/>
      <c r="AR159" s="115"/>
    </row>
    <row r="160" spans="1:44" ht="13.5" customHeight="1">
      <c r="A160" s="1119"/>
      <c r="B160" s="1229"/>
      <c r="C160" s="1523"/>
      <c r="D160" s="2106"/>
      <c r="E160" s="1135"/>
      <c r="AB160" s="2164"/>
      <c r="AC160" s="2165"/>
      <c r="AD160" s="2166"/>
      <c r="AF160" s="114"/>
      <c r="AG160" s="90"/>
      <c r="AH160" s="90"/>
      <c r="AI160" s="90"/>
      <c r="AJ160" s="90"/>
      <c r="AK160" s="90"/>
      <c r="AL160" s="90"/>
      <c r="AM160" s="90"/>
      <c r="AN160" s="90"/>
      <c r="AO160" s="90"/>
      <c r="AP160" s="78"/>
      <c r="AQ160" s="90"/>
      <c r="AR160" s="115"/>
    </row>
    <row r="161" spans="1:44" ht="13.5" customHeight="1">
      <c r="A161" s="1119"/>
      <c r="B161" s="1229"/>
      <c r="C161" s="1523"/>
      <c r="D161" s="2106"/>
      <c r="E161" s="1135"/>
      <c r="X161" s="50"/>
      <c r="Y161" s="50"/>
      <c r="Z161" s="50"/>
      <c r="AA161" s="102"/>
      <c r="AB161" s="2164"/>
      <c r="AC161" s="2165"/>
      <c r="AD161" s="2166"/>
    </row>
    <row r="162" spans="1:44" ht="13.5" customHeight="1">
      <c r="A162" s="117"/>
      <c r="B162" s="759"/>
      <c r="C162" s="411"/>
      <c r="D162" s="412"/>
      <c r="E162" s="111"/>
      <c r="G162" s="50"/>
      <c r="H162" s="50"/>
      <c r="I162" s="50"/>
      <c r="J162" s="50"/>
      <c r="K162" s="50"/>
      <c r="L162" s="50"/>
      <c r="M162" s="50"/>
      <c r="N162" s="50"/>
      <c r="O162" s="50"/>
      <c r="P162" s="50"/>
      <c r="Q162" s="50"/>
      <c r="R162" s="50"/>
      <c r="S162" s="50"/>
      <c r="T162" s="50"/>
      <c r="U162" s="50"/>
      <c r="V162" s="50"/>
      <c r="W162" s="50"/>
      <c r="X162" s="50"/>
      <c r="Y162" s="50"/>
      <c r="Z162" s="50"/>
      <c r="AB162" s="414"/>
      <c r="AC162" s="415"/>
      <c r="AD162" s="416"/>
    </row>
    <row r="163" spans="1:44" ht="13.5" customHeight="1">
      <c r="A163" s="1119"/>
      <c r="B163" s="1229">
        <v>12</v>
      </c>
      <c r="C163" s="1523" t="s">
        <v>520</v>
      </c>
      <c r="D163" s="2106" t="s">
        <v>377</v>
      </c>
      <c r="E163" s="1135" t="s">
        <v>1143</v>
      </c>
      <c r="G163" s="1136" t="s">
        <v>117</v>
      </c>
      <c r="H163" s="1136"/>
      <c r="I163" s="1136"/>
      <c r="J163" s="1136"/>
      <c r="K163" s="1136"/>
      <c r="L163" s="1136"/>
      <c r="M163" s="1136"/>
      <c r="N163" s="1802" t="s">
        <v>233</v>
      </c>
      <c r="O163" s="1803"/>
      <c r="P163" s="1803"/>
      <c r="Q163" s="1803"/>
      <c r="R163" s="1803"/>
      <c r="S163" s="1803"/>
      <c r="T163" s="1803"/>
      <c r="U163" s="1803"/>
      <c r="V163" s="1804"/>
      <c r="W163" s="50"/>
      <c r="X163" s="50"/>
      <c r="Y163" s="50"/>
      <c r="Z163" s="50"/>
      <c r="AA163" s="50"/>
      <c r="AB163" s="2164" t="s">
        <v>1060</v>
      </c>
      <c r="AC163" s="2165"/>
      <c r="AD163" s="2166"/>
      <c r="AF163" s="403"/>
      <c r="AG163" s="404"/>
      <c r="AH163" s="404"/>
      <c r="AI163" s="404"/>
      <c r="AJ163" s="90"/>
      <c r="AK163" s="90"/>
      <c r="AL163" s="90"/>
      <c r="AM163" s="90"/>
      <c r="AN163" s="90"/>
      <c r="AO163" s="90"/>
      <c r="AP163" s="78"/>
      <c r="AQ163" s="90"/>
      <c r="AR163" s="115"/>
    </row>
    <row r="164" spans="1:44" ht="13.5" customHeight="1">
      <c r="A164" s="1119"/>
      <c r="B164" s="1229"/>
      <c r="C164" s="1523"/>
      <c r="D164" s="2106"/>
      <c r="E164" s="1135"/>
      <c r="G164" s="1136"/>
      <c r="H164" s="1136"/>
      <c r="I164" s="1136"/>
      <c r="J164" s="1136"/>
      <c r="K164" s="1136"/>
      <c r="L164" s="1136"/>
      <c r="M164" s="1136"/>
      <c r="N164" s="1805"/>
      <c r="O164" s="1806"/>
      <c r="P164" s="1806"/>
      <c r="Q164" s="1806"/>
      <c r="R164" s="1806"/>
      <c r="S164" s="1806"/>
      <c r="T164" s="1806"/>
      <c r="U164" s="1806"/>
      <c r="V164" s="1807"/>
      <c r="W164" s="50"/>
      <c r="X164" s="50"/>
      <c r="Y164" s="50"/>
      <c r="Z164" s="50"/>
      <c r="AA164" s="50"/>
      <c r="AB164" s="2164"/>
      <c r="AC164" s="2165"/>
      <c r="AD164" s="2166"/>
      <c r="AF164" s="114"/>
      <c r="AG164" s="90"/>
      <c r="AH164" s="90"/>
      <c r="AI164" s="90"/>
      <c r="AJ164" s="90"/>
      <c r="AK164" s="90"/>
      <c r="AL164" s="90"/>
      <c r="AM164" s="90"/>
      <c r="AN164" s="90"/>
      <c r="AO164" s="90"/>
      <c r="AP164" s="78"/>
      <c r="AQ164" s="90"/>
      <c r="AR164" s="115"/>
    </row>
    <row r="165" spans="1:44" ht="13.5" customHeight="1">
      <c r="A165" s="1119"/>
      <c r="B165" s="1229"/>
      <c r="C165" s="1523"/>
      <c r="D165" s="2106"/>
      <c r="E165" s="1135"/>
      <c r="AB165" s="2164"/>
      <c r="AC165" s="2165"/>
      <c r="AD165" s="2166"/>
      <c r="AF165" s="114"/>
      <c r="AG165" s="90"/>
      <c r="AH165" s="90"/>
      <c r="AI165" s="90"/>
      <c r="AJ165" s="90"/>
      <c r="AK165" s="90"/>
      <c r="AL165" s="90"/>
      <c r="AM165" s="90"/>
      <c r="AN165" s="90"/>
      <c r="AO165" s="90"/>
      <c r="AP165" s="78"/>
      <c r="AQ165" s="90"/>
      <c r="AR165" s="115"/>
    </row>
    <row r="166" spans="1:44" ht="13.5" customHeight="1">
      <c r="A166" s="1119"/>
      <c r="B166" s="1229"/>
      <c r="C166" s="1523"/>
      <c r="D166" s="2106"/>
      <c r="E166" s="1135"/>
      <c r="G166" s="50"/>
      <c r="H166" s="50"/>
      <c r="I166" s="50"/>
      <c r="J166" s="50"/>
      <c r="K166" s="50"/>
      <c r="L166" s="50"/>
      <c r="M166" s="50"/>
      <c r="N166" s="50"/>
      <c r="O166" s="50"/>
      <c r="P166" s="50"/>
      <c r="Q166" s="50"/>
      <c r="R166" s="50"/>
      <c r="S166" s="50"/>
      <c r="T166" s="50"/>
      <c r="U166" s="50"/>
      <c r="V166" s="50"/>
      <c r="W166" s="50"/>
      <c r="X166" s="50"/>
      <c r="Y166" s="50"/>
      <c r="Z166" s="50"/>
      <c r="AA166" s="50"/>
      <c r="AB166" s="2164"/>
      <c r="AC166" s="2165"/>
      <c r="AD166" s="2166"/>
      <c r="AF166" s="405"/>
      <c r="AG166" s="406"/>
      <c r="AH166" s="90"/>
      <c r="AI166" s="177"/>
      <c r="AJ166" s="90"/>
      <c r="AK166" s="90"/>
      <c r="AL166" s="90"/>
      <c r="AM166" s="90"/>
      <c r="AN166" s="90"/>
      <c r="AO166" s="90"/>
      <c r="AP166" s="78"/>
      <c r="AQ166" s="90"/>
      <c r="AR166" s="115"/>
    </row>
    <row r="167" spans="1:44" ht="13.5" customHeight="1">
      <c r="A167" s="1119"/>
      <c r="B167" s="1229"/>
      <c r="C167" s="1523"/>
      <c r="D167" s="2106"/>
      <c r="E167" s="1135"/>
      <c r="G167" s="50"/>
      <c r="H167" s="50"/>
      <c r="I167" s="50"/>
      <c r="J167" s="50"/>
      <c r="K167" s="50"/>
      <c r="L167" s="50"/>
      <c r="M167" s="50"/>
      <c r="N167" s="50"/>
      <c r="O167" s="50"/>
      <c r="P167" s="50"/>
      <c r="Q167" s="50"/>
      <c r="R167" s="50"/>
      <c r="S167" s="50"/>
      <c r="T167" s="50"/>
      <c r="U167" s="50"/>
      <c r="V167" s="50"/>
      <c r="W167" s="50"/>
      <c r="X167" s="50"/>
      <c r="Y167" s="50"/>
      <c r="Z167" s="50"/>
      <c r="AA167" s="50"/>
      <c r="AB167" s="2164"/>
      <c r="AC167" s="2165"/>
      <c r="AD167" s="2166"/>
      <c r="AF167" s="407"/>
      <c r="AG167" s="408"/>
      <c r="AH167" s="408"/>
      <c r="AI167" s="408"/>
      <c r="AJ167" s="408"/>
      <c r="AK167" s="408"/>
      <c r="AL167" s="408"/>
      <c r="AM167" s="408"/>
      <c r="AN167" s="408"/>
      <c r="AO167" s="408"/>
      <c r="AP167" s="286"/>
      <c r="AQ167" s="408"/>
      <c r="AR167" s="409"/>
    </row>
    <row r="168" spans="1:44" ht="13.5" customHeight="1">
      <c r="A168" s="1119"/>
      <c r="B168" s="1229"/>
      <c r="C168" s="1523"/>
      <c r="D168" s="2106"/>
      <c r="E168" s="1135"/>
      <c r="AB168" s="2164"/>
      <c r="AC168" s="2165"/>
      <c r="AD168" s="2166"/>
      <c r="AF168" s="90"/>
      <c r="AG168" s="90"/>
      <c r="AH168" s="90"/>
      <c r="AI168" s="90"/>
      <c r="AJ168" s="90"/>
      <c r="AK168" s="90"/>
      <c r="AL168" s="90"/>
      <c r="AM168" s="90"/>
      <c r="AN168" s="90"/>
      <c r="AO168" s="90"/>
      <c r="AP168" s="90"/>
      <c r="AQ168" s="90"/>
      <c r="AR168" s="90"/>
    </row>
    <row r="169" spans="1:44" ht="13.5" customHeight="1">
      <c r="A169" s="1119"/>
      <c r="B169" s="1229"/>
      <c r="C169" s="1523"/>
      <c r="D169" s="2106"/>
      <c r="E169" s="1135"/>
      <c r="G169" s="50"/>
      <c r="H169" s="50"/>
      <c r="I169" s="50"/>
      <c r="J169" s="50"/>
      <c r="K169" s="50"/>
      <c r="L169" s="50"/>
      <c r="M169" s="50"/>
      <c r="N169" s="50"/>
      <c r="O169" s="50"/>
      <c r="P169" s="50"/>
      <c r="Q169" s="50"/>
      <c r="R169" s="50"/>
      <c r="S169" s="50"/>
      <c r="T169" s="50"/>
      <c r="U169" s="50"/>
      <c r="V169" s="50"/>
      <c r="W169" s="50"/>
      <c r="X169" s="50"/>
      <c r="Y169" s="50"/>
      <c r="Z169" s="50"/>
      <c r="AA169" s="102"/>
      <c r="AB169" s="2164"/>
      <c r="AC169" s="2165"/>
      <c r="AD169" s="2166"/>
      <c r="AF169" s="90"/>
      <c r="AG169" s="90"/>
      <c r="AH169" s="90"/>
      <c r="AI169" s="90"/>
      <c r="AJ169" s="90"/>
      <c r="AK169" s="90"/>
      <c r="AL169" s="90"/>
      <c r="AM169" s="90"/>
      <c r="AN169" s="90"/>
      <c r="AO169" s="90"/>
      <c r="AP169" s="90"/>
      <c r="AQ169" s="90"/>
      <c r="AR169" s="90"/>
    </row>
    <row r="170" spans="1:44" ht="13.5" customHeight="1">
      <c r="A170" s="1119"/>
      <c r="B170" s="1229"/>
      <c r="C170" s="1523"/>
      <c r="D170" s="2106"/>
      <c r="E170" s="1135"/>
      <c r="G170" s="50"/>
      <c r="H170" s="50"/>
      <c r="I170" s="50"/>
      <c r="J170" s="50"/>
      <c r="K170" s="50"/>
      <c r="L170" s="50"/>
      <c r="M170" s="50"/>
      <c r="N170" s="50"/>
      <c r="O170" s="50"/>
      <c r="P170" s="50"/>
      <c r="Q170" s="50"/>
      <c r="R170" s="50"/>
      <c r="S170" s="50"/>
      <c r="T170" s="50"/>
      <c r="U170" s="50"/>
      <c r="V170" s="50"/>
      <c r="W170" s="50"/>
      <c r="X170" s="50"/>
      <c r="Y170" s="50"/>
      <c r="Z170" s="50"/>
      <c r="AA170" s="102"/>
      <c r="AB170" s="2164"/>
      <c r="AC170" s="2165"/>
      <c r="AD170" s="2166"/>
      <c r="AF170" s="90"/>
      <c r="AG170" s="90"/>
      <c r="AH170" s="90"/>
      <c r="AI170" s="90"/>
      <c r="AJ170" s="90"/>
      <c r="AK170" s="90"/>
      <c r="AL170" s="90"/>
      <c r="AM170" s="90"/>
      <c r="AN170" s="90"/>
      <c r="AO170" s="90"/>
      <c r="AP170" s="90"/>
      <c r="AQ170" s="90"/>
      <c r="AR170" s="90"/>
    </row>
    <row r="171" spans="1:44" ht="13.5" customHeight="1">
      <c r="A171" s="1119"/>
      <c r="B171" s="1229"/>
      <c r="C171" s="1523"/>
      <c r="D171" s="2106"/>
      <c r="E171" s="1135"/>
      <c r="G171" s="50"/>
      <c r="H171" s="50"/>
      <c r="I171" s="50"/>
      <c r="J171" s="50"/>
      <c r="K171" s="50"/>
      <c r="L171" s="50"/>
      <c r="M171" s="50"/>
      <c r="N171" s="50"/>
      <c r="O171" s="50"/>
      <c r="P171" s="50"/>
      <c r="Q171" s="50"/>
      <c r="R171" s="50"/>
      <c r="S171" s="50"/>
      <c r="T171" s="50"/>
      <c r="U171" s="50"/>
      <c r="V171" s="50"/>
      <c r="W171" s="50"/>
      <c r="X171" s="50"/>
      <c r="Y171" s="50"/>
      <c r="Z171" s="50"/>
      <c r="AA171" s="102"/>
      <c r="AB171" s="2164"/>
      <c r="AC171" s="2165"/>
      <c r="AD171" s="2166"/>
    </row>
    <row r="172" spans="1:44" ht="13.5" customHeight="1">
      <c r="A172" s="1119" t="s">
        <v>733</v>
      </c>
      <c r="B172" s="1229">
        <v>13</v>
      </c>
      <c r="C172" s="1523" t="s">
        <v>519</v>
      </c>
      <c r="D172" s="2106" t="s">
        <v>377</v>
      </c>
      <c r="E172" s="1135" t="s">
        <v>1144</v>
      </c>
      <c r="G172" s="1136" t="s">
        <v>117</v>
      </c>
      <c r="H172" s="1136"/>
      <c r="I172" s="1136"/>
      <c r="J172" s="1136"/>
      <c r="K172" s="1136"/>
      <c r="L172" s="1136"/>
      <c r="M172" s="1136"/>
      <c r="N172" s="1802" t="s">
        <v>1299</v>
      </c>
      <c r="O172" s="1803"/>
      <c r="P172" s="1803"/>
      <c r="Q172" s="1803"/>
      <c r="R172" s="1803"/>
      <c r="S172" s="1803"/>
      <c r="T172" s="1803"/>
      <c r="U172" s="1803"/>
      <c r="V172" s="1804"/>
      <c r="W172" s="50"/>
      <c r="X172" s="50"/>
      <c r="Y172" s="50"/>
      <c r="Z172" s="50"/>
      <c r="AA172" s="50"/>
      <c r="AB172" s="2164" t="s">
        <v>1060</v>
      </c>
      <c r="AC172" s="2165"/>
      <c r="AD172" s="2166"/>
      <c r="AF172" s="403"/>
      <c r="AG172" s="404"/>
      <c r="AH172" s="404"/>
      <c r="AI172" s="404"/>
      <c r="AJ172" s="90"/>
      <c r="AK172" s="90"/>
      <c r="AL172" s="90"/>
      <c r="AM172" s="90"/>
      <c r="AN172" s="90"/>
      <c r="AO172" s="90"/>
      <c r="AP172" s="78"/>
      <c r="AQ172" s="90"/>
      <c r="AR172" s="115"/>
    </row>
    <row r="173" spans="1:44" ht="13.5" customHeight="1">
      <c r="A173" s="1119"/>
      <c r="B173" s="1229"/>
      <c r="C173" s="1523"/>
      <c r="D173" s="2106"/>
      <c r="E173" s="1135"/>
      <c r="G173" s="1136"/>
      <c r="H173" s="1136"/>
      <c r="I173" s="1136"/>
      <c r="J173" s="1136"/>
      <c r="K173" s="1136"/>
      <c r="L173" s="1136"/>
      <c r="M173" s="1136"/>
      <c r="N173" s="1805"/>
      <c r="O173" s="1806"/>
      <c r="P173" s="1806"/>
      <c r="Q173" s="1806"/>
      <c r="R173" s="1806"/>
      <c r="S173" s="1806"/>
      <c r="T173" s="1806"/>
      <c r="U173" s="1806"/>
      <c r="V173" s="1807"/>
      <c r="W173" s="50"/>
      <c r="X173" s="50"/>
      <c r="Y173" s="50"/>
      <c r="Z173" s="50"/>
      <c r="AA173" s="50"/>
      <c r="AB173" s="2164"/>
      <c r="AC173" s="2165"/>
      <c r="AD173" s="2166"/>
      <c r="AF173" s="114"/>
      <c r="AG173" s="90"/>
      <c r="AH173" s="90"/>
      <c r="AI173" s="90"/>
      <c r="AJ173" s="90"/>
      <c r="AK173" s="90"/>
      <c r="AL173" s="90"/>
      <c r="AM173" s="90"/>
      <c r="AN173" s="90"/>
      <c r="AO173" s="90"/>
      <c r="AP173" s="78"/>
      <c r="AQ173" s="90"/>
      <c r="AR173" s="115"/>
    </row>
    <row r="174" spans="1:44" ht="13.5" customHeight="1">
      <c r="A174" s="1119"/>
      <c r="B174" s="1229"/>
      <c r="C174" s="1523"/>
      <c r="D174" s="2106"/>
      <c r="E174" s="1135"/>
      <c r="AB174" s="2164"/>
      <c r="AC174" s="2165"/>
      <c r="AD174" s="2166"/>
      <c r="AF174" s="114"/>
      <c r="AG174" s="90"/>
      <c r="AH174" s="90"/>
      <c r="AI174" s="90"/>
      <c r="AJ174" s="90"/>
      <c r="AK174" s="90"/>
      <c r="AL174" s="90"/>
      <c r="AM174" s="90"/>
      <c r="AN174" s="90"/>
      <c r="AO174" s="90"/>
      <c r="AP174" s="78"/>
      <c r="AQ174" s="90"/>
      <c r="AR174" s="115"/>
    </row>
    <row r="175" spans="1:44" ht="13.5" customHeight="1">
      <c r="A175" s="1119"/>
      <c r="B175" s="1229"/>
      <c r="C175" s="1523"/>
      <c r="D175" s="2106"/>
      <c r="E175" s="1135"/>
      <c r="G175" s="50"/>
      <c r="H175" s="50"/>
      <c r="I175" s="50"/>
      <c r="J175" s="50"/>
      <c r="K175" s="50"/>
      <c r="L175" s="50"/>
      <c r="M175" s="50"/>
      <c r="N175" s="50"/>
      <c r="O175" s="50"/>
      <c r="P175" s="50"/>
      <c r="Q175" s="50"/>
      <c r="R175" s="50"/>
      <c r="S175" s="50"/>
      <c r="T175" s="50"/>
      <c r="U175" s="50"/>
      <c r="V175" s="50"/>
      <c r="W175" s="50"/>
      <c r="X175" s="50"/>
      <c r="Y175" s="50"/>
      <c r="Z175" s="50"/>
      <c r="AA175" s="50"/>
      <c r="AB175" s="2164"/>
      <c r="AC175" s="2165"/>
      <c r="AD175" s="2166"/>
      <c r="AF175" s="405"/>
      <c r="AG175" s="406"/>
      <c r="AH175" s="90"/>
      <c r="AI175" s="177"/>
      <c r="AJ175" s="90"/>
      <c r="AK175" s="90"/>
      <c r="AL175" s="90"/>
      <c r="AM175" s="90"/>
      <c r="AN175" s="90"/>
      <c r="AO175" s="90"/>
      <c r="AP175" s="78"/>
      <c r="AQ175" s="90"/>
      <c r="AR175" s="115"/>
    </row>
    <row r="176" spans="1:44" ht="13.5" customHeight="1">
      <c r="A176" s="1119"/>
      <c r="B176" s="1229"/>
      <c r="C176" s="1523"/>
      <c r="D176" s="2106"/>
      <c r="E176" s="1135"/>
      <c r="G176" s="50"/>
      <c r="H176" s="50"/>
      <c r="I176" s="50"/>
      <c r="J176" s="50"/>
      <c r="K176" s="50"/>
      <c r="L176" s="50"/>
      <c r="M176" s="50"/>
      <c r="N176" s="50"/>
      <c r="O176" s="50"/>
      <c r="P176" s="50"/>
      <c r="Q176" s="50"/>
      <c r="R176" s="50"/>
      <c r="S176" s="50"/>
      <c r="T176" s="50"/>
      <c r="U176" s="50"/>
      <c r="V176" s="50"/>
      <c r="W176" s="50"/>
      <c r="X176" s="50"/>
      <c r="Y176" s="50"/>
      <c r="Z176" s="50"/>
      <c r="AA176" s="50"/>
      <c r="AB176" s="2164"/>
      <c r="AC176" s="2165"/>
      <c r="AD176" s="2166"/>
      <c r="AF176" s="407"/>
      <c r="AG176" s="408"/>
      <c r="AH176" s="408"/>
      <c r="AI176" s="408"/>
      <c r="AJ176" s="408"/>
      <c r="AK176" s="408"/>
      <c r="AL176" s="408"/>
      <c r="AM176" s="408"/>
      <c r="AN176" s="408"/>
      <c r="AO176" s="408"/>
      <c r="AP176" s="286"/>
      <c r="AQ176" s="408"/>
      <c r="AR176" s="409"/>
    </row>
    <row r="177" spans="1:44" ht="13.5" customHeight="1">
      <c r="A177" s="1119"/>
      <c r="B177" s="1229"/>
      <c r="C177" s="1523"/>
      <c r="D177" s="2106"/>
      <c r="E177" s="1135"/>
      <c r="G177" s="50"/>
      <c r="H177" s="50"/>
      <c r="I177" s="50"/>
      <c r="J177" s="50"/>
      <c r="K177" s="50"/>
      <c r="L177" s="50"/>
      <c r="M177" s="50"/>
      <c r="N177" s="50"/>
      <c r="O177" s="50"/>
      <c r="P177" s="50"/>
      <c r="Q177" s="50"/>
      <c r="R177" s="50"/>
      <c r="S177" s="50"/>
      <c r="T177" s="50"/>
      <c r="U177" s="50"/>
      <c r="V177" s="50"/>
      <c r="W177" s="50"/>
      <c r="X177" s="50"/>
      <c r="Y177" s="50"/>
      <c r="Z177" s="50"/>
      <c r="AA177" s="102"/>
      <c r="AB177" s="2164"/>
      <c r="AC177" s="2165"/>
      <c r="AD177" s="2166"/>
    </row>
    <row r="178" spans="1:44" ht="13.5" customHeight="1">
      <c r="A178" s="1119" t="s">
        <v>734</v>
      </c>
      <c r="B178" s="1229">
        <v>14</v>
      </c>
      <c r="C178" s="1523" t="s">
        <v>518</v>
      </c>
      <c r="D178" s="2106" t="s">
        <v>377</v>
      </c>
      <c r="E178" s="1135" t="s">
        <v>1145</v>
      </c>
      <c r="G178" s="1136" t="s">
        <v>117</v>
      </c>
      <c r="H178" s="1136"/>
      <c r="I178" s="1136"/>
      <c r="J178" s="1136"/>
      <c r="K178" s="1136"/>
      <c r="L178" s="1136"/>
      <c r="M178" s="1136"/>
      <c r="N178" s="1802" t="s">
        <v>1299</v>
      </c>
      <c r="O178" s="1803"/>
      <c r="P178" s="1803"/>
      <c r="Q178" s="1803"/>
      <c r="R178" s="1803"/>
      <c r="S178" s="1803"/>
      <c r="T178" s="1803"/>
      <c r="U178" s="1803"/>
      <c r="V178" s="1804"/>
      <c r="W178" s="50"/>
      <c r="X178" s="50"/>
      <c r="Y178" s="50"/>
      <c r="Z178" s="50"/>
      <c r="AA178" s="50"/>
      <c r="AB178" s="2164" t="s">
        <v>1060</v>
      </c>
      <c r="AC178" s="2165"/>
      <c r="AD178" s="2166"/>
      <c r="AF178" s="403"/>
      <c r="AG178" s="404"/>
      <c r="AH178" s="404"/>
      <c r="AI178" s="404"/>
      <c r="AJ178" s="90"/>
      <c r="AK178" s="90"/>
      <c r="AL178" s="90"/>
      <c r="AM178" s="90"/>
      <c r="AN178" s="90"/>
      <c r="AO178" s="90"/>
      <c r="AP178" s="78"/>
      <c r="AQ178" s="90"/>
      <c r="AR178" s="115"/>
    </row>
    <row r="179" spans="1:44" ht="13.5" customHeight="1">
      <c r="A179" s="1119"/>
      <c r="B179" s="1229"/>
      <c r="C179" s="1523"/>
      <c r="D179" s="2106"/>
      <c r="E179" s="1135"/>
      <c r="G179" s="1136"/>
      <c r="H179" s="1136"/>
      <c r="I179" s="1136"/>
      <c r="J179" s="1136"/>
      <c r="K179" s="1136"/>
      <c r="L179" s="1136"/>
      <c r="M179" s="1136"/>
      <c r="N179" s="1805"/>
      <c r="O179" s="1806"/>
      <c r="P179" s="1806"/>
      <c r="Q179" s="1806"/>
      <c r="R179" s="1806"/>
      <c r="S179" s="1806"/>
      <c r="T179" s="1806"/>
      <c r="U179" s="1806"/>
      <c r="V179" s="1807"/>
      <c r="W179" s="50"/>
      <c r="X179" s="50"/>
      <c r="Y179" s="50"/>
      <c r="Z179" s="50"/>
      <c r="AA179" s="50"/>
      <c r="AB179" s="2164"/>
      <c r="AC179" s="2165"/>
      <c r="AD179" s="2166"/>
      <c r="AF179" s="114"/>
      <c r="AG179" s="90"/>
      <c r="AH179" s="90"/>
      <c r="AI179" s="90"/>
      <c r="AJ179" s="90"/>
      <c r="AK179" s="90"/>
      <c r="AL179" s="90"/>
      <c r="AM179" s="90"/>
      <c r="AN179" s="90"/>
      <c r="AO179" s="90"/>
      <c r="AP179" s="78"/>
      <c r="AQ179" s="90"/>
      <c r="AR179" s="115"/>
    </row>
    <row r="180" spans="1:44" ht="13.5" customHeight="1">
      <c r="A180" s="1119"/>
      <c r="B180" s="1229"/>
      <c r="C180" s="1523"/>
      <c r="D180" s="2106"/>
      <c r="E180" s="1135"/>
      <c r="AB180" s="2164"/>
      <c r="AC180" s="2165"/>
      <c r="AD180" s="2166"/>
      <c r="AF180" s="114"/>
      <c r="AG180" s="90"/>
      <c r="AH180" s="90"/>
      <c r="AI180" s="90"/>
      <c r="AJ180" s="90"/>
      <c r="AK180" s="90"/>
      <c r="AL180" s="90"/>
      <c r="AM180" s="90"/>
      <c r="AN180" s="90"/>
      <c r="AO180" s="90"/>
      <c r="AP180" s="78"/>
      <c r="AQ180" s="90"/>
      <c r="AR180" s="115"/>
    </row>
    <row r="181" spans="1:44" ht="13.5" customHeight="1">
      <c r="A181" s="1119"/>
      <c r="B181" s="1229"/>
      <c r="C181" s="1523"/>
      <c r="D181" s="2106"/>
      <c r="E181" s="1135"/>
      <c r="G181" s="50"/>
      <c r="H181" s="50"/>
      <c r="I181" s="50"/>
      <c r="J181" s="50"/>
      <c r="K181" s="50"/>
      <c r="L181" s="50"/>
      <c r="M181" s="50"/>
      <c r="N181" s="50"/>
      <c r="O181" s="50"/>
      <c r="P181" s="50"/>
      <c r="Q181" s="50"/>
      <c r="R181" s="50"/>
      <c r="S181" s="50"/>
      <c r="T181" s="50"/>
      <c r="U181" s="50"/>
      <c r="V181" s="50"/>
      <c r="W181" s="50"/>
      <c r="X181" s="50"/>
      <c r="Y181" s="50"/>
      <c r="Z181" s="50"/>
      <c r="AA181" s="50"/>
      <c r="AB181" s="2164"/>
      <c r="AC181" s="2165"/>
      <c r="AD181" s="2166"/>
      <c r="AF181" s="405"/>
      <c r="AG181" s="406"/>
      <c r="AH181" s="90"/>
      <c r="AI181" s="177"/>
      <c r="AJ181" s="90"/>
      <c r="AK181" s="90"/>
      <c r="AL181" s="90"/>
      <c r="AM181" s="90"/>
      <c r="AN181" s="90"/>
      <c r="AO181" s="90"/>
      <c r="AP181" s="78"/>
      <c r="AQ181" s="90"/>
      <c r="AR181" s="115"/>
    </row>
    <row r="182" spans="1:44" ht="13.5" customHeight="1">
      <c r="A182" s="1119"/>
      <c r="B182" s="1229"/>
      <c r="C182" s="1523"/>
      <c r="D182" s="2106"/>
      <c r="E182" s="1135"/>
      <c r="G182" s="50"/>
      <c r="H182" s="50"/>
      <c r="I182" s="50"/>
      <c r="J182" s="50"/>
      <c r="K182" s="50"/>
      <c r="L182" s="50"/>
      <c r="M182" s="50"/>
      <c r="N182" s="50"/>
      <c r="O182" s="50"/>
      <c r="P182" s="50"/>
      <c r="Q182" s="50"/>
      <c r="R182" s="50"/>
      <c r="S182" s="50"/>
      <c r="T182" s="50"/>
      <c r="U182" s="50"/>
      <c r="V182" s="50"/>
      <c r="W182" s="50"/>
      <c r="X182" s="50"/>
      <c r="Y182" s="50"/>
      <c r="Z182" s="50"/>
      <c r="AA182" s="102"/>
      <c r="AB182" s="2164"/>
      <c r="AC182" s="2165"/>
      <c r="AD182" s="2166"/>
      <c r="AF182" s="90"/>
      <c r="AG182" s="90"/>
      <c r="AH182" s="90"/>
      <c r="AI182" s="90"/>
      <c r="AJ182" s="90"/>
      <c r="AK182" s="90"/>
      <c r="AL182" s="90"/>
      <c r="AM182" s="90"/>
      <c r="AN182" s="90"/>
      <c r="AO182" s="90"/>
      <c r="AP182" s="90"/>
      <c r="AQ182" s="90"/>
      <c r="AR182" s="90"/>
    </row>
    <row r="183" spans="1:44" ht="13.5" customHeight="1">
      <c r="A183" s="1119"/>
      <c r="B183" s="1229"/>
      <c r="C183" s="1523"/>
      <c r="D183" s="2106"/>
      <c r="E183" s="1135"/>
      <c r="G183" s="50"/>
      <c r="H183" s="50"/>
      <c r="I183" s="50"/>
      <c r="J183" s="50"/>
      <c r="K183" s="50"/>
      <c r="L183" s="50"/>
      <c r="M183" s="50"/>
      <c r="N183" s="50"/>
      <c r="O183" s="50"/>
      <c r="P183" s="50"/>
      <c r="Q183" s="50"/>
      <c r="R183" s="50"/>
      <c r="S183" s="50"/>
      <c r="T183" s="50"/>
      <c r="U183" s="50"/>
      <c r="V183" s="50"/>
      <c r="W183" s="50"/>
      <c r="X183" s="50"/>
      <c r="Y183" s="50"/>
      <c r="Z183" s="50"/>
      <c r="AA183" s="102"/>
      <c r="AB183" s="2164"/>
      <c r="AC183" s="2165"/>
      <c r="AD183" s="2166"/>
    </row>
    <row r="184" spans="1:44" ht="13.5" customHeight="1">
      <c r="A184" s="1135" t="s">
        <v>896</v>
      </c>
      <c r="B184" s="1229">
        <v>15</v>
      </c>
      <c r="C184" s="1523" t="s">
        <v>1046</v>
      </c>
      <c r="D184" s="2106" t="s">
        <v>1038</v>
      </c>
      <c r="E184" s="1135" t="s">
        <v>862</v>
      </c>
      <c r="G184" s="1136" t="s">
        <v>117</v>
      </c>
      <c r="H184" s="1136"/>
      <c r="I184" s="1136"/>
      <c r="J184" s="1136"/>
      <c r="K184" s="1136"/>
      <c r="L184" s="1136"/>
      <c r="M184" s="1136"/>
      <c r="N184" s="1802" t="s">
        <v>735</v>
      </c>
      <c r="O184" s="1803"/>
      <c r="P184" s="1803"/>
      <c r="Q184" s="1803"/>
      <c r="R184" s="1803"/>
      <c r="S184" s="1803"/>
      <c r="T184" s="1803"/>
      <c r="U184" s="1803"/>
      <c r="V184" s="1804"/>
      <c r="W184" s="212"/>
      <c r="AA184" s="102"/>
      <c r="AB184" s="2018" t="s">
        <v>1060</v>
      </c>
      <c r="AC184" s="2019"/>
      <c r="AD184" s="2020"/>
    </row>
    <row r="185" spans="1:44">
      <c r="A185" s="1135"/>
      <c r="B185" s="1229"/>
      <c r="C185" s="1523"/>
      <c r="D185" s="2106"/>
      <c r="E185" s="1135"/>
      <c r="G185" s="1136"/>
      <c r="H185" s="1136"/>
      <c r="I185" s="1136"/>
      <c r="J185" s="1136"/>
      <c r="K185" s="1136"/>
      <c r="L185" s="1136"/>
      <c r="M185" s="1136"/>
      <c r="N185" s="1805"/>
      <c r="O185" s="1806"/>
      <c r="P185" s="1806"/>
      <c r="Q185" s="1806"/>
      <c r="R185" s="1806"/>
      <c r="S185" s="1806"/>
      <c r="T185" s="1806"/>
      <c r="U185" s="1806"/>
      <c r="V185" s="1807"/>
      <c r="W185" s="212"/>
      <c r="AA185" s="102"/>
      <c r="AB185" s="2018"/>
      <c r="AC185" s="2019"/>
      <c r="AD185" s="2020"/>
    </row>
    <row r="186" spans="1:44">
      <c r="A186" s="1135"/>
      <c r="B186" s="1229"/>
      <c r="C186" s="1523"/>
      <c r="D186" s="2106"/>
      <c r="E186" s="1135"/>
      <c r="F186" s="100"/>
      <c r="G186" s="212"/>
      <c r="H186" s="212"/>
      <c r="I186" s="212"/>
      <c r="J186" s="212"/>
      <c r="K186" s="212"/>
      <c r="L186" s="212"/>
      <c r="M186" s="212"/>
      <c r="N186" s="212"/>
      <c r="O186" s="212"/>
      <c r="P186" s="212"/>
      <c r="Q186" s="212"/>
      <c r="R186" s="212"/>
      <c r="S186" s="212"/>
      <c r="T186" s="212"/>
      <c r="U186" s="212"/>
      <c r="V186" s="212"/>
      <c r="W186" s="212"/>
      <c r="AA186" s="102"/>
      <c r="AB186" s="2018"/>
      <c r="AC186" s="2019"/>
      <c r="AD186" s="2020"/>
    </row>
    <row r="187" spans="1:44">
      <c r="A187" s="1135"/>
      <c r="B187" s="1229"/>
      <c r="C187" s="1523"/>
      <c r="D187" s="2106"/>
      <c r="E187" s="1135"/>
      <c r="F187" s="100"/>
      <c r="G187" s="756"/>
      <c r="H187" s="755" t="s">
        <v>35</v>
      </c>
      <c r="I187" s="755"/>
      <c r="J187" s="755"/>
      <c r="K187" s="755"/>
      <c r="L187" s="755"/>
      <c r="M187" s="755" t="s">
        <v>36</v>
      </c>
      <c r="N187" s="755"/>
      <c r="O187" s="124"/>
      <c r="P187" s="124"/>
      <c r="Q187" s="755"/>
      <c r="R187" s="755"/>
      <c r="S187" s="755"/>
      <c r="T187" s="755"/>
      <c r="U187" s="755"/>
      <c r="V187" s="755"/>
      <c r="W187" s="755"/>
      <c r="X187" s="756"/>
      <c r="Y187" s="756"/>
      <c r="Z187" s="756"/>
      <c r="AA187" s="102"/>
      <c r="AB187" s="443"/>
      <c r="AC187" s="444"/>
      <c r="AD187" s="445"/>
    </row>
    <row r="188" spans="1:44" ht="13.5" customHeight="1">
      <c r="A188" s="1135"/>
      <c r="B188" s="1229"/>
      <c r="C188" s="1523"/>
      <c r="D188" s="2106"/>
      <c r="E188" s="1135" t="s">
        <v>1146</v>
      </c>
      <c r="F188" s="100"/>
      <c r="G188" s="756"/>
      <c r="H188" s="1230" t="s">
        <v>26</v>
      </c>
      <c r="I188" s="1231"/>
      <c r="J188" s="1234" t="s">
        <v>416</v>
      </c>
      <c r="K188" s="1234"/>
      <c r="L188" s="756"/>
      <c r="M188" s="1230" t="s">
        <v>26</v>
      </c>
      <c r="N188" s="1231"/>
      <c r="O188" s="2284" t="s">
        <v>416</v>
      </c>
      <c r="P188" s="2285"/>
      <c r="Q188" s="756"/>
      <c r="R188" s="1230" t="s">
        <v>418</v>
      </c>
      <c r="S188" s="2116"/>
      <c r="T188" s="2116"/>
      <c r="U188" s="2116"/>
      <c r="V188" s="2116"/>
      <c r="W188" s="1231"/>
      <c r="X188" s="755"/>
      <c r="Y188" s="755"/>
      <c r="Z188" s="755"/>
      <c r="AA188" s="102"/>
      <c r="AB188" s="443"/>
      <c r="AC188" s="444"/>
      <c r="AD188" s="445"/>
    </row>
    <row r="189" spans="1:44">
      <c r="A189" s="1135"/>
      <c r="B189" s="1229"/>
      <c r="C189" s="1523"/>
      <c r="D189" s="2106"/>
      <c r="E189" s="1135"/>
      <c r="F189" s="100"/>
      <c r="G189" s="756"/>
      <c r="H189" s="1232"/>
      <c r="I189" s="1233"/>
      <c r="J189" s="1251" t="s">
        <v>417</v>
      </c>
      <c r="K189" s="1251"/>
      <c r="L189" s="756"/>
      <c r="M189" s="1232"/>
      <c r="N189" s="1233"/>
      <c r="O189" s="2282" t="s">
        <v>417</v>
      </c>
      <c r="P189" s="2283"/>
      <c r="Q189" s="756"/>
      <c r="R189" s="1232" t="s">
        <v>1277</v>
      </c>
      <c r="S189" s="2094"/>
      <c r="T189" s="2094"/>
      <c r="U189" s="2094"/>
      <c r="V189" s="2094"/>
      <c r="W189" s="1233"/>
      <c r="X189" s="774"/>
      <c r="Y189" s="774"/>
      <c r="Z189" s="774"/>
      <c r="AA189" s="102"/>
      <c r="AB189" s="443"/>
      <c r="AC189" s="444"/>
      <c r="AD189" s="445"/>
    </row>
    <row r="190" spans="1:44">
      <c r="A190" s="1135"/>
      <c r="B190" s="1229"/>
      <c r="C190" s="1523"/>
      <c r="D190" s="2106"/>
      <c r="E190" s="1135"/>
      <c r="F190" s="100"/>
      <c r="G190" s="756"/>
      <c r="H190" s="1235" t="s">
        <v>27</v>
      </c>
      <c r="I190" s="1235"/>
      <c r="J190" s="1252">
        <f>管理運営!I160</f>
        <v>0</v>
      </c>
      <c r="K190" s="1252"/>
      <c r="L190" s="756"/>
      <c r="M190" s="1235" t="s">
        <v>27</v>
      </c>
      <c r="N190" s="1235"/>
      <c r="O190" s="1239">
        <f>管理運営!I170</f>
        <v>0</v>
      </c>
      <c r="P190" s="1240"/>
      <c r="Q190" s="756"/>
      <c r="R190" s="1253" t="s">
        <v>214</v>
      </c>
      <c r="S190" s="1253"/>
      <c r="T190" s="1253"/>
      <c r="U190" s="1253"/>
      <c r="V190" s="1254">
        <f>ROUNDDOWN((J190+O190)/3,1)</f>
        <v>0</v>
      </c>
      <c r="W190" s="1255"/>
      <c r="X190" s="774"/>
      <c r="Y190" s="774"/>
      <c r="Z190" s="774"/>
      <c r="AA190" s="102"/>
      <c r="AB190" s="443"/>
      <c r="AC190" s="444"/>
      <c r="AD190" s="445"/>
    </row>
    <row r="191" spans="1:44">
      <c r="A191" s="1135"/>
      <c r="B191" s="1229"/>
      <c r="C191" s="1523"/>
      <c r="D191" s="2106"/>
      <c r="E191" s="1135"/>
      <c r="F191" s="100"/>
      <c r="G191" s="756"/>
      <c r="H191" s="1235" t="s">
        <v>28</v>
      </c>
      <c r="I191" s="1235"/>
      <c r="J191" s="1252">
        <f>管理運営!I161</f>
        <v>0</v>
      </c>
      <c r="K191" s="1252"/>
      <c r="L191" s="756"/>
      <c r="M191" s="1235" t="s">
        <v>28</v>
      </c>
      <c r="N191" s="1235"/>
      <c r="O191" s="1239">
        <f>管理運営!I171</f>
        <v>0</v>
      </c>
      <c r="P191" s="1240"/>
      <c r="Q191" s="756"/>
      <c r="R191" s="1241" t="s">
        <v>223</v>
      </c>
      <c r="S191" s="1241"/>
      <c r="T191" s="1241"/>
      <c r="U191" s="1241"/>
      <c r="V191" s="1242">
        <f>ROUNDDOWN((J191+J192+O191+O192)/6,1)</f>
        <v>0</v>
      </c>
      <c r="W191" s="1243"/>
      <c r="X191" s="774"/>
      <c r="Y191" s="774"/>
      <c r="Z191" s="774"/>
      <c r="AA191" s="102"/>
      <c r="AB191" s="443"/>
      <c r="AC191" s="444"/>
      <c r="AD191" s="445"/>
    </row>
    <row r="192" spans="1:44" ht="13.5" customHeight="1">
      <c r="A192" s="1135"/>
      <c r="B192" s="1229"/>
      <c r="C192" s="1523"/>
      <c r="D192" s="2106"/>
      <c r="E192" s="1135"/>
      <c r="F192" s="100"/>
      <c r="G192" s="756"/>
      <c r="H192" s="1235" t="s">
        <v>29</v>
      </c>
      <c r="I192" s="1235"/>
      <c r="J192" s="1252">
        <f>管理運営!I162</f>
        <v>0</v>
      </c>
      <c r="K192" s="1252"/>
      <c r="L192" s="756"/>
      <c r="M192" s="1235" t="s">
        <v>29</v>
      </c>
      <c r="N192" s="1235"/>
      <c r="O192" s="1239">
        <f>管理運営!I172</f>
        <v>0</v>
      </c>
      <c r="P192" s="1240"/>
      <c r="Q192" s="756"/>
      <c r="R192" s="1241"/>
      <c r="S192" s="1241"/>
      <c r="T192" s="1241"/>
      <c r="U192" s="1241"/>
      <c r="V192" s="1244"/>
      <c r="W192" s="1245"/>
      <c r="X192" s="751"/>
      <c r="Y192" s="756"/>
      <c r="Z192" s="756"/>
      <c r="AA192" s="102"/>
      <c r="AB192" s="443"/>
      <c r="AC192" s="444"/>
      <c r="AD192" s="445"/>
    </row>
    <row r="193" spans="1:30">
      <c r="A193" s="1135"/>
      <c r="B193" s="1229"/>
      <c r="C193" s="1523"/>
      <c r="D193" s="2106"/>
      <c r="E193" s="1135"/>
      <c r="F193" s="100"/>
      <c r="G193" s="756"/>
      <c r="H193" s="1235" t="s">
        <v>30</v>
      </c>
      <c r="I193" s="1235"/>
      <c r="J193" s="1252">
        <f>管理運営!I163</f>
        <v>0</v>
      </c>
      <c r="K193" s="1252"/>
      <c r="L193" s="756"/>
      <c r="M193" s="1235" t="s">
        <v>30</v>
      </c>
      <c r="N193" s="1235"/>
      <c r="O193" s="1239">
        <f>管理運営!I173</f>
        <v>0</v>
      </c>
      <c r="P193" s="1240"/>
      <c r="Q193" s="756"/>
      <c r="R193" s="1253" t="s">
        <v>424</v>
      </c>
      <c r="S193" s="1253"/>
      <c r="T193" s="1253"/>
      <c r="U193" s="1253"/>
      <c r="V193" s="1254">
        <f>ROUNDDOWN((J193+O193)/20,1)</f>
        <v>0</v>
      </c>
      <c r="W193" s="1255"/>
      <c r="X193" s="774"/>
      <c r="Y193" s="774"/>
      <c r="Z193" s="774"/>
      <c r="AA193" s="102"/>
      <c r="AB193" s="443"/>
      <c r="AC193" s="444"/>
      <c r="AD193" s="445"/>
    </row>
    <row r="194" spans="1:30">
      <c r="A194" s="1135"/>
      <c r="B194" s="1229"/>
      <c r="C194" s="1523"/>
      <c r="D194" s="2106"/>
      <c r="E194" s="1135"/>
      <c r="F194" s="100"/>
      <c r="G194" s="756"/>
      <c r="H194" s="1235" t="s">
        <v>31</v>
      </c>
      <c r="I194" s="1235"/>
      <c r="J194" s="1252">
        <f>管理運営!I164</f>
        <v>0</v>
      </c>
      <c r="K194" s="1252"/>
      <c r="L194" s="756"/>
      <c r="M194" s="1235" t="s">
        <v>31</v>
      </c>
      <c r="N194" s="1235"/>
      <c r="O194" s="1239">
        <f>管理運営!I174</f>
        <v>0</v>
      </c>
      <c r="P194" s="1240"/>
      <c r="Q194" s="756"/>
      <c r="R194" s="1241" t="s">
        <v>224</v>
      </c>
      <c r="S194" s="1241"/>
      <c r="T194" s="1241"/>
      <c r="U194" s="1241"/>
      <c r="V194" s="1242">
        <f>ROUNDDOWN((J194+J195+O194+O195)/30,1)</f>
        <v>0</v>
      </c>
      <c r="W194" s="1243"/>
      <c r="X194" s="774"/>
      <c r="Y194" s="774"/>
      <c r="Z194" s="774"/>
      <c r="AA194" s="102"/>
      <c r="AB194" s="443"/>
      <c r="AC194" s="444"/>
      <c r="AD194" s="445"/>
    </row>
    <row r="195" spans="1:30" ht="14.25" thickBot="1">
      <c r="A195" s="1135"/>
      <c r="B195" s="1229"/>
      <c r="C195" s="1523"/>
      <c r="D195" s="2106"/>
      <c r="E195" s="1135"/>
      <c r="F195" s="100"/>
      <c r="G195" s="756"/>
      <c r="H195" s="1271" t="s">
        <v>32</v>
      </c>
      <c r="I195" s="1271"/>
      <c r="J195" s="1252">
        <f>管理運営!I165</f>
        <v>0</v>
      </c>
      <c r="K195" s="1252"/>
      <c r="L195" s="756"/>
      <c r="M195" s="1271" t="s">
        <v>32</v>
      </c>
      <c r="N195" s="1271"/>
      <c r="O195" s="1239">
        <f>管理運営!I175</f>
        <v>0</v>
      </c>
      <c r="P195" s="1240"/>
      <c r="Q195" s="756"/>
      <c r="R195" s="1268"/>
      <c r="S195" s="1268"/>
      <c r="T195" s="1268"/>
      <c r="U195" s="1268"/>
      <c r="V195" s="2058"/>
      <c r="W195" s="2059"/>
      <c r="X195" s="774"/>
      <c r="Y195" s="774"/>
      <c r="Z195" s="774"/>
      <c r="AA195" s="102"/>
      <c r="AB195" s="443"/>
      <c r="AC195" s="444"/>
      <c r="AD195" s="445"/>
    </row>
    <row r="196" spans="1:30" ht="13.5" customHeight="1" thickTop="1">
      <c r="A196" s="1135"/>
      <c r="B196" s="1229"/>
      <c r="C196" s="1523"/>
      <c r="D196" s="2106"/>
      <c r="E196" s="1135"/>
      <c r="F196" s="100"/>
      <c r="G196" s="756"/>
      <c r="H196" s="1256" t="s">
        <v>423</v>
      </c>
      <c r="I196" s="1257"/>
      <c r="J196" s="1258">
        <f>SUM(J190:K195)</f>
        <v>0</v>
      </c>
      <c r="K196" s="1259"/>
      <c r="L196" s="756"/>
      <c r="M196" s="1256" t="s">
        <v>423</v>
      </c>
      <c r="N196" s="1257"/>
      <c r="O196" s="1258">
        <f>SUM(O190:P195)</f>
        <v>0</v>
      </c>
      <c r="P196" s="1259"/>
      <c r="Q196" s="756"/>
      <c r="R196" s="1260" t="s">
        <v>0</v>
      </c>
      <c r="S196" s="1260"/>
      <c r="T196" s="1260"/>
      <c r="U196" s="1260"/>
      <c r="V196" s="1261">
        <f>IF(ROUND(SUM(V190:W195),0)=0,0,IF(ROUND(SUM(V190:W195),0)&lt;2,2,ROUND(SUM(V190:W195),0)))</f>
        <v>0</v>
      </c>
      <c r="W196" s="1262"/>
      <c r="X196" s="774"/>
      <c r="Y196" s="774"/>
      <c r="Z196" s="774"/>
      <c r="AA196" s="102"/>
      <c r="AB196" s="443"/>
      <c r="AC196" s="444"/>
      <c r="AD196" s="445"/>
    </row>
    <row r="197" spans="1:30">
      <c r="A197" s="1135"/>
      <c r="B197" s="1229"/>
      <c r="C197" s="1523"/>
      <c r="D197" s="2106"/>
      <c r="E197" s="1135"/>
      <c r="F197" s="100"/>
      <c r="G197" s="212"/>
      <c r="X197" s="212"/>
      <c r="Y197" s="212"/>
      <c r="Z197" s="212"/>
      <c r="AA197" s="102"/>
      <c r="AB197" s="443"/>
      <c r="AC197" s="444"/>
      <c r="AD197" s="445"/>
    </row>
    <row r="198" spans="1:30">
      <c r="A198" s="1135"/>
      <c r="B198" s="1229"/>
      <c r="C198" s="1523"/>
      <c r="D198" s="2106"/>
      <c r="E198" s="1135"/>
      <c r="F198" s="100"/>
      <c r="G198" s="756"/>
      <c r="H198" s="756"/>
      <c r="I198" s="756"/>
      <c r="J198" s="756"/>
      <c r="K198" s="756"/>
      <c r="L198" s="756"/>
      <c r="M198" s="756"/>
      <c r="N198" s="756"/>
      <c r="O198" s="756"/>
      <c r="P198" s="756"/>
      <c r="Q198" s="756"/>
      <c r="R198" s="756"/>
      <c r="S198" s="756"/>
      <c r="T198" s="756"/>
      <c r="U198" s="756"/>
      <c r="V198" s="756"/>
      <c r="W198" s="774"/>
      <c r="X198" s="774"/>
      <c r="Y198" s="774"/>
      <c r="Z198" s="774"/>
      <c r="AA198" s="102"/>
      <c r="AB198" s="443"/>
      <c r="AC198" s="444"/>
      <c r="AD198" s="445"/>
    </row>
    <row r="199" spans="1:30" ht="6" customHeight="1">
      <c r="A199" s="754"/>
      <c r="B199" s="760"/>
      <c r="C199" s="767"/>
      <c r="D199" s="768"/>
      <c r="E199" s="754"/>
      <c r="F199" s="144"/>
      <c r="G199" s="764"/>
      <c r="H199" s="764"/>
      <c r="I199" s="763"/>
      <c r="J199" s="763"/>
      <c r="K199" s="757"/>
      <c r="L199" s="757"/>
      <c r="M199" s="757"/>
      <c r="N199" s="757"/>
      <c r="O199" s="757"/>
      <c r="P199" s="757"/>
      <c r="Q199" s="757"/>
      <c r="R199" s="757"/>
      <c r="S199" s="757"/>
      <c r="T199" s="757"/>
      <c r="U199" s="757"/>
      <c r="V199" s="763"/>
      <c r="W199" s="763"/>
      <c r="X199" s="763"/>
      <c r="Y199" s="757"/>
      <c r="Z199" s="757"/>
      <c r="AA199" s="149"/>
      <c r="AB199" s="448"/>
      <c r="AC199" s="449"/>
      <c r="AD199" s="450"/>
    </row>
    <row r="200" spans="1:30" ht="6" customHeight="1">
      <c r="A200" s="747"/>
      <c r="B200" s="793"/>
      <c r="C200" s="794"/>
      <c r="D200" s="795"/>
      <c r="E200" s="747"/>
      <c r="F200" s="796"/>
      <c r="G200" s="797"/>
      <c r="H200" s="748"/>
      <c r="I200" s="748"/>
      <c r="J200" s="748"/>
      <c r="K200" s="748"/>
      <c r="L200" s="748"/>
      <c r="M200" s="748"/>
      <c r="N200" s="748"/>
      <c r="O200" s="748"/>
      <c r="P200" s="748"/>
      <c r="Q200" s="748"/>
      <c r="R200" s="748"/>
      <c r="S200" s="748"/>
      <c r="T200" s="748"/>
      <c r="U200" s="748"/>
      <c r="V200" s="748"/>
      <c r="W200" s="748"/>
      <c r="X200" s="748"/>
      <c r="Y200" s="748"/>
      <c r="Z200" s="797"/>
      <c r="AA200" s="798"/>
      <c r="AB200" s="799"/>
      <c r="AC200" s="800"/>
      <c r="AD200" s="801"/>
    </row>
    <row r="201" spans="1:30">
      <c r="A201" s="750"/>
      <c r="B201" s="759"/>
      <c r="C201" s="761"/>
      <c r="D201" s="766"/>
      <c r="E201" s="1135" t="s">
        <v>1147</v>
      </c>
      <c r="F201" s="100"/>
      <c r="G201" s="776"/>
      <c r="H201" s="762"/>
      <c r="I201" s="762"/>
      <c r="J201" s="762"/>
      <c r="K201" s="762"/>
      <c r="L201" s="762"/>
      <c r="M201" s="762"/>
      <c r="N201" s="756"/>
      <c r="O201" s="756"/>
      <c r="P201" s="756"/>
      <c r="Q201" s="756"/>
      <c r="R201" s="756"/>
      <c r="S201" s="756"/>
      <c r="T201" s="756"/>
      <c r="U201" s="756"/>
      <c r="V201" s="756"/>
      <c r="W201" s="756"/>
      <c r="X201" s="756"/>
      <c r="Y201" s="756"/>
      <c r="Z201" s="774"/>
      <c r="AA201" s="102"/>
      <c r="AB201" s="443"/>
      <c r="AC201" s="444"/>
      <c r="AD201" s="445"/>
    </row>
    <row r="202" spans="1:30" ht="13.5" customHeight="1">
      <c r="A202" s="750"/>
      <c r="B202" s="759"/>
      <c r="C202" s="773"/>
      <c r="D202" s="758"/>
      <c r="E202" s="1135"/>
      <c r="F202" s="100"/>
      <c r="G202" s="756"/>
      <c r="H202" s="762"/>
      <c r="I202" s="762"/>
      <c r="J202" s="762"/>
      <c r="K202" s="762"/>
      <c r="L202" s="762"/>
      <c r="M202" s="762"/>
      <c r="N202" s="756"/>
      <c r="O202" s="756"/>
      <c r="P202" s="756"/>
      <c r="Q202" s="756"/>
      <c r="R202" s="756"/>
      <c r="S202" s="756"/>
      <c r="T202" s="756"/>
      <c r="U202" s="756"/>
      <c r="V202" s="756"/>
      <c r="W202" s="756"/>
      <c r="X202" s="756"/>
      <c r="Y202" s="756"/>
      <c r="Z202" s="755"/>
      <c r="AA202" s="102"/>
      <c r="AB202" s="443"/>
      <c r="AC202" s="444"/>
      <c r="AD202" s="445"/>
    </row>
    <row r="203" spans="1:30">
      <c r="A203" s="750"/>
      <c r="B203" s="759"/>
      <c r="C203" s="773"/>
      <c r="D203" s="758"/>
      <c r="E203" s="1135"/>
      <c r="F203" s="100"/>
      <c r="G203" s="756"/>
      <c r="H203" s="762"/>
      <c r="I203" s="762"/>
      <c r="J203" s="762"/>
      <c r="K203" s="762"/>
      <c r="L203" s="762"/>
      <c r="M203" s="762"/>
      <c r="N203" s="756"/>
      <c r="O203" s="756"/>
      <c r="P203" s="756"/>
      <c r="Q203" s="756"/>
      <c r="R203" s="756"/>
      <c r="S203" s="756"/>
      <c r="T203" s="756"/>
      <c r="U203" s="756"/>
      <c r="V203" s="756"/>
      <c r="W203" s="756"/>
      <c r="X203" s="756"/>
      <c r="Y203" s="756"/>
      <c r="Z203" s="774"/>
      <c r="AA203" s="102"/>
      <c r="AB203" s="443"/>
      <c r="AC203" s="444"/>
      <c r="AD203" s="445"/>
    </row>
    <row r="204" spans="1:30">
      <c r="A204" s="750"/>
      <c r="B204" s="759"/>
      <c r="C204" s="773"/>
      <c r="D204" s="758"/>
      <c r="E204" s="1135"/>
      <c r="F204" s="100"/>
      <c r="G204" s="756"/>
      <c r="H204" s="756"/>
      <c r="I204" s="756"/>
      <c r="J204" s="756"/>
      <c r="K204" s="756"/>
      <c r="L204" s="756"/>
      <c r="M204" s="756"/>
      <c r="N204" s="756"/>
      <c r="O204" s="756"/>
      <c r="P204" s="756"/>
      <c r="Q204" s="756"/>
      <c r="R204" s="756"/>
      <c r="S204" s="756"/>
      <c r="T204" s="756"/>
      <c r="U204" s="756"/>
      <c r="V204" s="756"/>
      <c r="W204" s="756"/>
      <c r="X204" s="756"/>
      <c r="Y204" s="756"/>
      <c r="Z204" s="774"/>
      <c r="AA204" s="102"/>
      <c r="AB204" s="443"/>
      <c r="AC204" s="444"/>
      <c r="AD204" s="445"/>
    </row>
    <row r="205" spans="1:30">
      <c r="A205" s="750"/>
      <c r="B205" s="759"/>
      <c r="C205" s="773"/>
      <c r="D205" s="758"/>
      <c r="E205" s="1135"/>
      <c r="F205" s="100"/>
      <c r="G205" s="756"/>
      <c r="H205" s="756"/>
      <c r="I205" s="756"/>
      <c r="J205" s="756"/>
      <c r="K205" s="756"/>
      <c r="L205" s="756"/>
      <c r="M205" s="756"/>
      <c r="N205" s="756"/>
      <c r="O205" s="756"/>
      <c r="P205" s="756"/>
      <c r="Q205" s="756"/>
      <c r="R205" s="756"/>
      <c r="S205" s="756"/>
      <c r="T205" s="756"/>
      <c r="U205" s="756"/>
      <c r="V205" s="756"/>
      <c r="W205" s="756"/>
      <c r="X205" s="756"/>
      <c r="Y205" s="756"/>
      <c r="Z205" s="774"/>
      <c r="AA205" s="102"/>
      <c r="AB205" s="443"/>
      <c r="AC205" s="444"/>
      <c r="AD205" s="445"/>
    </row>
    <row r="206" spans="1:30" ht="13.5" customHeight="1">
      <c r="A206" s="750"/>
      <c r="B206" s="759"/>
      <c r="C206" s="773"/>
      <c r="D206" s="758"/>
      <c r="E206" s="1135"/>
      <c r="F206" s="100"/>
      <c r="G206" s="756"/>
      <c r="H206" s="756"/>
      <c r="I206" s="756"/>
      <c r="J206" s="756"/>
      <c r="K206" s="756"/>
      <c r="L206" s="756"/>
      <c r="M206" s="756"/>
      <c r="N206" s="756"/>
      <c r="O206" s="756"/>
      <c r="P206" s="756"/>
      <c r="Q206" s="756"/>
      <c r="R206" s="756"/>
      <c r="S206" s="756"/>
      <c r="T206" s="756"/>
      <c r="U206" s="756"/>
      <c r="V206" s="756"/>
      <c r="W206" s="756"/>
      <c r="X206" s="756"/>
      <c r="Y206" s="756"/>
      <c r="Z206" s="774"/>
      <c r="AA206" s="102"/>
      <c r="AB206" s="443"/>
      <c r="AC206" s="444"/>
      <c r="AD206" s="445"/>
    </row>
    <row r="207" spans="1:30">
      <c r="A207" s="750"/>
      <c r="B207" s="759"/>
      <c r="C207" s="773"/>
      <c r="D207" s="758"/>
      <c r="E207" s="1135"/>
      <c r="F207" s="100"/>
      <c r="G207" s="756"/>
      <c r="H207" s="756"/>
      <c r="I207" s="756"/>
      <c r="J207" s="756"/>
      <c r="K207" s="756"/>
      <c r="L207" s="756"/>
      <c r="M207" s="756"/>
      <c r="N207" s="756"/>
      <c r="O207" s="756"/>
      <c r="P207" s="756"/>
      <c r="Q207" s="756"/>
      <c r="R207" s="756"/>
      <c r="S207" s="756"/>
      <c r="T207" s="756"/>
      <c r="U207" s="756"/>
      <c r="V207" s="756"/>
      <c r="W207" s="756"/>
      <c r="X207" s="756"/>
      <c r="Y207" s="756"/>
      <c r="Z207" s="774"/>
      <c r="AA207" s="102"/>
      <c r="AB207" s="443"/>
      <c r="AC207" s="444"/>
      <c r="AD207" s="445"/>
    </row>
    <row r="208" spans="1:30">
      <c r="A208" s="750"/>
      <c r="B208" s="759"/>
      <c r="C208" s="773"/>
      <c r="D208" s="758"/>
      <c r="E208" s="1135"/>
      <c r="F208" s="100"/>
      <c r="G208" s="756"/>
      <c r="H208" s="756"/>
      <c r="I208" s="756"/>
      <c r="J208" s="756"/>
      <c r="K208" s="756"/>
      <c r="L208" s="756"/>
      <c r="M208" s="756"/>
      <c r="N208" s="756"/>
      <c r="O208" s="756"/>
      <c r="P208" s="756"/>
      <c r="Q208" s="756"/>
      <c r="R208" s="756"/>
      <c r="S208" s="756"/>
      <c r="T208" s="756"/>
      <c r="U208" s="756"/>
      <c r="V208" s="756"/>
      <c r="W208" s="756"/>
      <c r="X208" s="756"/>
      <c r="Y208" s="756"/>
      <c r="Z208" s="774"/>
      <c r="AA208" s="102"/>
      <c r="AB208" s="443"/>
      <c r="AC208" s="444"/>
      <c r="AD208" s="445"/>
    </row>
    <row r="209" spans="1:53">
      <c r="A209" s="750"/>
      <c r="B209" s="759"/>
      <c r="C209" s="773"/>
      <c r="D209" s="758"/>
      <c r="E209" s="1135"/>
      <c r="F209" s="100"/>
      <c r="G209" s="756"/>
      <c r="H209" s="756"/>
      <c r="I209" s="756"/>
      <c r="J209" s="756"/>
      <c r="K209" s="756"/>
      <c r="L209" s="756"/>
      <c r="M209" s="756"/>
      <c r="N209" s="756"/>
      <c r="O209" s="756"/>
      <c r="P209" s="756"/>
      <c r="Q209" s="756"/>
      <c r="R209" s="756"/>
      <c r="S209" s="756"/>
      <c r="T209" s="756"/>
      <c r="U209" s="756"/>
      <c r="V209" s="756"/>
      <c r="W209" s="756"/>
      <c r="X209" s="756"/>
      <c r="Y209" s="756"/>
      <c r="Z209" s="774"/>
      <c r="AA209" s="102"/>
      <c r="AB209" s="443"/>
      <c r="AC209" s="444"/>
      <c r="AD209" s="445"/>
    </row>
    <row r="210" spans="1:53" s="287" customFormat="1" ht="13.5" customHeight="1">
      <c r="A210" s="750"/>
      <c r="B210" s="759"/>
      <c r="C210" s="773"/>
      <c r="D210" s="758"/>
      <c r="E210" s="1135"/>
      <c r="F210" s="100"/>
      <c r="G210" s="756"/>
      <c r="H210" s="756"/>
      <c r="I210" s="756"/>
      <c r="J210" s="756"/>
      <c r="K210" s="756"/>
      <c r="L210" s="756"/>
      <c r="M210" s="756"/>
      <c r="N210" s="756"/>
      <c r="O210" s="756"/>
      <c r="P210" s="756"/>
      <c r="Q210" s="756"/>
      <c r="R210" s="756"/>
      <c r="S210" s="756"/>
      <c r="T210" s="756"/>
      <c r="U210" s="756"/>
      <c r="V210" s="756"/>
      <c r="W210" s="756"/>
      <c r="X210" s="756"/>
      <c r="Y210" s="756"/>
      <c r="Z210" s="774"/>
      <c r="AA210" s="102"/>
      <c r="AB210" s="443"/>
      <c r="AC210" s="444"/>
      <c r="AD210" s="445"/>
      <c r="AE210" s="101"/>
      <c r="AF210" s="101"/>
      <c r="AG210" s="101"/>
      <c r="AH210" s="101"/>
      <c r="AI210" s="101"/>
      <c r="AJ210" s="101"/>
      <c r="AK210" s="101"/>
      <c r="AL210" s="101"/>
      <c r="AM210" s="101"/>
      <c r="AN210" s="101"/>
      <c r="AO210" s="101"/>
      <c r="AP210" s="101"/>
      <c r="AQ210" s="101"/>
      <c r="AR210" s="101"/>
      <c r="AS210" s="101"/>
      <c r="AT210" s="101"/>
      <c r="AU210" s="101"/>
      <c r="AV210" s="101"/>
      <c r="AW210" s="101"/>
      <c r="AX210" s="101"/>
      <c r="AY210" s="101"/>
      <c r="AZ210" s="101"/>
      <c r="BA210" s="101"/>
    </row>
    <row r="211" spans="1:53">
      <c r="A211" s="750"/>
      <c r="B211" s="759"/>
      <c r="C211" s="773"/>
      <c r="D211" s="758"/>
      <c r="E211" s="1135"/>
      <c r="F211" s="100"/>
      <c r="G211" s="756"/>
      <c r="H211" s="756"/>
      <c r="I211" s="756"/>
      <c r="J211" s="756"/>
      <c r="K211" s="756"/>
      <c r="L211" s="756"/>
      <c r="M211" s="756"/>
      <c r="N211" s="756"/>
      <c r="O211" s="756"/>
      <c r="P211" s="756"/>
      <c r="Q211" s="756"/>
      <c r="R211" s="756"/>
      <c r="S211" s="756"/>
      <c r="T211" s="756"/>
      <c r="U211" s="756"/>
      <c r="V211" s="756"/>
      <c r="W211" s="756"/>
      <c r="X211" s="756"/>
      <c r="Y211" s="756"/>
      <c r="Z211" s="774"/>
      <c r="AA211" s="102"/>
      <c r="AB211" s="443"/>
      <c r="AC211" s="444"/>
      <c r="AD211" s="445"/>
    </row>
    <row r="212" spans="1:53">
      <c r="A212" s="750"/>
      <c r="B212" s="759"/>
      <c r="C212" s="773"/>
      <c r="D212" s="758"/>
      <c r="E212" s="1135"/>
      <c r="F212" s="100"/>
      <c r="G212" s="756"/>
      <c r="H212" s="756"/>
      <c r="I212" s="756"/>
      <c r="J212" s="756"/>
      <c r="K212" s="756"/>
      <c r="L212" s="756"/>
      <c r="M212" s="756"/>
      <c r="N212" s="756"/>
      <c r="O212" s="756"/>
      <c r="P212" s="756"/>
      <c r="Q212" s="756"/>
      <c r="R212" s="756"/>
      <c r="S212" s="756"/>
      <c r="T212" s="756"/>
      <c r="U212" s="756"/>
      <c r="V212" s="756"/>
      <c r="W212" s="756"/>
      <c r="X212" s="756"/>
      <c r="Y212" s="756"/>
      <c r="Z212" s="774"/>
      <c r="AA212" s="102"/>
      <c r="AB212" s="443"/>
      <c r="AC212" s="444"/>
      <c r="AD212" s="445"/>
    </row>
    <row r="213" spans="1:53">
      <c r="A213" s="750"/>
      <c r="B213" s="759"/>
      <c r="C213" s="773"/>
      <c r="D213" s="758"/>
      <c r="E213" s="1135"/>
      <c r="F213" s="100"/>
      <c r="G213" s="774"/>
      <c r="H213" s="774"/>
      <c r="I213" s="751"/>
      <c r="J213" s="751"/>
      <c r="K213" s="756"/>
      <c r="L213" s="756"/>
      <c r="M213" s="756"/>
      <c r="N213" s="756"/>
      <c r="O213" s="756"/>
      <c r="P213" s="756"/>
      <c r="Q213" s="756"/>
      <c r="R213" s="756"/>
      <c r="S213" s="756"/>
      <c r="T213" s="756"/>
      <c r="U213" s="756"/>
      <c r="V213" s="751"/>
      <c r="W213" s="751"/>
      <c r="X213" s="751"/>
      <c r="Y213" s="756"/>
      <c r="Z213" s="756"/>
      <c r="AA213" s="102"/>
      <c r="AB213" s="443"/>
      <c r="AC213" s="444"/>
      <c r="AD213" s="445"/>
    </row>
    <row r="214" spans="1:53">
      <c r="A214" s="1135"/>
      <c r="B214" s="1229"/>
      <c r="C214" s="1523"/>
      <c r="D214" s="2106"/>
      <c r="E214" s="1135" t="s">
        <v>1148</v>
      </c>
      <c r="F214" s="100"/>
      <c r="G214" s="212"/>
      <c r="H214" s="212"/>
      <c r="I214" s="212"/>
      <c r="J214" s="212"/>
      <c r="Q214" s="212"/>
      <c r="R214" s="212"/>
      <c r="S214" s="212"/>
      <c r="T214" s="212"/>
      <c r="U214" s="212"/>
      <c r="V214" s="212"/>
      <c r="W214" s="212"/>
      <c r="X214" s="212"/>
      <c r="Y214" s="212"/>
      <c r="Z214" s="212"/>
      <c r="AA214" s="102"/>
      <c r="AB214" s="443"/>
      <c r="AC214" s="444"/>
      <c r="AD214" s="445"/>
    </row>
    <row r="215" spans="1:53">
      <c r="A215" s="1135"/>
      <c r="B215" s="1229"/>
      <c r="C215" s="1523"/>
      <c r="D215" s="2106"/>
      <c r="E215" s="1135"/>
      <c r="F215" s="100"/>
      <c r="G215" s="212"/>
      <c r="H215" s="212"/>
      <c r="I215" s="212"/>
      <c r="J215" s="212"/>
      <c r="Q215" s="212"/>
      <c r="R215" s="212"/>
      <c r="S215" s="212"/>
      <c r="T215" s="212"/>
      <c r="U215" s="212"/>
      <c r="V215" s="212"/>
      <c r="W215" s="212"/>
      <c r="X215" s="212"/>
      <c r="Y215" s="212"/>
      <c r="Z215" s="212"/>
      <c r="AA215" s="102"/>
      <c r="AB215" s="443"/>
      <c r="AC215" s="444"/>
      <c r="AD215" s="445"/>
    </row>
    <row r="216" spans="1:53">
      <c r="A216" s="1135"/>
      <c r="B216" s="1229"/>
      <c r="C216" s="1523"/>
      <c r="D216" s="2106"/>
      <c r="E216" s="1135"/>
      <c r="F216" s="100"/>
      <c r="G216" s="212"/>
      <c r="H216" s="212"/>
      <c r="I216" s="212"/>
      <c r="J216" s="212"/>
      <c r="Q216" s="212"/>
      <c r="R216" s="212"/>
      <c r="S216" s="212"/>
      <c r="T216" s="212"/>
      <c r="U216" s="212"/>
      <c r="V216" s="212"/>
      <c r="W216" s="212"/>
      <c r="X216" s="212"/>
      <c r="Y216" s="212"/>
      <c r="Z216" s="212"/>
      <c r="AA216" s="102"/>
      <c r="AB216" s="443"/>
      <c r="AC216" s="444"/>
      <c r="AD216" s="445"/>
    </row>
    <row r="217" spans="1:53">
      <c r="A217" s="1135"/>
      <c r="B217" s="1229"/>
      <c r="C217" s="1523"/>
      <c r="D217" s="2106"/>
      <c r="E217" s="1135"/>
      <c r="F217" s="100"/>
      <c r="G217" s="264"/>
      <c r="H217" s="264"/>
      <c r="I217" s="264"/>
      <c r="J217" s="264"/>
      <c r="Q217" s="264"/>
      <c r="R217" s="264"/>
      <c r="S217" s="264"/>
      <c r="T217" s="264"/>
      <c r="U217" s="264"/>
      <c r="V217" s="264"/>
      <c r="W217" s="264"/>
      <c r="X217" s="264"/>
      <c r="AA217" s="102"/>
      <c r="AB217" s="443"/>
      <c r="AC217" s="444"/>
      <c r="AD217" s="445"/>
    </row>
    <row r="218" spans="1:53">
      <c r="A218" s="1135"/>
      <c r="B218" s="1229"/>
      <c r="C218" s="1523"/>
      <c r="D218" s="2106"/>
      <c r="E218" s="1135"/>
      <c r="F218" s="100"/>
      <c r="G218" s="264"/>
      <c r="H218" s="264"/>
      <c r="I218" s="264"/>
      <c r="J218" s="264"/>
      <c r="Q218" s="264"/>
      <c r="R218" s="264"/>
      <c r="S218" s="264"/>
      <c r="T218" s="264"/>
      <c r="U218" s="264"/>
      <c r="V218" s="264"/>
      <c r="W218" s="264"/>
      <c r="X218" s="264"/>
      <c r="AA218" s="102"/>
      <c r="AB218" s="443"/>
      <c r="AC218" s="444"/>
      <c r="AD218" s="445"/>
    </row>
    <row r="219" spans="1:53">
      <c r="A219" s="1135"/>
      <c r="B219" s="1229"/>
      <c r="C219" s="1523"/>
      <c r="D219" s="2106"/>
      <c r="E219" s="1135"/>
      <c r="F219" s="100"/>
      <c r="G219" s="264"/>
      <c r="H219" s="264"/>
      <c r="I219" s="264"/>
      <c r="J219" s="264"/>
      <c r="Q219" s="264"/>
      <c r="R219" s="264"/>
      <c r="S219" s="264"/>
      <c r="T219" s="264"/>
      <c r="U219" s="264"/>
      <c r="V219" s="264"/>
      <c r="W219" s="264"/>
      <c r="X219" s="264"/>
      <c r="AA219" s="102"/>
      <c r="AB219" s="443"/>
      <c r="AC219" s="444"/>
      <c r="AD219" s="445"/>
    </row>
    <row r="220" spans="1:53">
      <c r="A220" s="1135"/>
      <c r="B220" s="1229"/>
      <c r="C220" s="1523"/>
      <c r="D220" s="2106"/>
      <c r="E220" s="1135"/>
      <c r="F220" s="100"/>
      <c r="G220" s="264"/>
      <c r="H220" s="264"/>
      <c r="I220" s="264"/>
      <c r="J220" s="264"/>
      <c r="Q220" s="264"/>
      <c r="R220" s="264"/>
      <c r="S220" s="264"/>
      <c r="T220" s="264"/>
      <c r="U220" s="264"/>
      <c r="V220" s="264"/>
      <c r="W220" s="264"/>
      <c r="X220" s="264"/>
      <c r="AA220" s="102"/>
      <c r="AB220" s="443"/>
      <c r="AC220" s="444"/>
      <c r="AD220" s="445"/>
    </row>
    <row r="221" spans="1:53">
      <c r="A221" s="1135"/>
      <c r="B221" s="1229"/>
      <c r="C221" s="1523"/>
      <c r="D221" s="2106"/>
      <c r="E221" s="1135"/>
      <c r="F221" s="100"/>
      <c r="G221" s="264"/>
      <c r="H221" s="264"/>
      <c r="I221" s="264"/>
      <c r="J221" s="264"/>
      <c r="Q221" s="264"/>
      <c r="R221" s="264"/>
      <c r="S221" s="264"/>
      <c r="T221" s="264"/>
      <c r="U221" s="264"/>
      <c r="V221" s="264"/>
      <c r="W221" s="264"/>
      <c r="X221" s="264"/>
      <c r="AA221" s="102"/>
      <c r="AB221" s="443"/>
      <c r="AC221" s="444"/>
      <c r="AD221" s="445"/>
    </row>
    <row r="222" spans="1:53">
      <c r="A222" s="1135"/>
      <c r="B222" s="1229"/>
      <c r="C222" s="1523"/>
      <c r="D222" s="2106"/>
      <c r="E222" s="1135"/>
      <c r="F222" s="100"/>
      <c r="G222" s="264"/>
      <c r="H222" s="264"/>
      <c r="I222" s="264"/>
      <c r="J222" s="264"/>
      <c r="Q222" s="264"/>
      <c r="R222" s="264"/>
      <c r="S222" s="264"/>
      <c r="T222" s="264"/>
      <c r="U222" s="264"/>
      <c r="V222" s="264"/>
      <c r="W222" s="264"/>
      <c r="X222" s="264"/>
      <c r="AA222" s="102"/>
      <c r="AB222" s="443"/>
      <c r="AC222" s="444"/>
      <c r="AD222" s="445"/>
    </row>
    <row r="223" spans="1:53">
      <c r="A223" s="1135"/>
      <c r="B223" s="1229"/>
      <c r="C223" s="1523"/>
      <c r="D223" s="2106"/>
      <c r="E223" s="1135"/>
      <c r="F223" s="100"/>
      <c r="G223" s="264"/>
      <c r="H223" s="264"/>
      <c r="I223" s="264"/>
      <c r="J223" s="264"/>
      <c r="K223" s="264"/>
      <c r="L223" s="264"/>
      <c r="M223" s="264"/>
      <c r="N223" s="264"/>
      <c r="O223" s="264"/>
      <c r="P223" s="264"/>
      <c r="Q223" s="264"/>
      <c r="R223" s="264"/>
      <c r="S223" s="264"/>
      <c r="T223" s="264"/>
      <c r="U223" s="264"/>
      <c r="V223" s="264"/>
      <c r="W223" s="264"/>
      <c r="X223" s="264"/>
      <c r="AA223" s="102"/>
      <c r="AB223" s="443"/>
      <c r="AC223" s="444"/>
      <c r="AD223" s="445"/>
    </row>
    <row r="224" spans="1:53">
      <c r="A224" s="1135"/>
      <c r="B224" s="1229"/>
      <c r="C224" s="1523"/>
      <c r="D224" s="2106"/>
      <c r="E224" s="1135"/>
      <c r="F224" s="100"/>
      <c r="G224" s="212"/>
      <c r="H224" s="212"/>
      <c r="I224" s="212"/>
      <c r="J224" s="212"/>
      <c r="K224" s="212"/>
      <c r="L224" s="212"/>
      <c r="M224" s="212"/>
      <c r="N224" s="212"/>
      <c r="O224" s="212"/>
      <c r="P224" s="212"/>
      <c r="Q224" s="212"/>
      <c r="R224" s="212"/>
      <c r="S224" s="212"/>
      <c r="T224" s="212"/>
      <c r="U224" s="212"/>
      <c r="V224" s="212"/>
      <c r="W224" s="212"/>
      <c r="X224" s="212"/>
      <c r="Y224" s="212"/>
      <c r="Z224" s="212"/>
      <c r="AA224" s="102"/>
      <c r="AB224" s="443"/>
      <c r="AC224" s="444"/>
      <c r="AD224" s="445"/>
    </row>
    <row r="225" spans="1:30">
      <c r="A225" s="117"/>
      <c r="B225" s="759"/>
      <c r="C225" s="428"/>
      <c r="D225" s="412"/>
      <c r="E225" s="1135" t="s">
        <v>1149</v>
      </c>
      <c r="F225" s="100"/>
      <c r="G225" s="212"/>
      <c r="H225" s="212"/>
      <c r="I225" s="212"/>
      <c r="J225" s="212"/>
      <c r="K225" s="212"/>
      <c r="L225" s="212"/>
      <c r="M225" s="212"/>
      <c r="N225" s="212"/>
      <c r="O225" s="212"/>
      <c r="P225" s="212"/>
      <c r="Q225" s="212"/>
      <c r="R225" s="212"/>
      <c r="S225" s="212"/>
      <c r="T225" s="212"/>
      <c r="U225" s="212"/>
      <c r="V225" s="212"/>
      <c r="W225" s="212"/>
      <c r="X225" s="212"/>
      <c r="Y225" s="212"/>
      <c r="Z225" s="212"/>
      <c r="AA225" s="102"/>
      <c r="AB225" s="443"/>
      <c r="AC225" s="444"/>
      <c r="AD225" s="445"/>
    </row>
    <row r="226" spans="1:30">
      <c r="A226" s="117"/>
      <c r="B226" s="759"/>
      <c r="C226" s="428"/>
      <c r="D226" s="412"/>
      <c r="E226" s="1135"/>
      <c r="F226" s="100"/>
      <c r="G226" s="212"/>
      <c r="H226" s="212"/>
      <c r="I226" s="212"/>
      <c r="J226" s="212"/>
      <c r="K226" s="212"/>
      <c r="L226" s="212"/>
      <c r="M226" s="212"/>
      <c r="N226" s="212"/>
      <c r="O226" s="212"/>
      <c r="P226" s="212"/>
      <c r="Q226" s="212"/>
      <c r="R226" s="212"/>
      <c r="S226" s="212"/>
      <c r="T226" s="212"/>
      <c r="U226" s="212"/>
      <c r="V226" s="212"/>
      <c r="W226" s="212"/>
      <c r="X226" s="212"/>
      <c r="Y226" s="212"/>
      <c r="Z226" s="212"/>
      <c r="AA226" s="102"/>
      <c r="AB226" s="443"/>
      <c r="AC226" s="444"/>
      <c r="AD226" s="445"/>
    </row>
    <row r="227" spans="1:30">
      <c r="A227" s="117"/>
      <c r="B227" s="759"/>
      <c r="C227" s="428"/>
      <c r="D227" s="412"/>
      <c r="E227" s="1135"/>
      <c r="F227" s="100"/>
      <c r="G227" s="212"/>
      <c r="H227" s="212"/>
      <c r="I227" s="212"/>
      <c r="J227" s="212"/>
      <c r="K227" s="212"/>
      <c r="L227" s="212"/>
      <c r="M227" s="212"/>
      <c r="N227" s="212"/>
      <c r="O227" s="212"/>
      <c r="P227" s="212"/>
      <c r="Q227" s="212"/>
      <c r="R227" s="212"/>
      <c r="S227" s="212"/>
      <c r="T227" s="212"/>
      <c r="U227" s="212"/>
      <c r="V227" s="212"/>
      <c r="W227" s="212"/>
      <c r="X227" s="212"/>
      <c r="Y227" s="212"/>
      <c r="Z227" s="212"/>
      <c r="AA227" s="102"/>
      <c r="AB227" s="443"/>
      <c r="AC227" s="444"/>
      <c r="AD227" s="445"/>
    </row>
    <row r="228" spans="1:30">
      <c r="A228" s="117"/>
      <c r="B228" s="759"/>
      <c r="C228" s="428"/>
      <c r="D228" s="412"/>
      <c r="E228" s="1135" t="s">
        <v>1246</v>
      </c>
      <c r="F228" s="100"/>
      <c r="G228" s="212"/>
      <c r="H228" s="212"/>
      <c r="I228" s="212"/>
      <c r="J228" s="212"/>
      <c r="K228" s="212"/>
      <c r="L228" s="212"/>
      <c r="M228" s="212"/>
      <c r="N228" s="212"/>
      <c r="O228" s="212"/>
      <c r="P228" s="212"/>
      <c r="Q228" s="212"/>
      <c r="R228" s="212"/>
      <c r="S228" s="212"/>
      <c r="T228" s="212"/>
      <c r="U228" s="212"/>
      <c r="V228" s="212"/>
      <c r="W228" s="212"/>
      <c r="X228" s="212"/>
      <c r="Y228" s="212"/>
      <c r="Z228" s="212"/>
      <c r="AA228" s="102"/>
      <c r="AB228" s="443"/>
      <c r="AC228" s="444"/>
      <c r="AD228" s="445"/>
    </row>
    <row r="229" spans="1:30">
      <c r="A229" s="117"/>
      <c r="B229" s="759"/>
      <c r="C229" s="428"/>
      <c r="D229" s="412"/>
      <c r="E229" s="1135"/>
      <c r="F229" s="100"/>
      <c r="G229" s="212"/>
      <c r="H229" s="212"/>
      <c r="I229" s="212"/>
      <c r="J229" s="212"/>
      <c r="K229" s="212"/>
      <c r="L229" s="212"/>
      <c r="M229" s="212"/>
      <c r="N229" s="212"/>
      <c r="O229" s="212"/>
      <c r="P229" s="212"/>
      <c r="Q229" s="212"/>
      <c r="R229" s="212"/>
      <c r="S229" s="212"/>
      <c r="T229" s="212"/>
      <c r="U229" s="212"/>
      <c r="V229" s="212"/>
      <c r="W229" s="212"/>
      <c r="X229" s="212"/>
      <c r="Y229" s="212"/>
      <c r="Z229" s="212"/>
      <c r="AA229" s="102"/>
      <c r="AB229" s="443"/>
      <c r="AC229" s="444"/>
      <c r="AD229" s="445"/>
    </row>
    <row r="230" spans="1:30">
      <c r="A230" s="117"/>
      <c r="B230" s="759"/>
      <c r="C230" s="428"/>
      <c r="D230" s="412"/>
      <c r="E230" s="1135"/>
      <c r="F230" s="100"/>
      <c r="G230" s="212"/>
      <c r="H230" s="212"/>
      <c r="I230" s="212"/>
      <c r="J230" s="212"/>
      <c r="K230" s="212"/>
      <c r="L230" s="212"/>
      <c r="M230" s="212"/>
      <c r="N230" s="212"/>
      <c r="O230" s="212"/>
      <c r="P230" s="212"/>
      <c r="Q230" s="212"/>
      <c r="R230" s="212"/>
      <c r="S230" s="212"/>
      <c r="T230" s="212"/>
      <c r="U230" s="212"/>
      <c r="V230" s="212"/>
      <c r="W230" s="212"/>
      <c r="X230" s="212"/>
      <c r="Y230" s="212"/>
      <c r="Z230" s="212"/>
      <c r="AA230" s="102"/>
      <c r="AB230" s="443"/>
      <c r="AC230" s="444"/>
      <c r="AD230" s="445"/>
    </row>
    <row r="231" spans="1:30">
      <c r="A231" s="117"/>
      <c r="B231" s="759"/>
      <c r="C231" s="428"/>
      <c r="D231" s="412"/>
      <c r="E231" s="1135"/>
      <c r="F231" s="100"/>
      <c r="G231" s="212"/>
      <c r="H231" s="212"/>
      <c r="I231" s="212"/>
      <c r="J231" s="212"/>
      <c r="K231" s="212"/>
      <c r="L231" s="212"/>
      <c r="M231" s="212"/>
      <c r="N231" s="212"/>
      <c r="O231" s="212"/>
      <c r="P231" s="212"/>
      <c r="Q231" s="212"/>
      <c r="R231" s="212"/>
      <c r="S231" s="212"/>
      <c r="T231" s="212"/>
      <c r="U231" s="212"/>
      <c r="V231" s="212"/>
      <c r="W231" s="212"/>
      <c r="X231" s="212"/>
      <c r="Y231" s="212"/>
      <c r="Z231" s="212"/>
      <c r="AA231" s="102"/>
      <c r="AB231" s="443"/>
      <c r="AC231" s="444"/>
      <c r="AD231" s="445"/>
    </row>
    <row r="232" spans="1:30">
      <c r="A232" s="117"/>
      <c r="B232" s="759"/>
      <c r="C232" s="428"/>
      <c r="D232" s="412"/>
      <c r="E232" s="1135"/>
      <c r="F232" s="100"/>
      <c r="G232" s="212"/>
      <c r="H232" s="212"/>
      <c r="I232" s="212"/>
      <c r="J232" s="212"/>
      <c r="K232" s="212"/>
      <c r="L232" s="212"/>
      <c r="M232" s="212"/>
      <c r="N232" s="212"/>
      <c r="W232" s="212"/>
      <c r="X232" s="212"/>
      <c r="Y232" s="212"/>
      <c r="Z232" s="212"/>
      <c r="AA232" s="102"/>
      <c r="AB232" s="443"/>
      <c r="AC232" s="444"/>
      <c r="AD232" s="445"/>
    </row>
    <row r="233" spans="1:30">
      <c r="A233" s="117"/>
      <c r="B233" s="759"/>
      <c r="C233" s="428"/>
      <c r="D233" s="412"/>
      <c r="E233" s="1135"/>
      <c r="F233" s="100"/>
      <c r="G233" s="212"/>
      <c r="H233" s="212"/>
      <c r="I233" s="212"/>
      <c r="J233" s="212"/>
      <c r="K233" s="212"/>
      <c r="L233" s="212"/>
      <c r="M233" s="212"/>
      <c r="N233" s="212"/>
      <c r="W233" s="212"/>
      <c r="X233" s="212"/>
      <c r="Y233" s="212"/>
      <c r="Z233" s="212"/>
      <c r="AA233" s="102"/>
      <c r="AB233" s="443"/>
      <c r="AC233" s="444"/>
      <c r="AD233" s="445"/>
    </row>
    <row r="234" spans="1:30">
      <c r="A234" s="117"/>
      <c r="B234" s="759"/>
      <c r="C234" s="428"/>
      <c r="D234" s="412"/>
      <c r="E234" s="1135"/>
      <c r="F234" s="100"/>
      <c r="G234" s="212"/>
      <c r="H234" s="212"/>
      <c r="I234" s="212"/>
      <c r="J234" s="212"/>
      <c r="K234" s="212"/>
      <c r="L234" s="212"/>
      <c r="M234" s="212"/>
      <c r="N234" s="212"/>
      <c r="O234" s="212"/>
      <c r="P234" s="212"/>
      <c r="Q234" s="212"/>
      <c r="R234" s="212"/>
      <c r="S234" s="212"/>
      <c r="T234" s="212"/>
      <c r="U234" s="212"/>
      <c r="V234" s="212"/>
      <c r="W234" s="212"/>
      <c r="X234" s="212"/>
      <c r="Y234" s="212"/>
      <c r="Z234" s="212"/>
      <c r="AA234" s="102"/>
      <c r="AB234" s="443"/>
      <c r="AC234" s="444"/>
      <c r="AD234" s="445"/>
    </row>
    <row r="235" spans="1:30">
      <c r="A235" s="117"/>
      <c r="B235" s="759"/>
      <c r="C235" s="428"/>
      <c r="D235" s="412"/>
      <c r="E235" s="1135"/>
      <c r="F235" s="100"/>
      <c r="G235" s="212"/>
      <c r="H235" s="212"/>
      <c r="I235" s="212"/>
      <c r="J235" s="212"/>
      <c r="K235" s="212"/>
      <c r="L235" s="212"/>
      <c r="M235" s="212"/>
      <c r="N235" s="212"/>
      <c r="O235" s="212"/>
      <c r="P235" s="212"/>
      <c r="Q235" s="212"/>
      <c r="R235" s="212"/>
      <c r="S235" s="212"/>
      <c r="T235" s="212"/>
      <c r="U235" s="212"/>
      <c r="V235" s="212"/>
      <c r="W235" s="212"/>
      <c r="X235" s="212"/>
      <c r="Y235" s="212"/>
      <c r="Z235" s="212"/>
      <c r="AA235" s="102"/>
      <c r="AB235" s="443"/>
      <c r="AC235" s="444"/>
      <c r="AD235" s="445"/>
    </row>
    <row r="236" spans="1:30" ht="6" customHeight="1">
      <c r="A236" s="126"/>
      <c r="B236" s="760"/>
      <c r="C236" s="451"/>
      <c r="D236" s="418"/>
      <c r="E236" s="260"/>
      <c r="F236" s="144"/>
      <c r="G236" s="447"/>
      <c r="H236" s="447"/>
      <c r="I236" s="447"/>
      <c r="J236" s="447"/>
      <c r="K236" s="447"/>
      <c r="L236" s="447"/>
      <c r="M236" s="447"/>
      <c r="N236" s="447"/>
      <c r="O236" s="447"/>
      <c r="P236" s="447"/>
      <c r="Q236" s="447"/>
      <c r="R236" s="447"/>
      <c r="S236" s="447"/>
      <c r="T236" s="447"/>
      <c r="U236" s="447"/>
      <c r="V236" s="447"/>
      <c r="W236" s="447"/>
      <c r="X236" s="447"/>
      <c r="Y236" s="447"/>
      <c r="Z236" s="447"/>
      <c r="AA236" s="149"/>
      <c r="AB236" s="448"/>
      <c r="AC236" s="449"/>
      <c r="AD236" s="450"/>
    </row>
    <row r="237" spans="1:30" ht="6" customHeight="1">
      <c r="A237" s="117"/>
      <c r="B237" s="759"/>
      <c r="C237" s="428"/>
      <c r="D237" s="412"/>
      <c r="E237" s="111"/>
      <c r="F237" s="100"/>
      <c r="G237" s="212"/>
      <c r="H237" s="212"/>
      <c r="I237" s="212"/>
      <c r="J237" s="212"/>
      <c r="K237" s="212"/>
      <c r="L237" s="212"/>
      <c r="M237" s="212"/>
      <c r="N237" s="212"/>
      <c r="O237" s="212"/>
      <c r="P237" s="212"/>
      <c r="Q237" s="212"/>
      <c r="R237" s="212"/>
      <c r="S237" s="212"/>
      <c r="T237" s="212"/>
      <c r="U237" s="212"/>
      <c r="V237" s="212"/>
      <c r="W237" s="212"/>
      <c r="X237" s="212"/>
      <c r="Y237" s="212"/>
      <c r="Z237" s="212"/>
      <c r="AA237" s="102"/>
      <c r="AB237" s="443"/>
      <c r="AC237" s="444"/>
      <c r="AD237" s="445"/>
    </row>
    <row r="238" spans="1:30" s="756" customFormat="1" ht="13.5" customHeight="1">
      <c r="A238" s="752"/>
      <c r="B238" s="759"/>
      <c r="C238" s="773"/>
      <c r="D238" s="766"/>
      <c r="E238" s="1703" t="s">
        <v>1316</v>
      </c>
      <c r="F238" s="100"/>
      <c r="G238" s="774"/>
      <c r="H238" s="774"/>
      <c r="I238" s="774"/>
      <c r="J238" s="774"/>
      <c r="K238" s="774"/>
      <c r="L238" s="774"/>
      <c r="M238" s="774"/>
      <c r="N238" s="774"/>
      <c r="O238" s="774"/>
      <c r="P238" s="774"/>
      <c r="Q238" s="774"/>
      <c r="R238" s="774"/>
      <c r="S238" s="774"/>
      <c r="T238" s="774"/>
      <c r="U238" s="774"/>
      <c r="V238" s="774"/>
      <c r="W238" s="774"/>
      <c r="X238" s="774"/>
      <c r="Y238" s="774"/>
      <c r="Z238" s="774"/>
      <c r="AA238" s="102"/>
      <c r="AB238" s="443"/>
      <c r="AC238" s="444"/>
      <c r="AD238" s="445"/>
    </row>
    <row r="239" spans="1:30" s="756" customFormat="1" ht="13.5" customHeight="1">
      <c r="A239" s="752"/>
      <c r="B239" s="759"/>
      <c r="C239" s="773"/>
      <c r="D239" s="766"/>
      <c r="E239" s="1703"/>
      <c r="F239" s="100"/>
      <c r="G239" s="774"/>
      <c r="H239" s="774"/>
      <c r="I239" s="774"/>
      <c r="J239" s="774"/>
      <c r="K239" s="774"/>
      <c r="L239" s="774"/>
      <c r="M239" s="774"/>
      <c r="N239" s="774"/>
      <c r="O239" s="774"/>
      <c r="P239" s="774"/>
      <c r="Q239" s="774"/>
      <c r="R239" s="774"/>
      <c r="S239" s="774"/>
      <c r="T239" s="774"/>
      <c r="U239" s="774"/>
      <c r="V239" s="774"/>
      <c r="W239" s="774"/>
      <c r="X239" s="774"/>
      <c r="Y239" s="774"/>
      <c r="Z239" s="774"/>
      <c r="AA239" s="102"/>
      <c r="AB239" s="443"/>
      <c r="AC239" s="444"/>
      <c r="AD239" s="445"/>
    </row>
    <row r="240" spans="1:30" s="756" customFormat="1" ht="13.5" customHeight="1">
      <c r="A240" s="752"/>
      <c r="B240" s="759"/>
      <c r="C240" s="773"/>
      <c r="D240" s="766"/>
      <c r="E240" s="1703"/>
      <c r="F240" s="100"/>
      <c r="G240" s="774"/>
      <c r="H240" s="774"/>
      <c r="I240" s="774"/>
      <c r="J240" s="774"/>
      <c r="K240" s="774"/>
      <c r="L240" s="774"/>
      <c r="M240" s="774"/>
      <c r="N240" s="774"/>
      <c r="O240" s="774"/>
      <c r="P240" s="774"/>
      <c r="Q240" s="774"/>
      <c r="R240" s="774"/>
      <c r="S240" s="774"/>
      <c r="T240" s="774"/>
      <c r="U240" s="774"/>
      <c r="V240" s="774"/>
      <c r="W240" s="774"/>
      <c r="X240" s="774"/>
      <c r="Y240" s="774"/>
      <c r="Z240" s="774"/>
      <c r="AA240" s="102"/>
      <c r="AB240" s="443"/>
      <c r="AC240" s="444"/>
      <c r="AD240" s="445"/>
    </row>
    <row r="241" spans="1:30" s="756" customFormat="1" ht="13.5" customHeight="1">
      <c r="A241" s="752"/>
      <c r="B241" s="759"/>
      <c r="C241" s="773"/>
      <c r="D241" s="766"/>
      <c r="E241" s="1703"/>
      <c r="F241" s="100"/>
      <c r="G241" s="774"/>
      <c r="H241" s="774"/>
      <c r="I241" s="774"/>
      <c r="J241" s="774"/>
      <c r="K241" s="774"/>
      <c r="L241" s="774"/>
      <c r="M241" s="774"/>
      <c r="N241" s="774"/>
      <c r="O241" s="774"/>
      <c r="P241" s="774"/>
      <c r="Q241" s="774"/>
      <c r="R241" s="774"/>
      <c r="S241" s="774"/>
      <c r="T241" s="774"/>
      <c r="U241" s="774"/>
      <c r="V241" s="774"/>
      <c r="W241" s="774"/>
      <c r="X241" s="774"/>
      <c r="Y241" s="774"/>
      <c r="Z241" s="774"/>
      <c r="AA241" s="102"/>
      <c r="AB241" s="443"/>
      <c r="AC241" s="444"/>
      <c r="AD241" s="445"/>
    </row>
    <row r="242" spans="1:30" s="756" customFormat="1" ht="13.5" customHeight="1">
      <c r="A242" s="752"/>
      <c r="B242" s="759"/>
      <c r="C242" s="773"/>
      <c r="D242" s="766"/>
      <c r="E242" s="1703"/>
      <c r="F242" s="100"/>
      <c r="G242" s="774"/>
      <c r="H242" s="774"/>
      <c r="I242" s="774"/>
      <c r="J242" s="774"/>
      <c r="K242" s="774"/>
      <c r="L242" s="774"/>
      <c r="M242" s="774"/>
      <c r="N242" s="774"/>
      <c r="O242" s="774"/>
      <c r="P242" s="774"/>
      <c r="Q242" s="774"/>
      <c r="R242" s="774"/>
      <c r="S242" s="774"/>
      <c r="T242" s="774"/>
      <c r="U242" s="774"/>
      <c r="V242" s="774"/>
      <c r="W242" s="774"/>
      <c r="X242" s="774"/>
      <c r="Y242" s="774"/>
      <c r="Z242" s="774"/>
      <c r="AA242" s="102"/>
      <c r="AB242" s="443"/>
      <c r="AC242" s="444"/>
      <c r="AD242" s="445"/>
    </row>
    <row r="243" spans="1:30" s="756" customFormat="1" ht="13.5" customHeight="1">
      <c r="A243" s="752"/>
      <c r="B243" s="759"/>
      <c r="C243" s="773"/>
      <c r="D243" s="766"/>
      <c r="E243" s="1703"/>
      <c r="F243" s="100"/>
      <c r="G243" s="774"/>
      <c r="H243" s="774"/>
      <c r="I243" s="774"/>
      <c r="J243" s="774"/>
      <c r="K243" s="774"/>
      <c r="L243" s="774"/>
      <c r="M243" s="774"/>
      <c r="N243" s="774"/>
      <c r="O243" s="774"/>
      <c r="P243" s="774"/>
      <c r="Q243" s="774"/>
      <c r="R243" s="774"/>
      <c r="S243" s="774"/>
      <c r="T243" s="774"/>
      <c r="U243" s="774"/>
      <c r="V243" s="774"/>
      <c r="W243" s="774"/>
      <c r="X243" s="774"/>
      <c r="Y243" s="774"/>
      <c r="Z243" s="774"/>
      <c r="AA243" s="102"/>
      <c r="AB243" s="443"/>
      <c r="AC243" s="444"/>
      <c r="AD243" s="445"/>
    </row>
    <row r="244" spans="1:30" s="756" customFormat="1" ht="13.5" customHeight="1">
      <c r="A244" s="752"/>
      <c r="B244" s="759"/>
      <c r="C244" s="773"/>
      <c r="D244" s="766"/>
      <c r="E244" s="1703"/>
      <c r="F244" s="100"/>
      <c r="G244" s="774"/>
      <c r="H244" s="774"/>
      <c r="I244" s="774"/>
      <c r="J244" s="774"/>
      <c r="K244" s="774"/>
      <c r="L244" s="774"/>
      <c r="M244" s="774"/>
      <c r="N244" s="774"/>
      <c r="O244" s="774"/>
      <c r="P244" s="774"/>
      <c r="Q244" s="774"/>
      <c r="R244" s="774"/>
      <c r="S244" s="774"/>
      <c r="T244" s="774"/>
      <c r="U244" s="774"/>
      <c r="V244" s="774"/>
      <c r="W244" s="774"/>
      <c r="X244" s="774"/>
      <c r="Y244" s="774"/>
      <c r="Z244" s="774"/>
      <c r="AA244" s="102"/>
      <c r="AB244" s="443"/>
      <c r="AC244" s="444"/>
      <c r="AD244" s="445"/>
    </row>
    <row r="245" spans="1:30" s="756" customFormat="1" ht="13.5" customHeight="1">
      <c r="A245" s="752"/>
      <c r="B245" s="759"/>
      <c r="C245" s="773"/>
      <c r="D245" s="766"/>
      <c r="E245" s="1703"/>
      <c r="F245" s="100"/>
      <c r="G245" s="774"/>
      <c r="H245" s="774"/>
      <c r="I245" s="774"/>
      <c r="J245" s="774"/>
      <c r="K245" s="774"/>
      <c r="L245" s="774"/>
      <c r="M245" s="774"/>
      <c r="N245" s="774"/>
      <c r="O245" s="774"/>
      <c r="P245" s="774"/>
      <c r="Q245" s="774"/>
      <c r="R245" s="774"/>
      <c r="S245" s="774"/>
      <c r="T245" s="774"/>
      <c r="U245" s="774"/>
      <c r="V245" s="774"/>
      <c r="W245" s="774"/>
      <c r="X245" s="774"/>
      <c r="Y245" s="774"/>
      <c r="Z245" s="774"/>
      <c r="AA245" s="102"/>
      <c r="AB245" s="443"/>
      <c r="AC245" s="444"/>
      <c r="AD245" s="445"/>
    </row>
    <row r="246" spans="1:30" s="756" customFormat="1" ht="13.5" customHeight="1">
      <c r="A246" s="752"/>
      <c r="B246" s="759"/>
      <c r="C246" s="773"/>
      <c r="D246" s="766"/>
      <c r="E246" s="1703"/>
      <c r="F246" s="100"/>
      <c r="G246" s="774"/>
      <c r="H246" s="774"/>
      <c r="I246" s="774"/>
      <c r="J246" s="774"/>
      <c r="K246" s="774"/>
      <c r="L246" s="774"/>
      <c r="M246" s="774"/>
      <c r="N246" s="774"/>
      <c r="O246" s="774"/>
      <c r="P246" s="774"/>
      <c r="Q246" s="774"/>
      <c r="R246" s="774"/>
      <c r="S246" s="774"/>
      <c r="T246" s="774"/>
      <c r="U246" s="774"/>
      <c r="V246" s="774"/>
      <c r="W246" s="774"/>
      <c r="X246" s="774"/>
      <c r="Y246" s="774"/>
      <c r="Z246" s="774"/>
      <c r="AA246" s="102"/>
      <c r="AB246" s="443"/>
      <c r="AC246" s="444"/>
      <c r="AD246" s="445"/>
    </row>
    <row r="247" spans="1:30" s="756" customFormat="1" ht="13.5" customHeight="1">
      <c r="A247" s="752"/>
      <c r="B247" s="759"/>
      <c r="C247" s="773"/>
      <c r="D247" s="766"/>
      <c r="E247" s="1703"/>
      <c r="F247" s="100"/>
      <c r="G247" s="774"/>
      <c r="H247" s="774"/>
      <c r="I247" s="774"/>
      <c r="J247" s="774"/>
      <c r="K247" s="774"/>
      <c r="L247" s="774"/>
      <c r="M247" s="774"/>
      <c r="N247" s="774"/>
      <c r="O247" s="774"/>
      <c r="P247" s="774"/>
      <c r="Q247" s="774"/>
      <c r="R247" s="774"/>
      <c r="S247" s="774"/>
      <c r="T247" s="774"/>
      <c r="U247" s="774"/>
      <c r="V247" s="774"/>
      <c r="W247" s="774"/>
      <c r="X247" s="774"/>
      <c r="Y247" s="774"/>
      <c r="Z247" s="774"/>
      <c r="AA247" s="102"/>
      <c r="AB247" s="443"/>
      <c r="AC247" s="444"/>
      <c r="AD247" s="445"/>
    </row>
    <row r="248" spans="1:30" s="756" customFormat="1" ht="13.5" customHeight="1">
      <c r="A248" s="752"/>
      <c r="B248" s="759"/>
      <c r="C248" s="773"/>
      <c r="D248" s="766"/>
      <c r="E248" s="1703"/>
      <c r="F248" s="100"/>
      <c r="G248" s="774"/>
      <c r="H248" s="774"/>
      <c r="I248" s="774"/>
      <c r="J248" s="774"/>
      <c r="K248" s="774"/>
      <c r="L248" s="774"/>
      <c r="M248" s="774"/>
      <c r="N248" s="774"/>
      <c r="O248" s="774"/>
      <c r="P248" s="774"/>
      <c r="Q248" s="774"/>
      <c r="R248" s="774"/>
      <c r="S248" s="774"/>
      <c r="T248" s="774"/>
      <c r="U248" s="774"/>
      <c r="V248" s="774"/>
      <c r="W248" s="774"/>
      <c r="X248" s="774"/>
      <c r="Y248" s="774"/>
      <c r="Z248" s="774"/>
      <c r="AA248" s="102"/>
      <c r="AB248" s="443"/>
      <c r="AC248" s="444"/>
      <c r="AD248" s="445"/>
    </row>
    <row r="249" spans="1:30" s="756" customFormat="1" ht="13.5" customHeight="1">
      <c r="A249" s="752"/>
      <c r="B249" s="759"/>
      <c r="C249" s="773"/>
      <c r="D249" s="766"/>
      <c r="E249" s="1703"/>
      <c r="F249" s="100"/>
      <c r="G249" s="774"/>
      <c r="H249" s="774"/>
      <c r="I249" s="774"/>
      <c r="J249" s="774"/>
      <c r="K249" s="774"/>
      <c r="L249" s="774"/>
      <c r="M249" s="774"/>
      <c r="N249" s="774"/>
      <c r="O249" s="774"/>
      <c r="P249" s="774"/>
      <c r="Q249" s="774"/>
      <c r="R249" s="774"/>
      <c r="S249" s="774"/>
      <c r="T249" s="774"/>
      <c r="U249" s="774"/>
      <c r="V249" s="774"/>
      <c r="W249" s="774"/>
      <c r="X249" s="774"/>
      <c r="Y249" s="774"/>
      <c r="Z249" s="774"/>
      <c r="AA249" s="102"/>
      <c r="AB249" s="443"/>
      <c r="AC249" s="444"/>
      <c r="AD249" s="445"/>
    </row>
    <row r="250" spans="1:30" s="756" customFormat="1" ht="13.5" customHeight="1">
      <c r="A250" s="752"/>
      <c r="B250" s="759"/>
      <c r="C250" s="773"/>
      <c r="D250" s="766"/>
      <c r="E250" s="1703" t="s">
        <v>1317</v>
      </c>
      <c r="F250" s="100"/>
      <c r="G250" s="774"/>
      <c r="H250" s="774"/>
      <c r="I250" s="774"/>
      <c r="J250" s="774"/>
      <c r="K250" s="774"/>
      <c r="L250" s="774"/>
      <c r="M250" s="774"/>
      <c r="N250" s="774"/>
      <c r="O250" s="774"/>
      <c r="P250" s="774"/>
      <c r="Q250" s="774"/>
      <c r="R250" s="774"/>
      <c r="S250" s="774"/>
      <c r="T250" s="774"/>
      <c r="U250" s="774"/>
      <c r="V250" s="774"/>
      <c r="W250" s="774"/>
      <c r="X250" s="774"/>
      <c r="Y250" s="774"/>
      <c r="Z250" s="774"/>
      <c r="AA250" s="102"/>
      <c r="AB250" s="443"/>
      <c r="AC250" s="444"/>
      <c r="AD250" s="445"/>
    </row>
    <row r="251" spans="1:30" s="756" customFormat="1" ht="13.5" customHeight="1">
      <c r="A251" s="752"/>
      <c r="B251" s="759"/>
      <c r="C251" s="773"/>
      <c r="D251" s="766"/>
      <c r="E251" s="1703"/>
      <c r="F251" s="100"/>
      <c r="G251" s="774"/>
      <c r="H251" s="774"/>
      <c r="I251" s="774"/>
      <c r="J251" s="774"/>
      <c r="K251" s="774"/>
      <c r="L251" s="774"/>
      <c r="M251" s="774"/>
      <c r="N251" s="774"/>
      <c r="O251" s="774"/>
      <c r="P251" s="774"/>
      <c r="Q251" s="774"/>
      <c r="R251" s="774"/>
      <c r="S251" s="774"/>
      <c r="T251" s="774"/>
      <c r="U251" s="774"/>
      <c r="V251" s="774"/>
      <c r="W251" s="774"/>
      <c r="X251" s="774"/>
      <c r="Y251" s="774"/>
      <c r="Z251" s="774"/>
      <c r="AA251" s="102"/>
      <c r="AB251" s="443"/>
      <c r="AC251" s="444"/>
      <c r="AD251" s="445"/>
    </row>
    <row r="252" spans="1:30" s="756" customFormat="1" ht="13.5" customHeight="1">
      <c r="A252" s="752"/>
      <c r="B252" s="759"/>
      <c r="C252" s="773"/>
      <c r="D252" s="766"/>
      <c r="E252" s="1703"/>
      <c r="F252" s="100"/>
      <c r="G252" s="774"/>
      <c r="H252" s="774"/>
      <c r="I252" s="774"/>
      <c r="J252" s="774"/>
      <c r="K252" s="774"/>
      <c r="L252" s="774"/>
      <c r="M252" s="774"/>
      <c r="N252" s="774"/>
      <c r="O252" s="774"/>
      <c r="P252" s="774"/>
      <c r="Q252" s="774"/>
      <c r="R252" s="774"/>
      <c r="S252" s="774"/>
      <c r="T252" s="774"/>
      <c r="U252" s="774"/>
      <c r="V252" s="774"/>
      <c r="W252" s="774"/>
      <c r="X252" s="774"/>
      <c r="Y252" s="774"/>
      <c r="Z252" s="774"/>
      <c r="AA252" s="102"/>
      <c r="AB252" s="443"/>
      <c r="AC252" s="444"/>
      <c r="AD252" s="445"/>
    </row>
    <row r="253" spans="1:30" s="756" customFormat="1" ht="13.5" customHeight="1">
      <c r="A253" s="752"/>
      <c r="B253" s="759"/>
      <c r="C253" s="773"/>
      <c r="D253" s="766"/>
      <c r="E253" s="1703"/>
      <c r="F253" s="100"/>
      <c r="G253" s="774"/>
      <c r="H253" s="774"/>
      <c r="I253" s="774"/>
      <c r="J253" s="774"/>
      <c r="K253" s="774"/>
      <c r="L253" s="774"/>
      <c r="M253" s="774"/>
      <c r="N253" s="774"/>
      <c r="O253" s="774"/>
      <c r="P253" s="774"/>
      <c r="Q253" s="774"/>
      <c r="R253" s="774"/>
      <c r="S253" s="774"/>
      <c r="T253" s="774"/>
      <c r="U253" s="774"/>
      <c r="V253" s="774"/>
      <c r="W253" s="774"/>
      <c r="X253" s="774"/>
      <c r="Y253" s="774"/>
      <c r="Z253" s="774"/>
      <c r="AA253" s="102"/>
      <c r="AB253" s="443"/>
      <c r="AC253" s="444"/>
      <c r="AD253" s="445"/>
    </row>
    <row r="254" spans="1:30" s="756" customFormat="1" ht="13.5" customHeight="1">
      <c r="A254" s="752"/>
      <c r="B254" s="759"/>
      <c r="C254" s="773"/>
      <c r="D254" s="766"/>
      <c r="E254" s="1703"/>
      <c r="F254" s="100"/>
      <c r="G254" s="774"/>
      <c r="H254" s="774"/>
      <c r="I254" s="774"/>
      <c r="J254" s="774"/>
      <c r="K254" s="774"/>
      <c r="L254" s="774"/>
      <c r="M254" s="774"/>
      <c r="N254" s="774"/>
      <c r="O254" s="774"/>
      <c r="P254" s="774"/>
      <c r="Q254" s="774"/>
      <c r="R254" s="774"/>
      <c r="S254" s="774"/>
      <c r="T254" s="774"/>
      <c r="U254" s="774"/>
      <c r="V254" s="774"/>
      <c r="W254" s="774"/>
      <c r="X254" s="774"/>
      <c r="Y254" s="774"/>
      <c r="Z254" s="774"/>
      <c r="AA254" s="102"/>
      <c r="AB254" s="443"/>
      <c r="AC254" s="444"/>
      <c r="AD254" s="445"/>
    </row>
    <row r="255" spans="1:30" s="756" customFormat="1" ht="13.5" customHeight="1">
      <c r="A255" s="752"/>
      <c r="B255" s="759"/>
      <c r="C255" s="773"/>
      <c r="D255" s="766"/>
      <c r="E255" s="1703"/>
      <c r="F255" s="100"/>
      <c r="G255" s="774"/>
      <c r="H255" s="774"/>
      <c r="I255" s="774"/>
      <c r="J255" s="774"/>
      <c r="K255" s="774"/>
      <c r="L255" s="774"/>
      <c r="M255" s="774"/>
      <c r="N255" s="774"/>
      <c r="O255" s="774"/>
      <c r="P255" s="774"/>
      <c r="Q255" s="774"/>
      <c r="R255" s="774"/>
      <c r="S255" s="774"/>
      <c r="T255" s="774"/>
      <c r="U255" s="774"/>
      <c r="V255" s="774"/>
      <c r="W255" s="774"/>
      <c r="X255" s="774"/>
      <c r="Y255" s="774"/>
      <c r="Z255" s="774"/>
      <c r="AA255" s="102"/>
      <c r="AB255" s="443"/>
      <c r="AC255" s="444"/>
      <c r="AD255" s="445"/>
    </row>
    <row r="256" spans="1:30" s="756" customFormat="1" ht="13.5" customHeight="1">
      <c r="A256" s="752"/>
      <c r="B256" s="759"/>
      <c r="C256" s="773"/>
      <c r="D256" s="766"/>
      <c r="E256" s="1703"/>
      <c r="F256" s="100"/>
      <c r="G256" s="774"/>
      <c r="H256" s="774"/>
      <c r="I256" s="774"/>
      <c r="J256" s="774"/>
      <c r="K256" s="774"/>
      <c r="L256" s="774"/>
      <c r="M256" s="774"/>
      <c r="N256" s="774"/>
      <c r="O256" s="774"/>
      <c r="P256" s="774"/>
      <c r="Q256" s="774"/>
      <c r="R256" s="774"/>
      <c r="S256" s="774"/>
      <c r="T256" s="774"/>
      <c r="U256" s="774"/>
      <c r="V256" s="774"/>
      <c r="W256" s="774"/>
      <c r="X256" s="774"/>
      <c r="Y256" s="774"/>
      <c r="Z256" s="774"/>
      <c r="AA256" s="102"/>
      <c r="AB256" s="443"/>
      <c r="AC256" s="444"/>
      <c r="AD256" s="445"/>
    </row>
    <row r="257" spans="1:30" s="756" customFormat="1" ht="13.5" customHeight="1">
      <c r="A257" s="752"/>
      <c r="B257" s="759"/>
      <c r="C257" s="773"/>
      <c r="D257" s="766"/>
      <c r="E257" s="1703"/>
      <c r="F257" s="100"/>
      <c r="G257" s="774"/>
      <c r="H257" s="774"/>
      <c r="I257" s="774"/>
      <c r="J257" s="774"/>
      <c r="K257" s="774"/>
      <c r="L257" s="774"/>
      <c r="M257" s="774"/>
      <c r="N257" s="774"/>
      <c r="O257" s="774"/>
      <c r="P257" s="774"/>
      <c r="Q257" s="774"/>
      <c r="R257" s="774"/>
      <c r="S257" s="774"/>
      <c r="T257" s="774"/>
      <c r="U257" s="774"/>
      <c r="V257" s="774"/>
      <c r="W257" s="774"/>
      <c r="X257" s="774"/>
      <c r="Y257" s="774"/>
      <c r="Z257" s="774"/>
      <c r="AA257" s="102"/>
      <c r="AB257" s="443"/>
      <c r="AC257" s="444"/>
      <c r="AD257" s="445"/>
    </row>
    <row r="258" spans="1:30" s="756" customFormat="1" ht="13.5" customHeight="1">
      <c r="A258" s="752"/>
      <c r="B258" s="759"/>
      <c r="C258" s="773"/>
      <c r="D258" s="766"/>
      <c r="E258" s="1703"/>
      <c r="F258" s="100"/>
      <c r="G258" s="774"/>
      <c r="H258" s="774"/>
      <c r="I258" s="774"/>
      <c r="J258" s="774"/>
      <c r="K258" s="774"/>
      <c r="L258" s="774"/>
      <c r="M258" s="774"/>
      <c r="N258" s="774"/>
      <c r="O258" s="774"/>
      <c r="P258" s="774"/>
      <c r="Q258" s="774"/>
      <c r="R258" s="774"/>
      <c r="S258" s="774"/>
      <c r="T258" s="774"/>
      <c r="U258" s="774"/>
      <c r="V258" s="774"/>
      <c r="W258" s="774"/>
      <c r="X258" s="774"/>
      <c r="Y258" s="774"/>
      <c r="Z258" s="774"/>
      <c r="AA258" s="102"/>
      <c r="AB258" s="443"/>
      <c r="AC258" s="444"/>
      <c r="AD258" s="445"/>
    </row>
    <row r="259" spans="1:30" s="756" customFormat="1" ht="13.5" customHeight="1">
      <c r="A259" s="752"/>
      <c r="B259" s="759"/>
      <c r="C259" s="773"/>
      <c r="D259" s="766"/>
      <c r="E259" s="1703"/>
      <c r="F259" s="100"/>
      <c r="G259" s="774"/>
      <c r="H259" s="774"/>
      <c r="I259" s="774"/>
      <c r="J259" s="774"/>
      <c r="K259" s="774"/>
      <c r="L259" s="774"/>
      <c r="M259" s="774"/>
      <c r="N259" s="774"/>
      <c r="O259" s="774"/>
      <c r="P259" s="774"/>
      <c r="Q259" s="774"/>
      <c r="R259" s="774"/>
      <c r="S259" s="774"/>
      <c r="T259" s="774"/>
      <c r="U259" s="774"/>
      <c r="V259" s="774"/>
      <c r="W259" s="774"/>
      <c r="X259" s="774"/>
      <c r="Y259" s="774"/>
      <c r="Z259" s="774"/>
      <c r="AA259" s="102"/>
      <c r="AB259" s="443"/>
      <c r="AC259" s="444"/>
      <c r="AD259" s="445"/>
    </row>
    <row r="260" spans="1:30" s="756" customFormat="1" ht="13.5" customHeight="1">
      <c r="A260" s="752"/>
      <c r="B260" s="759"/>
      <c r="C260" s="773"/>
      <c r="D260" s="766"/>
      <c r="E260" s="1703"/>
      <c r="F260" s="100"/>
      <c r="G260" s="774"/>
      <c r="H260" s="774"/>
      <c r="I260" s="774"/>
      <c r="J260" s="774"/>
      <c r="K260" s="774"/>
      <c r="L260" s="774"/>
      <c r="M260" s="774"/>
      <c r="N260" s="774"/>
      <c r="O260" s="774"/>
      <c r="P260" s="774"/>
      <c r="Q260" s="774"/>
      <c r="R260" s="774"/>
      <c r="S260" s="774"/>
      <c r="T260" s="774"/>
      <c r="U260" s="774"/>
      <c r="V260" s="774"/>
      <c r="W260" s="774"/>
      <c r="X260" s="774"/>
      <c r="Y260" s="774"/>
      <c r="Z260" s="774"/>
      <c r="AA260" s="102"/>
      <c r="AB260" s="443"/>
      <c r="AC260" s="444"/>
      <c r="AD260" s="445"/>
    </row>
    <row r="261" spans="1:30" s="756" customFormat="1" ht="13.5" customHeight="1">
      <c r="A261" s="752"/>
      <c r="B261" s="759"/>
      <c r="C261" s="773"/>
      <c r="D261" s="766"/>
      <c r="E261" s="1703"/>
      <c r="F261" s="100"/>
      <c r="G261" s="774"/>
      <c r="H261" s="774"/>
      <c r="I261" s="774"/>
      <c r="J261" s="774"/>
      <c r="K261" s="774"/>
      <c r="L261" s="774"/>
      <c r="M261" s="774"/>
      <c r="N261" s="774"/>
      <c r="O261" s="774"/>
      <c r="P261" s="774"/>
      <c r="Q261" s="774"/>
      <c r="R261" s="774"/>
      <c r="S261" s="774"/>
      <c r="T261" s="774"/>
      <c r="U261" s="774"/>
      <c r="V261" s="774"/>
      <c r="W261" s="774"/>
      <c r="X261" s="774"/>
      <c r="Y261" s="774"/>
      <c r="Z261" s="774"/>
      <c r="AA261" s="102"/>
      <c r="AB261" s="443"/>
      <c r="AC261" s="444"/>
      <c r="AD261" s="445"/>
    </row>
    <row r="262" spans="1:30" s="756" customFormat="1" ht="6" customHeight="1">
      <c r="A262" s="752"/>
      <c r="B262" s="759"/>
      <c r="C262" s="773"/>
      <c r="D262" s="766"/>
      <c r="E262" s="750"/>
      <c r="F262" s="100"/>
      <c r="G262" s="774"/>
      <c r="H262" s="774"/>
      <c r="I262" s="774"/>
      <c r="J262" s="774"/>
      <c r="K262" s="774"/>
      <c r="L262" s="774"/>
      <c r="M262" s="774"/>
      <c r="N262" s="774"/>
      <c r="O262" s="774"/>
      <c r="P262" s="774"/>
      <c r="Q262" s="774"/>
      <c r="R262" s="774"/>
      <c r="S262" s="774"/>
      <c r="T262" s="774"/>
      <c r="U262" s="774"/>
      <c r="V262" s="774"/>
      <c r="W262" s="774"/>
      <c r="X262" s="774"/>
      <c r="Y262" s="774"/>
      <c r="Z262" s="774"/>
      <c r="AA262" s="102"/>
      <c r="AB262" s="443"/>
      <c r="AC262" s="444"/>
      <c r="AD262" s="445"/>
    </row>
    <row r="263" spans="1:30" s="756" customFormat="1" ht="6" customHeight="1" thickBot="1">
      <c r="A263" s="752"/>
      <c r="B263" s="759"/>
      <c r="C263" s="773"/>
      <c r="D263" s="766"/>
      <c r="E263" s="750"/>
      <c r="F263" s="100"/>
      <c r="G263" s="774"/>
      <c r="H263" s="774"/>
      <c r="I263" s="774"/>
      <c r="J263" s="774"/>
      <c r="K263" s="774"/>
      <c r="L263" s="774"/>
      <c r="M263" s="774"/>
      <c r="N263" s="774"/>
      <c r="O263" s="774"/>
      <c r="P263" s="774"/>
      <c r="Q263" s="774"/>
      <c r="R263" s="774"/>
      <c r="S263" s="774"/>
      <c r="T263" s="774"/>
      <c r="U263" s="774"/>
      <c r="V263" s="774"/>
      <c r="W263" s="774"/>
      <c r="X263" s="774"/>
      <c r="Y263" s="774"/>
      <c r="Z263" s="774"/>
      <c r="AA263" s="102"/>
      <c r="AB263" s="443"/>
      <c r="AC263" s="444"/>
      <c r="AD263" s="445"/>
    </row>
    <row r="264" spans="1:30" ht="14.25" customHeight="1" thickBot="1">
      <c r="A264" s="117"/>
      <c r="B264" s="759"/>
      <c r="C264" s="428"/>
      <c r="D264" s="412"/>
      <c r="E264" s="1703" t="s">
        <v>1318</v>
      </c>
      <c r="F264" s="100"/>
      <c r="G264" s="2272" t="s">
        <v>763</v>
      </c>
      <c r="H264" s="2272"/>
      <c r="I264" s="2272"/>
      <c r="J264" s="2272"/>
      <c r="K264" s="2272"/>
      <c r="L264" s="2272"/>
      <c r="M264" s="2272"/>
      <c r="N264" s="2272"/>
      <c r="O264" s="2272"/>
      <c r="P264" s="2273"/>
      <c r="Q264" s="2082" t="str">
        <f>IFERROR(管理運営!O73+管理運営!O74,"")</f>
        <v/>
      </c>
      <c r="R264" s="2084"/>
      <c r="S264" s="287" t="s">
        <v>147</v>
      </c>
      <c r="T264" s="287"/>
      <c r="U264" s="287"/>
      <c r="V264" s="2276" t="s">
        <v>889</v>
      </c>
      <c r="W264" s="2276"/>
      <c r="X264" s="2276"/>
      <c r="Y264" s="2276"/>
      <c r="Z264" s="2276"/>
      <c r="AA264" s="102"/>
      <c r="AB264" s="443"/>
      <c r="AC264" s="444"/>
      <c r="AD264" s="445"/>
    </row>
    <row r="265" spans="1:30">
      <c r="A265" s="117"/>
      <c r="B265" s="759"/>
      <c r="C265" s="428"/>
      <c r="D265" s="412"/>
      <c r="E265" s="1703"/>
      <c r="F265" s="100"/>
      <c r="G265" s="287"/>
      <c r="H265" s="287"/>
      <c r="I265" s="287"/>
      <c r="J265" s="287"/>
      <c r="K265" s="287"/>
      <c r="L265" s="287"/>
      <c r="M265" s="287"/>
      <c r="N265" s="287"/>
      <c r="O265" s="287"/>
      <c r="P265" s="287"/>
      <c r="Q265" s="287"/>
      <c r="R265" s="287"/>
      <c r="S265" s="287"/>
      <c r="T265" s="287"/>
      <c r="U265" s="287"/>
      <c r="V265" s="2276"/>
      <c r="W265" s="2276"/>
      <c r="X265" s="2276"/>
      <c r="Y265" s="2276"/>
      <c r="Z265" s="2276"/>
      <c r="AA265" s="102"/>
      <c r="AB265" s="443"/>
      <c r="AC265" s="444"/>
      <c r="AD265" s="445"/>
    </row>
    <row r="266" spans="1:30">
      <c r="A266" s="117"/>
      <c r="B266" s="759"/>
      <c r="C266" s="428"/>
      <c r="D266" s="412"/>
      <c r="E266" s="1703"/>
      <c r="F266" s="100"/>
      <c r="G266" s="1211" t="s">
        <v>766</v>
      </c>
      <c r="H266" s="1211"/>
      <c r="I266" s="1211"/>
      <c r="J266" s="1211"/>
      <c r="K266" s="1211"/>
      <c r="L266" s="1211"/>
      <c r="M266" s="1211"/>
      <c r="N266" s="1211"/>
      <c r="O266" s="1211"/>
      <c r="P266" s="1211"/>
      <c r="Q266" s="1211"/>
      <c r="R266" s="1211"/>
      <c r="S266" s="287"/>
      <c r="T266" s="287"/>
      <c r="U266" s="287"/>
      <c r="Z266" s="212"/>
      <c r="AA266" s="102"/>
      <c r="AB266" s="443"/>
      <c r="AC266" s="444"/>
      <c r="AD266" s="445"/>
    </row>
    <row r="267" spans="1:30" ht="13.5" customHeight="1">
      <c r="A267" s="117"/>
      <c r="B267" s="759"/>
      <c r="C267" s="428"/>
      <c r="D267" s="412"/>
      <c r="E267" s="1703"/>
      <c r="F267" s="100"/>
      <c r="G267" s="212"/>
      <c r="H267" s="212"/>
      <c r="I267" s="212"/>
      <c r="J267" s="212"/>
      <c r="K267" s="212"/>
      <c r="L267" s="212"/>
      <c r="N267" s="1721" t="s">
        <v>219</v>
      </c>
      <c r="O267" s="2062"/>
      <c r="P267" s="2062"/>
      <c r="Q267" s="2062"/>
      <c r="R267" s="1722"/>
      <c r="S267" s="287"/>
      <c r="T267" s="287"/>
      <c r="U267" s="287"/>
      <c r="V267" s="2090" t="s">
        <v>888</v>
      </c>
      <c r="W267" s="2090"/>
      <c r="X267" s="2090"/>
      <c r="Y267" s="2090"/>
      <c r="Z267" s="2090"/>
      <c r="AA267" s="102"/>
      <c r="AB267" s="443"/>
      <c r="AC267" s="444"/>
      <c r="AD267" s="445"/>
    </row>
    <row r="268" spans="1:30">
      <c r="A268" s="117"/>
      <c r="B268" s="759"/>
      <c r="C268" s="428"/>
      <c r="D268" s="412"/>
      <c r="E268" s="1703"/>
      <c r="F268" s="100"/>
      <c r="G268" s="137"/>
      <c r="H268" s="137"/>
      <c r="I268" s="137"/>
      <c r="J268" s="137"/>
      <c r="K268" s="137"/>
      <c r="L268" s="137"/>
      <c r="M268" s="137"/>
      <c r="N268" s="137"/>
      <c r="O268" s="137"/>
      <c r="P268" s="137"/>
      <c r="Q268" s="137"/>
      <c r="R268" s="137"/>
      <c r="S268" s="137"/>
      <c r="V268" s="2090"/>
      <c r="W268" s="2090"/>
      <c r="X268" s="2090"/>
      <c r="Y268" s="2090"/>
      <c r="Z268" s="2090"/>
      <c r="AA268" s="102"/>
      <c r="AB268" s="443"/>
      <c r="AC268" s="444"/>
      <c r="AD268" s="445"/>
    </row>
    <row r="269" spans="1:30" ht="13.5" customHeight="1">
      <c r="A269" s="117"/>
      <c r="B269" s="759"/>
      <c r="C269" s="428"/>
      <c r="D269" s="412"/>
      <c r="E269" s="1703"/>
      <c r="F269" s="100"/>
      <c r="G269" s="1534" t="s">
        <v>886</v>
      </c>
      <c r="H269" s="1534"/>
      <c r="I269" s="1534"/>
      <c r="J269" s="1534"/>
      <c r="K269" s="1534"/>
      <c r="L269" s="1534"/>
      <c r="M269" s="1534"/>
      <c r="N269" s="1534"/>
      <c r="O269" s="1534"/>
      <c r="P269" s="1534"/>
      <c r="Q269" s="1534"/>
      <c r="R269" s="1534"/>
      <c r="S269" s="1534"/>
      <c r="T269" s="1534"/>
      <c r="U269" s="1534"/>
      <c r="V269" s="2090" t="s">
        <v>1269</v>
      </c>
      <c r="W269" s="2090"/>
      <c r="X269" s="2090"/>
      <c r="Y269" s="2090"/>
      <c r="Z269" s="2090"/>
      <c r="AA269" s="102"/>
      <c r="AB269" s="443"/>
      <c r="AC269" s="444"/>
      <c r="AD269" s="445"/>
    </row>
    <row r="270" spans="1:30">
      <c r="A270" s="117"/>
      <c r="B270" s="759"/>
      <c r="C270" s="428"/>
      <c r="D270" s="412"/>
      <c r="E270" s="1703"/>
      <c r="F270" s="100"/>
      <c r="G270" s="212"/>
      <c r="H270" s="212"/>
      <c r="I270" s="212"/>
      <c r="J270" s="212"/>
      <c r="K270" s="2010" t="s">
        <v>1270</v>
      </c>
      <c r="L270" s="2010"/>
      <c r="M270" s="2011"/>
      <c r="N270" s="1721" t="s">
        <v>219</v>
      </c>
      <c r="O270" s="2062"/>
      <c r="P270" s="2062"/>
      <c r="Q270" s="2062"/>
      <c r="R270" s="1722"/>
      <c r="S270" s="212"/>
      <c r="T270" s="212"/>
      <c r="U270" s="212"/>
      <c r="V270" s="2090"/>
      <c r="W270" s="2090"/>
      <c r="X270" s="2090"/>
      <c r="Y270" s="2090"/>
      <c r="Z270" s="2090"/>
      <c r="AA270" s="102"/>
      <c r="AB270" s="443"/>
      <c r="AC270" s="444"/>
      <c r="AD270" s="445"/>
    </row>
    <row r="271" spans="1:30">
      <c r="A271" s="117"/>
      <c r="B271" s="759"/>
      <c r="C271" s="428"/>
      <c r="D271" s="412"/>
      <c r="E271" s="1703"/>
      <c r="F271" s="100"/>
      <c r="G271" s="212"/>
      <c r="H271" s="212"/>
      <c r="I271" s="212"/>
      <c r="J271" s="212"/>
      <c r="K271" s="2010" t="s">
        <v>1271</v>
      </c>
      <c r="L271" s="2010"/>
      <c r="M271" s="2011"/>
      <c r="N271" s="1721" t="s">
        <v>219</v>
      </c>
      <c r="O271" s="2062"/>
      <c r="P271" s="2062"/>
      <c r="Q271" s="2062"/>
      <c r="R271" s="1722"/>
      <c r="S271" s="212"/>
      <c r="T271" s="212"/>
      <c r="U271" s="212"/>
      <c r="V271" s="2090"/>
      <c r="W271" s="2090"/>
      <c r="X271" s="2090"/>
      <c r="Y271" s="2090"/>
      <c r="Z271" s="2090"/>
      <c r="AA271" s="102"/>
      <c r="AB271" s="443"/>
      <c r="AC271" s="444"/>
      <c r="AD271" s="445"/>
    </row>
    <row r="272" spans="1:30" s="756" customFormat="1">
      <c r="A272" s="752"/>
      <c r="B272" s="759"/>
      <c r="C272" s="773"/>
      <c r="D272" s="766"/>
      <c r="E272" s="1703"/>
      <c r="F272" s="100"/>
      <c r="G272" s="774"/>
      <c r="H272" s="774"/>
      <c r="I272" s="774"/>
      <c r="J272" s="774"/>
      <c r="K272" s="775"/>
      <c r="L272" s="775"/>
      <c r="M272" s="775"/>
      <c r="N272" s="774"/>
      <c r="O272" s="774"/>
      <c r="P272" s="774"/>
      <c r="Q272" s="774"/>
      <c r="R272" s="775"/>
      <c r="S272" s="774"/>
      <c r="T272" s="774"/>
      <c r="U272" s="774"/>
      <c r="V272" s="765"/>
      <c r="W272" s="765"/>
      <c r="X272" s="765"/>
      <c r="Y272" s="765"/>
      <c r="Z272" s="765"/>
      <c r="AA272" s="102"/>
      <c r="AB272" s="443"/>
      <c r="AC272" s="444"/>
      <c r="AD272" s="445"/>
    </row>
    <row r="273" spans="1:30" s="756" customFormat="1">
      <c r="A273" s="752"/>
      <c r="B273" s="759"/>
      <c r="C273" s="773"/>
      <c r="D273" s="766"/>
      <c r="E273" s="1703"/>
      <c r="F273" s="100"/>
      <c r="G273" s="212" t="s">
        <v>911</v>
      </c>
      <c r="H273" s="212"/>
      <c r="I273" s="212"/>
      <c r="J273" s="212"/>
      <c r="K273" s="212"/>
      <c r="L273" s="212"/>
      <c r="M273" s="212"/>
      <c r="N273" s="212"/>
      <c r="O273" s="212"/>
      <c r="P273" s="212"/>
      <c r="Q273" s="212"/>
      <c r="R273" s="212"/>
      <c r="S273" s="212"/>
      <c r="T273" s="101"/>
      <c r="U273" s="101"/>
      <c r="V273" s="101"/>
      <c r="W273" s="101"/>
      <c r="X273" s="101"/>
      <c r="Y273" s="101"/>
      <c r="Z273" s="101"/>
      <c r="AA273" s="102"/>
      <c r="AB273" s="443"/>
      <c r="AC273" s="444"/>
      <c r="AD273" s="445"/>
    </row>
    <row r="274" spans="1:30" s="756" customFormat="1">
      <c r="A274" s="752"/>
      <c r="B274" s="759"/>
      <c r="C274" s="773"/>
      <c r="D274" s="766"/>
      <c r="E274" s="1703"/>
      <c r="F274" s="100"/>
      <c r="G274" s="212"/>
      <c r="H274" s="2038" t="s">
        <v>912</v>
      </c>
      <c r="I274" s="2039"/>
      <c r="J274" s="2039"/>
      <c r="K274" s="2039"/>
      <c r="L274" s="2039"/>
      <c r="M274" s="2039"/>
      <c r="N274" s="2039"/>
      <c r="O274" s="2039"/>
      <c r="P274" s="2040"/>
      <c r="Q274" s="2265" t="str">
        <f>IF(V196=0,"",V196)</f>
        <v/>
      </c>
      <c r="R274" s="2266"/>
      <c r="S274" s="452" t="s">
        <v>147</v>
      </c>
      <c r="T274" s="101"/>
      <c r="U274" s="101"/>
      <c r="V274" s="101"/>
      <c r="W274" s="101"/>
      <c r="X274" s="101"/>
      <c r="Y274" s="101"/>
      <c r="Z274" s="101"/>
      <c r="AA274" s="102"/>
      <c r="AB274" s="443"/>
      <c r="AC274" s="444"/>
      <c r="AD274" s="445"/>
    </row>
    <row r="275" spans="1:30" s="578" customFormat="1">
      <c r="A275" s="576"/>
      <c r="B275" s="759"/>
      <c r="C275" s="582"/>
      <c r="D275" s="581"/>
      <c r="E275" s="1703"/>
      <c r="F275" s="100"/>
      <c r="G275" s="101"/>
      <c r="H275" s="2038" t="s">
        <v>913</v>
      </c>
      <c r="I275" s="2039"/>
      <c r="J275" s="2039"/>
      <c r="K275" s="2039"/>
      <c r="L275" s="2039"/>
      <c r="M275" s="2039"/>
      <c r="N275" s="2039"/>
      <c r="O275" s="2039"/>
      <c r="P275" s="2040"/>
      <c r="Q275" s="2265" t="str">
        <f>IF(Q264="","",IF(Q264&lt;=90,1,0))</f>
        <v/>
      </c>
      <c r="R275" s="2266"/>
      <c r="S275" s="452" t="s">
        <v>147</v>
      </c>
      <c r="T275" s="101"/>
      <c r="U275" s="101"/>
      <c r="V275" s="101"/>
      <c r="W275" s="101"/>
      <c r="X275" s="101"/>
      <c r="Y275" s="101"/>
      <c r="Z275" s="101"/>
      <c r="AA275" s="102"/>
      <c r="AB275" s="443"/>
      <c r="AC275" s="444"/>
      <c r="AD275" s="445"/>
    </row>
    <row r="276" spans="1:30">
      <c r="A276" s="117"/>
      <c r="B276" s="759"/>
      <c r="C276" s="428"/>
      <c r="D276" s="412"/>
      <c r="E276" s="1703"/>
      <c r="F276" s="100"/>
      <c r="H276" s="2038" t="s">
        <v>914</v>
      </c>
      <c r="I276" s="2039"/>
      <c r="J276" s="2039"/>
      <c r="K276" s="2039"/>
      <c r="L276" s="2039"/>
      <c r="M276" s="2039"/>
      <c r="N276" s="2039"/>
      <c r="O276" s="2039"/>
      <c r="P276" s="2040"/>
      <c r="Q276" s="2265" t="str">
        <f>IF(N267="有",1,"")</f>
        <v/>
      </c>
      <c r="R276" s="2266"/>
      <c r="S276" s="452" t="s">
        <v>147</v>
      </c>
      <c r="AA276" s="102"/>
      <c r="AB276" s="443"/>
      <c r="AC276" s="444"/>
      <c r="AD276" s="445"/>
    </row>
    <row r="277" spans="1:30">
      <c r="A277" s="117"/>
      <c r="B277" s="759"/>
      <c r="C277" s="428"/>
      <c r="D277" s="412"/>
      <c r="E277" s="1703"/>
      <c r="F277" s="100"/>
      <c r="H277" s="2038" t="s">
        <v>1272</v>
      </c>
      <c r="I277" s="2039"/>
      <c r="J277" s="2039"/>
      <c r="K277" s="2039"/>
      <c r="L277" s="2039"/>
      <c r="M277" s="2039"/>
      <c r="N277" s="2039"/>
      <c r="O277" s="2039"/>
      <c r="P277" s="2040"/>
      <c r="Q277" s="2265" t="str">
        <f>IF(N270="有",1,"")</f>
        <v/>
      </c>
      <c r="R277" s="2266"/>
      <c r="S277" s="452" t="s">
        <v>147</v>
      </c>
      <c r="AA277" s="102"/>
      <c r="AB277" s="443"/>
      <c r="AC277" s="444"/>
      <c r="AD277" s="445"/>
    </row>
    <row r="278" spans="1:30">
      <c r="A278" s="117"/>
      <c r="B278" s="759"/>
      <c r="C278" s="428"/>
      <c r="D278" s="412"/>
      <c r="E278" s="1135" t="s">
        <v>1150</v>
      </c>
      <c r="F278" s="100"/>
      <c r="G278" s="578"/>
      <c r="H278" s="2038" t="s">
        <v>1273</v>
      </c>
      <c r="I278" s="2039"/>
      <c r="J278" s="2039"/>
      <c r="K278" s="2039"/>
      <c r="L278" s="2039"/>
      <c r="M278" s="2039"/>
      <c r="N278" s="2039"/>
      <c r="O278" s="2039"/>
      <c r="P278" s="2040"/>
      <c r="Q278" s="2265" t="str">
        <f>IF(N271="有",1,"")</f>
        <v/>
      </c>
      <c r="R278" s="2266"/>
      <c r="S278" s="452" t="s">
        <v>147</v>
      </c>
      <c r="T278" s="578"/>
      <c r="U278" s="578"/>
      <c r="V278" s="578"/>
      <c r="W278" s="578"/>
      <c r="X278" s="578"/>
      <c r="Y278" s="578"/>
      <c r="Z278" s="578"/>
      <c r="AA278" s="102"/>
      <c r="AB278" s="443"/>
      <c r="AC278" s="444"/>
      <c r="AD278" s="445"/>
    </row>
    <row r="279" spans="1:30">
      <c r="A279" s="117"/>
      <c r="B279" s="759"/>
      <c r="C279" s="428"/>
      <c r="D279" s="412"/>
      <c r="E279" s="1135"/>
      <c r="F279" s="100"/>
      <c r="H279" s="2038" t="s">
        <v>33</v>
      </c>
      <c r="I279" s="2039"/>
      <c r="J279" s="2039"/>
      <c r="K279" s="2039"/>
      <c r="L279" s="2039"/>
      <c r="M279" s="2039"/>
      <c r="N279" s="2039"/>
      <c r="O279" s="2039"/>
      <c r="P279" s="2040"/>
      <c r="Q279" s="2265" t="str">
        <f>IF(SUM(Q274:R278)=0,"",SUM(Q274:R278))</f>
        <v/>
      </c>
      <c r="R279" s="2266"/>
      <c r="S279" s="452" t="s">
        <v>147</v>
      </c>
      <c r="Y279" s="212"/>
      <c r="Z279" s="212"/>
      <c r="AA279" s="102"/>
      <c r="AB279" s="443"/>
      <c r="AC279" s="444"/>
      <c r="AD279" s="445"/>
    </row>
    <row r="280" spans="1:30">
      <c r="A280" s="117"/>
      <c r="B280" s="759"/>
      <c r="C280" s="428"/>
      <c r="D280" s="412"/>
      <c r="E280" s="1135"/>
      <c r="F280" s="100"/>
      <c r="Q280" s="453"/>
      <c r="R280" s="453"/>
      <c r="AA280" s="102"/>
      <c r="AB280" s="443"/>
      <c r="AC280" s="444"/>
      <c r="AD280" s="445"/>
    </row>
    <row r="281" spans="1:30" s="578" customFormat="1">
      <c r="A281" s="576"/>
      <c r="B281" s="759"/>
      <c r="C281" s="582"/>
      <c r="D281" s="581"/>
      <c r="E281" s="1135"/>
      <c r="F281" s="100"/>
      <c r="G281" s="101"/>
      <c r="H281" s="101"/>
      <c r="I281" s="101"/>
      <c r="J281" s="101"/>
      <c r="K281" s="101"/>
      <c r="L281" s="101"/>
      <c r="M281" s="101"/>
      <c r="N281" s="101"/>
      <c r="O281" s="101"/>
      <c r="P281" s="101"/>
      <c r="Q281" s="453"/>
      <c r="R281" s="453"/>
      <c r="S281" s="101"/>
      <c r="T281" s="101"/>
      <c r="U281" s="101"/>
      <c r="V281" s="101"/>
      <c r="W281" s="101"/>
      <c r="X281" s="101"/>
      <c r="Y281" s="101"/>
      <c r="Z281" s="101"/>
      <c r="AA281" s="102"/>
      <c r="AB281" s="443"/>
      <c r="AC281" s="444"/>
      <c r="AD281" s="445"/>
    </row>
    <row r="282" spans="1:30">
      <c r="A282" s="117"/>
      <c r="B282" s="759"/>
      <c r="C282" s="428"/>
      <c r="D282" s="412"/>
      <c r="E282" s="1135"/>
      <c r="F282" s="100"/>
      <c r="G282" s="287" t="s">
        <v>915</v>
      </c>
      <c r="T282" s="2274" t="s">
        <v>916</v>
      </c>
      <c r="U282" s="2274"/>
      <c r="V282" s="2274"/>
      <c r="W282" s="2274"/>
      <c r="X282" s="2274"/>
      <c r="Y282" s="2274"/>
      <c r="Z282" s="2274"/>
      <c r="AA282" s="2275"/>
      <c r="AB282" s="443"/>
      <c r="AC282" s="444"/>
      <c r="AD282" s="445"/>
    </row>
    <row r="283" spans="1:30">
      <c r="A283" s="117"/>
      <c r="B283" s="759"/>
      <c r="C283" s="428"/>
      <c r="D283" s="412"/>
      <c r="E283" s="1135"/>
      <c r="F283" s="100"/>
      <c r="H283" s="2038" t="s">
        <v>755</v>
      </c>
      <c r="I283" s="2039"/>
      <c r="J283" s="2039"/>
      <c r="K283" s="2039"/>
      <c r="L283" s="2039"/>
      <c r="M283" s="2039"/>
      <c r="N283" s="2039"/>
      <c r="O283" s="2039"/>
      <c r="P283" s="2040"/>
      <c r="Q283" s="2041" t="str">
        <f>IF(勤務実績１!S3="","",勤務実績１!S3)</f>
        <v/>
      </c>
      <c r="R283" s="2042"/>
      <c r="S283" s="452" t="s">
        <v>147</v>
      </c>
      <c r="T283" s="2274"/>
      <c r="U283" s="2274"/>
      <c r="V283" s="2274"/>
      <c r="W283" s="2274"/>
      <c r="X283" s="2274"/>
      <c r="Y283" s="2274"/>
      <c r="Z283" s="2274"/>
      <c r="AA283" s="2275"/>
      <c r="AB283" s="443"/>
      <c r="AC283" s="444"/>
      <c r="AD283" s="445"/>
    </row>
    <row r="284" spans="1:30">
      <c r="A284" s="117"/>
      <c r="B284" s="759"/>
      <c r="C284" s="428"/>
      <c r="D284" s="412"/>
      <c r="E284" s="1135"/>
      <c r="F284" s="100"/>
      <c r="H284" s="2038" t="s">
        <v>917</v>
      </c>
      <c r="I284" s="2039"/>
      <c r="J284" s="2039"/>
      <c r="K284" s="2039"/>
      <c r="L284" s="2039"/>
      <c r="M284" s="2039"/>
      <c r="N284" s="2039"/>
      <c r="O284" s="2039"/>
      <c r="P284" s="2040"/>
      <c r="Q284" s="2041" t="str">
        <f>勤務実績２!V3</f>
        <v/>
      </c>
      <c r="R284" s="2042"/>
      <c r="S284" s="452" t="s">
        <v>147</v>
      </c>
      <c r="T284" s="2274"/>
      <c r="U284" s="2274"/>
      <c r="V284" s="2274"/>
      <c r="W284" s="2274"/>
      <c r="X284" s="2274"/>
      <c r="Y284" s="2274"/>
      <c r="Z284" s="2274"/>
      <c r="AA284" s="2275"/>
      <c r="AB284" s="443"/>
      <c r="AC284" s="444"/>
      <c r="AD284" s="445"/>
    </row>
    <row r="285" spans="1:30" ht="13.5" customHeight="1">
      <c r="A285" s="117"/>
      <c r="B285" s="759"/>
      <c r="C285" s="428"/>
      <c r="D285" s="412"/>
      <c r="E285" s="1135"/>
      <c r="F285" s="100"/>
      <c r="H285" s="2038" t="s">
        <v>33</v>
      </c>
      <c r="I285" s="2039"/>
      <c r="J285" s="2039"/>
      <c r="K285" s="2039"/>
      <c r="L285" s="2039"/>
      <c r="M285" s="2039"/>
      <c r="N285" s="2039"/>
      <c r="O285" s="2039"/>
      <c r="P285" s="2040"/>
      <c r="Q285" s="2041" t="str">
        <f>IF(SUM(Q283:R284)=0,"",SUM(Q283:R284))</f>
        <v/>
      </c>
      <c r="R285" s="2042"/>
      <c r="S285" s="452" t="s">
        <v>147</v>
      </c>
      <c r="T285" s="2274"/>
      <c r="U285" s="2274"/>
      <c r="V285" s="2274"/>
      <c r="W285" s="2274"/>
      <c r="X285" s="2274"/>
      <c r="Y285" s="2274"/>
      <c r="Z285" s="2274"/>
      <c r="AA285" s="2275"/>
      <c r="AB285" s="443"/>
      <c r="AC285" s="444"/>
      <c r="AD285" s="445"/>
    </row>
    <row r="286" spans="1:30">
      <c r="A286" s="117"/>
      <c r="B286" s="759"/>
      <c r="C286" s="428"/>
      <c r="D286" s="412"/>
      <c r="E286" s="1135"/>
      <c r="F286" s="100"/>
      <c r="Q286" s="212"/>
      <c r="R286" s="212"/>
      <c r="S286" s="212"/>
      <c r="T286" s="2274"/>
      <c r="U286" s="2274"/>
      <c r="V286" s="2274"/>
      <c r="W286" s="2274"/>
      <c r="X286" s="2274"/>
      <c r="Y286" s="2274"/>
      <c r="Z286" s="2274"/>
      <c r="AA286" s="2275"/>
      <c r="AB286" s="443"/>
      <c r="AC286" s="444"/>
      <c r="AD286" s="445"/>
    </row>
    <row r="287" spans="1:30">
      <c r="A287" s="117"/>
      <c r="B287" s="759"/>
      <c r="C287" s="428"/>
      <c r="D287" s="412"/>
      <c r="E287" s="1135"/>
      <c r="F287" s="100"/>
      <c r="G287" s="774"/>
      <c r="H287" s="774"/>
      <c r="I287" s="774"/>
      <c r="J287" s="774"/>
      <c r="K287" s="775"/>
      <c r="L287" s="775"/>
      <c r="M287" s="775"/>
      <c r="N287" s="774"/>
      <c r="O287" s="774"/>
      <c r="P287" s="774"/>
      <c r="Q287" s="774"/>
      <c r="R287" s="775"/>
      <c r="S287" s="774"/>
      <c r="T287" s="774"/>
      <c r="U287" s="774"/>
      <c r="V287" s="765"/>
      <c r="W287" s="765"/>
      <c r="X287" s="765"/>
      <c r="Y287" s="765"/>
      <c r="Z287" s="765"/>
      <c r="AA287" s="102"/>
      <c r="AB287" s="443"/>
      <c r="AC287" s="444"/>
      <c r="AD287" s="445"/>
    </row>
    <row r="288" spans="1:30">
      <c r="A288" s="117"/>
      <c r="B288" s="759"/>
      <c r="C288" s="428"/>
      <c r="D288" s="412"/>
      <c r="E288" s="1135"/>
      <c r="F288" s="100"/>
      <c r="G288" s="774"/>
      <c r="H288" s="774"/>
      <c r="I288" s="774"/>
      <c r="J288" s="774"/>
      <c r="K288" s="775"/>
      <c r="L288" s="775"/>
      <c r="M288" s="775"/>
      <c r="N288" s="774"/>
      <c r="O288" s="774"/>
      <c r="P288" s="774"/>
      <c r="Q288" s="774"/>
      <c r="R288" s="775"/>
      <c r="S288" s="774"/>
      <c r="T288" s="774"/>
      <c r="U288" s="774"/>
      <c r="V288" s="765"/>
      <c r="W288" s="765"/>
      <c r="X288" s="765"/>
      <c r="Y288" s="765"/>
      <c r="Z288" s="765"/>
      <c r="AA288" s="102"/>
      <c r="AB288" s="443"/>
      <c r="AC288" s="444"/>
      <c r="AD288" s="445"/>
    </row>
    <row r="289" spans="1:30">
      <c r="A289" s="117"/>
      <c r="B289" s="759"/>
      <c r="C289" s="428"/>
      <c r="D289" s="412"/>
      <c r="E289" s="1135"/>
      <c r="F289" s="100"/>
      <c r="G289" s="583"/>
      <c r="H289" s="583"/>
      <c r="I289" s="583"/>
      <c r="J289" s="583"/>
      <c r="K289" s="583"/>
      <c r="L289" s="583"/>
      <c r="M289" s="583"/>
      <c r="N289" s="583"/>
      <c r="O289" s="583"/>
      <c r="P289" s="583"/>
      <c r="Q289" s="583"/>
      <c r="R289" s="583"/>
      <c r="S289" s="583"/>
      <c r="T289" s="583"/>
      <c r="U289" s="583"/>
      <c r="V289" s="580"/>
      <c r="W289" s="580"/>
      <c r="X289" s="580"/>
      <c r="Y289" s="580"/>
      <c r="Z289" s="580"/>
      <c r="AA289" s="102"/>
      <c r="AB289" s="443"/>
      <c r="AC289" s="444"/>
      <c r="AD289" s="445"/>
    </row>
    <row r="290" spans="1:30">
      <c r="A290" s="117"/>
      <c r="B290" s="759"/>
      <c r="C290" s="428"/>
      <c r="D290" s="412"/>
      <c r="E290" s="1135"/>
      <c r="F290" s="100"/>
      <c r="G290" s="212"/>
      <c r="H290" s="212"/>
      <c r="I290" s="212"/>
      <c r="J290" s="212"/>
      <c r="K290" s="212"/>
      <c r="L290" s="212"/>
      <c r="M290" s="212"/>
      <c r="N290" s="212"/>
      <c r="O290" s="212"/>
      <c r="P290" s="212"/>
      <c r="Q290" s="212"/>
      <c r="R290" s="212"/>
      <c r="Y290" s="212"/>
      <c r="Z290" s="212"/>
      <c r="AA290" s="102"/>
      <c r="AB290" s="443"/>
      <c r="AC290" s="444"/>
      <c r="AD290" s="445"/>
    </row>
    <row r="291" spans="1:30">
      <c r="A291" s="117"/>
      <c r="B291" s="759"/>
      <c r="C291" s="428"/>
      <c r="D291" s="412"/>
      <c r="E291" s="1135"/>
      <c r="F291" s="100"/>
      <c r="G291" s="212"/>
      <c r="H291" s="212"/>
      <c r="I291" s="212"/>
      <c r="J291" s="212"/>
      <c r="K291" s="212"/>
      <c r="L291" s="212"/>
      <c r="M291" s="212"/>
      <c r="N291" s="212"/>
      <c r="O291" s="212"/>
      <c r="P291" s="212"/>
      <c r="Q291" s="212"/>
      <c r="R291" s="212"/>
      <c r="S291" s="212"/>
      <c r="T291" s="212"/>
      <c r="U291" s="212"/>
      <c r="V291" s="212"/>
      <c r="W291" s="212"/>
      <c r="X291" s="212"/>
      <c r="Y291" s="212"/>
      <c r="Z291" s="212"/>
      <c r="AA291" s="102"/>
      <c r="AB291" s="443"/>
      <c r="AC291" s="444"/>
      <c r="AD291" s="445"/>
    </row>
    <row r="292" spans="1:30" ht="14.25" thickBot="1">
      <c r="A292" s="117"/>
      <c r="B292" s="1229"/>
      <c r="C292" s="2106"/>
      <c r="D292" s="428"/>
      <c r="E292" s="1135" t="s">
        <v>863</v>
      </c>
      <c r="F292" s="100"/>
      <c r="G292" s="212"/>
      <c r="H292" s="212"/>
      <c r="I292" s="212"/>
      <c r="J292" s="212"/>
      <c r="K292" s="212"/>
      <c r="L292" s="212"/>
      <c r="M292" s="212"/>
      <c r="N292" s="212"/>
      <c r="O292" s="212"/>
      <c r="P292" s="212"/>
      <c r="Q292" s="212"/>
      <c r="R292" s="212"/>
      <c r="S292" s="212"/>
      <c r="T292" s="212"/>
      <c r="U292" s="212"/>
      <c r="V292" s="212"/>
      <c r="W292" s="212"/>
      <c r="X292" s="212"/>
      <c r="Y292" s="212"/>
      <c r="Z292" s="212"/>
      <c r="AA292" s="102"/>
      <c r="AB292" s="443"/>
      <c r="AC292" s="444"/>
      <c r="AD292" s="445"/>
    </row>
    <row r="293" spans="1:30" ht="14.25" thickBot="1">
      <c r="A293" s="117"/>
      <c r="B293" s="1229"/>
      <c r="C293" s="2106"/>
      <c r="D293" s="428"/>
      <c r="E293" s="1135"/>
      <c r="F293" s="100"/>
      <c r="G293" s="1211" t="s">
        <v>767</v>
      </c>
      <c r="H293" s="1211"/>
      <c r="I293" s="1211"/>
      <c r="J293" s="1211"/>
      <c r="K293" s="1211"/>
      <c r="L293" s="1211"/>
      <c r="M293" s="1211"/>
      <c r="N293" s="1211"/>
      <c r="O293" s="1211"/>
      <c r="P293" s="1211"/>
      <c r="Q293" s="2280" t="s">
        <v>591</v>
      </c>
      <c r="R293" s="2281"/>
      <c r="S293" s="2087"/>
      <c r="T293" s="2089"/>
      <c r="U293" s="2089"/>
      <c r="V293" s="2089"/>
      <c r="W293" s="2089"/>
      <c r="X293" s="2089"/>
      <c r="Y293" s="2088"/>
      <c r="Z293" s="385"/>
      <c r="AA293" s="102"/>
      <c r="AB293" s="443"/>
      <c r="AC293" s="444"/>
      <c r="AD293" s="445"/>
    </row>
    <row r="294" spans="1:30">
      <c r="A294" s="117"/>
      <c r="B294" s="1229"/>
      <c r="C294" s="2106"/>
      <c r="D294" s="428"/>
      <c r="E294" s="1135"/>
      <c r="F294" s="100"/>
      <c r="G294" s="137"/>
      <c r="H294" s="137"/>
      <c r="I294" s="137"/>
      <c r="J294" s="137"/>
      <c r="K294" s="137"/>
      <c r="L294" s="137"/>
      <c r="M294" s="137"/>
      <c r="W294" s="212"/>
      <c r="X294" s="212"/>
      <c r="Y294" s="212"/>
      <c r="Z294" s="212"/>
      <c r="AA294" s="102"/>
      <c r="AB294" s="443"/>
      <c r="AC294" s="444"/>
      <c r="AD294" s="445"/>
    </row>
    <row r="295" spans="1:30">
      <c r="A295" s="117"/>
      <c r="B295" s="759"/>
      <c r="C295" s="412"/>
      <c r="D295" s="428"/>
      <c r="E295" s="111"/>
      <c r="F295" s="100"/>
      <c r="G295" s="345"/>
      <c r="H295" s="345"/>
      <c r="I295" s="345"/>
      <c r="J295" s="345"/>
      <c r="K295" s="345"/>
      <c r="L295" s="345"/>
      <c r="M295" s="345"/>
      <c r="N295" s="345"/>
      <c r="O295" s="345"/>
      <c r="P295" s="212"/>
      <c r="Q295" s="212"/>
      <c r="R295" s="212"/>
      <c r="S295" s="1721" t="s">
        <v>1037</v>
      </c>
      <c r="T295" s="2062"/>
      <c r="U295" s="2062"/>
      <c r="V295" s="2062"/>
      <c r="W295" s="2062"/>
      <c r="X295" s="2062"/>
      <c r="Y295" s="1722"/>
      <c r="Z295" s="212"/>
      <c r="AA295" s="102"/>
      <c r="AB295" s="454"/>
      <c r="AC295" s="455"/>
      <c r="AD295" s="456"/>
    </row>
    <row r="296" spans="1:30" ht="14.25" thickBot="1">
      <c r="A296" s="117"/>
      <c r="B296" s="759"/>
      <c r="C296" s="412"/>
      <c r="D296" s="428"/>
      <c r="E296" s="111"/>
      <c r="F296" s="100"/>
      <c r="G296" s="345"/>
      <c r="H296" s="345"/>
      <c r="I296" s="345"/>
      <c r="J296" s="345"/>
      <c r="K296" s="345"/>
      <c r="L296" s="345"/>
      <c r="M296" s="345"/>
      <c r="N296" s="345"/>
      <c r="O296" s="345"/>
      <c r="P296" s="212"/>
      <c r="Q296" s="212"/>
      <c r="R296" s="212"/>
      <c r="S296" s="212"/>
      <c r="T296" s="212"/>
      <c r="U296" s="212"/>
      <c r="V296" s="212"/>
      <c r="W296" s="212"/>
      <c r="X296" s="212"/>
      <c r="Y296" s="212"/>
      <c r="Z296" s="212"/>
      <c r="AA296" s="102"/>
      <c r="AB296" s="454"/>
      <c r="AC296" s="455"/>
      <c r="AD296" s="456"/>
    </row>
    <row r="297" spans="1:30" ht="14.25" thickBot="1">
      <c r="A297" s="117"/>
      <c r="B297" s="759"/>
      <c r="C297" s="2106"/>
      <c r="D297" s="428"/>
      <c r="E297" s="1135" t="s">
        <v>1151</v>
      </c>
      <c r="F297" s="100"/>
      <c r="G297" s="2038" t="s">
        <v>763</v>
      </c>
      <c r="H297" s="2039"/>
      <c r="I297" s="2039"/>
      <c r="J297" s="2039"/>
      <c r="K297" s="2039"/>
      <c r="L297" s="2039"/>
      <c r="M297" s="2039"/>
      <c r="N297" s="2039"/>
      <c r="O297" s="2039"/>
      <c r="P297" s="2039"/>
      <c r="Q297" s="2039"/>
      <c r="R297" s="2277"/>
      <c r="S297" s="2082" t="str">
        <f>Q264</f>
        <v/>
      </c>
      <c r="T297" s="2083"/>
      <c r="U297" s="2084"/>
      <c r="V297" s="457" t="s">
        <v>286</v>
      </c>
      <c r="Y297" s="212"/>
      <c r="Z297" s="212"/>
      <c r="AA297" s="102"/>
      <c r="AB297" s="443"/>
      <c r="AC297" s="444"/>
      <c r="AD297" s="445"/>
    </row>
    <row r="298" spans="1:30">
      <c r="A298" s="117"/>
      <c r="B298" s="759"/>
      <c r="C298" s="2106"/>
      <c r="D298" s="428"/>
      <c r="E298" s="1135"/>
      <c r="F298" s="100"/>
      <c r="G298" s="2147"/>
      <c r="H298" s="2148"/>
      <c r="I298" s="2278" t="s">
        <v>768</v>
      </c>
      <c r="J298" s="2279"/>
      <c r="K298" s="2279"/>
      <c r="L298" s="2279"/>
      <c r="M298" s="2279"/>
      <c r="N298" s="2279"/>
      <c r="O298" s="2262" t="s">
        <v>773</v>
      </c>
      <c r="P298" s="2263"/>
      <c r="Q298" s="2263"/>
      <c r="R298" s="2264"/>
      <c r="S298" s="458"/>
      <c r="T298" s="385"/>
      <c r="U298" s="385"/>
      <c r="V298" s="385"/>
      <c r="Y298" s="212"/>
      <c r="Z298" s="212"/>
      <c r="AA298" s="102"/>
      <c r="AB298" s="443"/>
      <c r="AC298" s="444"/>
      <c r="AD298" s="445"/>
    </row>
    <row r="299" spans="1:30">
      <c r="A299" s="117"/>
      <c r="B299" s="759"/>
      <c r="C299" s="2106"/>
      <c r="D299" s="428"/>
      <c r="E299" s="1135"/>
      <c r="F299" s="100"/>
      <c r="G299" s="2195"/>
      <c r="H299" s="2196"/>
      <c r="I299" s="2076" t="s">
        <v>770</v>
      </c>
      <c r="J299" s="2077"/>
      <c r="K299" s="2077"/>
      <c r="L299" s="2077"/>
      <c r="M299" s="2077"/>
      <c r="N299" s="2077"/>
      <c r="O299" s="2262" t="s">
        <v>771</v>
      </c>
      <c r="P299" s="2263"/>
      <c r="Q299" s="2263"/>
      <c r="R299" s="2264"/>
      <c r="S299" s="458"/>
      <c r="T299" s="385"/>
      <c r="U299" s="385"/>
      <c r="V299" s="385"/>
      <c r="Y299" s="212"/>
      <c r="Z299" s="212"/>
      <c r="AA299" s="102"/>
      <c r="AB299" s="443"/>
      <c r="AC299" s="444"/>
      <c r="AD299" s="445"/>
    </row>
    <row r="300" spans="1:30">
      <c r="A300" s="117"/>
      <c r="B300" s="759"/>
      <c r="C300" s="2106"/>
      <c r="D300" s="428"/>
      <c r="E300" s="1135"/>
      <c r="F300" s="100"/>
      <c r="G300" s="2195"/>
      <c r="H300" s="2196"/>
      <c r="I300" s="2076" t="s">
        <v>772</v>
      </c>
      <c r="J300" s="2077"/>
      <c r="K300" s="2077"/>
      <c r="L300" s="2077"/>
      <c r="M300" s="2077"/>
      <c r="N300" s="2077"/>
      <c r="O300" s="2262" t="s">
        <v>769</v>
      </c>
      <c r="P300" s="2263"/>
      <c r="Q300" s="2263"/>
      <c r="R300" s="2264"/>
      <c r="S300" s="458"/>
      <c r="T300" s="385"/>
      <c r="U300" s="385"/>
      <c r="V300" s="385"/>
      <c r="W300" s="212"/>
      <c r="X300" s="212"/>
      <c r="Y300" s="212"/>
      <c r="Z300" s="212"/>
      <c r="AA300" s="102"/>
      <c r="AB300" s="443"/>
      <c r="AC300" s="444"/>
      <c r="AD300" s="445"/>
    </row>
    <row r="301" spans="1:30">
      <c r="A301" s="117"/>
      <c r="B301" s="759"/>
      <c r="C301" s="412"/>
      <c r="D301" s="428"/>
      <c r="E301" s="111"/>
      <c r="F301" s="100"/>
      <c r="G301" s="212"/>
      <c r="H301" s="212"/>
      <c r="I301" s="212"/>
      <c r="J301" s="212"/>
      <c r="K301" s="212"/>
      <c r="L301" s="212"/>
      <c r="M301" s="212"/>
      <c r="N301" s="212"/>
      <c r="O301" s="385"/>
      <c r="P301" s="385"/>
      <c r="Q301" s="385"/>
      <c r="R301" s="385"/>
      <c r="S301" s="385"/>
      <c r="Y301" s="212"/>
      <c r="Z301" s="212"/>
      <c r="AA301" s="102"/>
      <c r="AB301" s="443"/>
      <c r="AC301" s="444"/>
      <c r="AD301" s="445"/>
    </row>
    <row r="302" spans="1:30" ht="14.25" thickBot="1">
      <c r="A302" s="117"/>
      <c r="B302" s="759"/>
      <c r="C302" s="412"/>
      <c r="D302" s="428"/>
      <c r="E302" s="111"/>
      <c r="F302" s="100"/>
      <c r="G302" s="2085" t="s">
        <v>774</v>
      </c>
      <c r="H302" s="2085"/>
      <c r="I302" s="2085"/>
      <c r="J302" s="2050"/>
      <c r="K302" s="2050"/>
      <c r="L302" s="2085"/>
      <c r="M302" s="212"/>
      <c r="N302" s="212"/>
      <c r="O302" s="385"/>
      <c r="P302" s="385"/>
      <c r="Q302" s="385"/>
      <c r="R302" s="385"/>
      <c r="S302" s="385"/>
      <c r="Y302" s="212"/>
      <c r="Z302" s="212"/>
      <c r="AA302" s="102"/>
      <c r="AB302" s="443"/>
      <c r="AC302" s="444"/>
      <c r="AD302" s="445"/>
    </row>
    <row r="303" spans="1:30" ht="14.25" thickBot="1">
      <c r="A303" s="117"/>
      <c r="B303" s="759"/>
      <c r="C303" s="412"/>
      <c r="D303" s="428"/>
      <c r="E303" s="111"/>
      <c r="F303" s="100"/>
      <c r="G303" s="2085" t="s">
        <v>38</v>
      </c>
      <c r="H303" s="2085"/>
      <c r="I303" s="2086"/>
      <c r="J303" s="2087"/>
      <c r="K303" s="2088"/>
      <c r="L303" s="459" t="s">
        <v>286</v>
      </c>
      <c r="M303" s="212"/>
      <c r="N303" s="212"/>
      <c r="O303" s="385"/>
      <c r="P303" s="385"/>
      <c r="Q303" s="385"/>
      <c r="R303" s="385"/>
      <c r="S303" s="385"/>
      <c r="T303" s="385"/>
      <c r="U303" s="385"/>
      <c r="V303" s="385"/>
      <c r="W303" s="212"/>
      <c r="X303" s="212"/>
      <c r="Y303" s="212"/>
      <c r="Z303" s="212"/>
      <c r="AA303" s="102"/>
      <c r="AB303" s="443"/>
      <c r="AC303" s="444"/>
      <c r="AD303" s="445"/>
    </row>
    <row r="304" spans="1:30" ht="14.25" thickBot="1">
      <c r="A304" s="117"/>
      <c r="B304" s="759"/>
      <c r="C304" s="412"/>
      <c r="D304" s="428"/>
      <c r="E304" s="111"/>
      <c r="F304" s="100"/>
      <c r="G304" s="2085" t="s">
        <v>39</v>
      </c>
      <c r="H304" s="2085"/>
      <c r="I304" s="2086"/>
      <c r="J304" s="2087"/>
      <c r="K304" s="2088"/>
      <c r="L304" s="459" t="s">
        <v>286</v>
      </c>
      <c r="M304" s="212"/>
      <c r="N304" s="212"/>
      <c r="O304" s="385"/>
      <c r="P304" s="385"/>
      <c r="Q304" s="385"/>
      <c r="R304" s="385"/>
      <c r="S304" s="385"/>
      <c r="T304" s="385"/>
      <c r="U304" s="385"/>
      <c r="V304" s="385"/>
      <c r="W304" s="212"/>
      <c r="X304" s="212"/>
      <c r="Y304" s="212"/>
      <c r="Z304" s="212"/>
      <c r="AA304" s="102"/>
      <c r="AB304" s="443"/>
      <c r="AC304" s="444"/>
      <c r="AD304" s="445"/>
    </row>
    <row r="305" spans="1:30" ht="6" customHeight="1">
      <c r="A305" s="126"/>
      <c r="B305" s="760"/>
      <c r="C305" s="418"/>
      <c r="D305" s="451"/>
      <c r="E305" s="260"/>
      <c r="F305" s="144"/>
      <c r="G305" s="447"/>
      <c r="H305" s="447"/>
      <c r="I305" s="447"/>
      <c r="J305" s="447"/>
      <c r="K305" s="447"/>
      <c r="L305" s="447"/>
      <c r="M305" s="447"/>
      <c r="N305" s="447"/>
      <c r="O305" s="460"/>
      <c r="P305" s="460"/>
      <c r="Q305" s="460"/>
      <c r="R305" s="460"/>
      <c r="S305" s="460"/>
      <c r="T305" s="460"/>
      <c r="U305" s="460"/>
      <c r="V305" s="460"/>
      <c r="W305" s="447"/>
      <c r="X305" s="447"/>
      <c r="Y305" s="447"/>
      <c r="Z305" s="447"/>
      <c r="AA305" s="149"/>
      <c r="AB305" s="448"/>
      <c r="AC305" s="449"/>
      <c r="AD305" s="450"/>
    </row>
    <row r="306" spans="1:30" ht="6" customHeight="1">
      <c r="A306" s="117"/>
      <c r="B306" s="759"/>
      <c r="C306" s="412"/>
      <c r="D306" s="428"/>
      <c r="E306" s="111"/>
      <c r="F306" s="100"/>
      <c r="G306" s="212"/>
      <c r="H306" s="212"/>
      <c r="I306" s="212"/>
      <c r="J306" s="212"/>
      <c r="K306" s="212"/>
      <c r="L306" s="212"/>
      <c r="M306" s="212"/>
      <c r="N306" s="212"/>
      <c r="O306" s="385"/>
      <c r="P306" s="385"/>
      <c r="Q306" s="385"/>
      <c r="R306" s="385"/>
      <c r="S306" s="385"/>
      <c r="T306" s="385"/>
      <c r="U306" s="385"/>
      <c r="V306" s="385"/>
      <c r="W306" s="212"/>
      <c r="X306" s="212"/>
      <c r="Y306" s="212"/>
      <c r="Z306" s="212"/>
      <c r="AA306" s="102"/>
      <c r="AB306" s="443"/>
      <c r="AC306" s="444"/>
      <c r="AD306" s="445"/>
    </row>
    <row r="307" spans="1:30">
      <c r="A307" s="117"/>
      <c r="B307" s="759"/>
      <c r="C307" s="2106"/>
      <c r="D307" s="428"/>
      <c r="E307" s="1135" t="s">
        <v>1152</v>
      </c>
      <c r="F307" s="100"/>
      <c r="G307" s="212"/>
      <c r="H307" s="212"/>
      <c r="I307" s="212"/>
      <c r="J307" s="212"/>
      <c r="K307" s="212"/>
      <c r="L307" s="212"/>
      <c r="M307" s="212"/>
      <c r="N307" s="212"/>
      <c r="O307" s="212"/>
      <c r="P307" s="212"/>
      <c r="Q307" s="212"/>
      <c r="R307" s="212"/>
      <c r="S307" s="212"/>
      <c r="T307" s="212"/>
      <c r="U307" s="212"/>
      <c r="V307" s="212"/>
      <c r="W307" s="212"/>
      <c r="X307" s="212"/>
      <c r="Y307" s="212"/>
      <c r="Z307" s="212"/>
      <c r="AA307" s="102"/>
      <c r="AB307" s="443"/>
      <c r="AC307" s="444"/>
      <c r="AD307" s="445"/>
    </row>
    <row r="308" spans="1:30" ht="14.25" thickBot="1">
      <c r="A308" s="117"/>
      <c r="B308" s="759"/>
      <c r="C308" s="2106"/>
      <c r="D308" s="428"/>
      <c r="E308" s="1135"/>
      <c r="F308" s="100"/>
      <c r="G308" s="2259" t="s">
        <v>775</v>
      </c>
      <c r="H308" s="2260"/>
      <c r="I308" s="2260"/>
      <c r="J308" s="2260"/>
      <c r="K308" s="2260"/>
      <c r="L308" s="2260"/>
      <c r="M308" s="2260"/>
      <c r="N308" s="2260"/>
      <c r="O308" s="2260"/>
      <c r="P308" s="2260"/>
      <c r="Q308" s="2260"/>
      <c r="R308" s="2260"/>
      <c r="S308" s="2260"/>
      <c r="T308" s="2260"/>
      <c r="U308" s="2260"/>
      <c r="V308" s="2260"/>
      <c r="W308" s="2260"/>
      <c r="X308" s="2261"/>
      <c r="Y308" s="212"/>
      <c r="Z308" s="212"/>
      <c r="AA308" s="102"/>
      <c r="AB308" s="443"/>
      <c r="AC308" s="444"/>
      <c r="AD308" s="445"/>
    </row>
    <row r="309" spans="1:30" ht="14.25" thickBot="1">
      <c r="A309" s="117"/>
      <c r="B309" s="759"/>
      <c r="C309" s="2106"/>
      <c r="D309" s="428"/>
      <c r="E309" s="1135"/>
      <c r="F309" s="100"/>
      <c r="G309" s="2195"/>
      <c r="H309" s="2196"/>
      <c r="I309" s="2250" t="s">
        <v>776</v>
      </c>
      <c r="J309" s="2251"/>
      <c r="K309" s="2251"/>
      <c r="L309" s="2251"/>
      <c r="M309" s="2251"/>
      <c r="N309" s="2252"/>
      <c r="O309" s="2247" t="s">
        <v>777</v>
      </c>
      <c r="P309" s="2248"/>
      <c r="Q309" s="2249"/>
      <c r="R309" s="461" t="s">
        <v>835</v>
      </c>
      <c r="S309" s="2087"/>
      <c r="T309" s="2089"/>
      <c r="U309" s="2089"/>
      <c r="V309" s="2089"/>
      <c r="W309" s="2089"/>
      <c r="X309" s="2088"/>
      <c r="Y309" s="212"/>
      <c r="Z309" s="212"/>
      <c r="AA309" s="102"/>
      <c r="AB309" s="443"/>
      <c r="AC309" s="444"/>
      <c r="AD309" s="445"/>
    </row>
    <row r="310" spans="1:30" ht="14.25" thickBot="1">
      <c r="A310" s="117"/>
      <c r="B310" s="759"/>
      <c r="C310" s="2106"/>
      <c r="D310" s="428"/>
      <c r="E310" s="1135"/>
      <c r="F310" s="100"/>
      <c r="G310" s="2195"/>
      <c r="H310" s="2196"/>
      <c r="I310" s="2250" t="s">
        <v>778</v>
      </c>
      <c r="J310" s="2251"/>
      <c r="K310" s="2251"/>
      <c r="L310" s="2251"/>
      <c r="M310" s="2251"/>
      <c r="N310" s="2252"/>
      <c r="O310" s="2247" t="s">
        <v>779</v>
      </c>
      <c r="P310" s="2248"/>
      <c r="Q310" s="2249"/>
      <c r="R310" s="212" t="s">
        <v>638</v>
      </c>
      <c r="S310" s="2270"/>
      <c r="T310" s="2271"/>
      <c r="U310" s="447" t="s">
        <v>286</v>
      </c>
      <c r="V310" s="516"/>
      <c r="W310" s="502"/>
      <c r="X310" s="502"/>
      <c r="Y310" s="212"/>
      <c r="Z310" s="212"/>
      <c r="AA310" s="102"/>
      <c r="AB310" s="443"/>
      <c r="AC310" s="444"/>
      <c r="AD310" s="445"/>
    </row>
    <row r="311" spans="1:30" ht="14.25" thickBot="1">
      <c r="A311" s="117"/>
      <c r="B311" s="759"/>
      <c r="C311" s="2106"/>
      <c r="D311" s="428"/>
      <c r="E311" s="1135"/>
      <c r="F311" s="100"/>
      <c r="G311" s="2195"/>
      <c r="H311" s="2196"/>
      <c r="I311" s="2250" t="s">
        <v>755</v>
      </c>
      <c r="J311" s="2251"/>
      <c r="K311" s="2251"/>
      <c r="L311" s="2251"/>
      <c r="M311" s="2251"/>
      <c r="N311" s="2252"/>
      <c r="O311" s="2247" t="s">
        <v>591</v>
      </c>
      <c r="P311" s="2248"/>
      <c r="Q311" s="2249"/>
      <c r="R311" s="212" t="s">
        <v>835</v>
      </c>
      <c r="S311" s="2253"/>
      <c r="T311" s="2254"/>
      <c r="U311" s="2254"/>
      <c r="V311" s="2254"/>
      <c r="W311" s="2254"/>
      <c r="X311" s="2255"/>
      <c r="Y311" s="212"/>
      <c r="Z311" s="212"/>
      <c r="AA311" s="102"/>
      <c r="AB311" s="443"/>
      <c r="AC311" s="444"/>
      <c r="AD311" s="445"/>
    </row>
    <row r="312" spans="1:30" ht="14.25" thickBot="1">
      <c r="A312" s="117"/>
      <c r="B312" s="759"/>
      <c r="C312" s="2106"/>
      <c r="D312" s="428"/>
      <c r="E312" s="1135"/>
      <c r="F312" s="100"/>
      <c r="G312" s="2195"/>
      <c r="H312" s="2196"/>
      <c r="I312" s="2250" t="s">
        <v>759</v>
      </c>
      <c r="J312" s="2251"/>
      <c r="K312" s="2251"/>
      <c r="L312" s="2251"/>
      <c r="M312" s="2251"/>
      <c r="N312" s="2252"/>
      <c r="O312" s="2247" t="s">
        <v>591</v>
      </c>
      <c r="P312" s="2248"/>
      <c r="Q312" s="2249"/>
      <c r="R312" s="212" t="s">
        <v>835</v>
      </c>
      <c r="S312" s="2253"/>
      <c r="T312" s="2254"/>
      <c r="U312" s="2254"/>
      <c r="V312" s="2254"/>
      <c r="W312" s="2254"/>
      <c r="X312" s="2255"/>
      <c r="Y312" s="212"/>
      <c r="Z312" s="212"/>
      <c r="AA312" s="102"/>
      <c r="AB312" s="443"/>
      <c r="AC312" s="444"/>
      <c r="AD312" s="445"/>
    </row>
    <row r="313" spans="1:30">
      <c r="A313" s="117"/>
      <c r="B313" s="759"/>
      <c r="C313" s="2106"/>
      <c r="D313" s="428"/>
      <c r="E313" s="1135"/>
      <c r="F313" s="100"/>
      <c r="G313" s="212"/>
      <c r="H313" s="212"/>
      <c r="I313" s="212"/>
      <c r="J313" s="212"/>
      <c r="K313" s="212"/>
      <c r="L313" s="212"/>
      <c r="M313" s="212"/>
      <c r="N313" s="212"/>
      <c r="O313" s="212"/>
      <c r="P313" s="212"/>
      <c r="Q313" s="212"/>
      <c r="R313" s="212"/>
      <c r="S313" s="212"/>
      <c r="T313" s="212"/>
      <c r="U313" s="212"/>
      <c r="V313" s="212"/>
      <c r="W313" s="212"/>
      <c r="X313" s="212"/>
      <c r="Y313" s="212"/>
      <c r="Z313" s="212"/>
      <c r="AA313" s="102"/>
      <c r="AB313" s="443"/>
      <c r="AC313" s="444"/>
      <c r="AD313" s="445"/>
    </row>
    <row r="314" spans="1:30" ht="14.25" thickBot="1">
      <c r="A314" s="117"/>
      <c r="B314" s="759"/>
      <c r="C314" s="2106"/>
      <c r="D314" s="428"/>
      <c r="E314" s="1135" t="s">
        <v>864</v>
      </c>
      <c r="F314" s="100"/>
      <c r="G314" s="1366"/>
      <c r="H314" s="1366"/>
      <c r="I314" s="1366"/>
      <c r="J314" s="1366"/>
      <c r="K314" s="1366"/>
      <c r="L314" s="1366"/>
      <c r="M314" s="2267" t="s">
        <v>780</v>
      </c>
      <c r="N314" s="2268"/>
      <c r="O314" s="2268"/>
      <c r="P314" s="2268"/>
      <c r="Q314" s="2268"/>
      <c r="R314" s="2269"/>
      <c r="S314" s="2267" t="s">
        <v>591</v>
      </c>
      <c r="T314" s="2268"/>
      <c r="U314" s="2268"/>
      <c r="V314" s="2268"/>
      <c r="W314" s="2268"/>
      <c r="X314" s="2269"/>
      <c r="Y314" s="212"/>
      <c r="Z314" s="212"/>
      <c r="AA314" s="102"/>
      <c r="AB314" s="443"/>
      <c r="AC314" s="444"/>
      <c r="AD314" s="445"/>
    </row>
    <row r="315" spans="1:30" ht="14.25" thickBot="1">
      <c r="A315" s="117"/>
      <c r="B315" s="759"/>
      <c r="C315" s="2106"/>
      <c r="D315" s="428"/>
      <c r="E315" s="1135"/>
      <c r="F315" s="100"/>
      <c r="G315" s="2250" t="s">
        <v>781</v>
      </c>
      <c r="H315" s="2251"/>
      <c r="I315" s="2251"/>
      <c r="J315" s="2251"/>
      <c r="K315" s="2251"/>
      <c r="L315" s="2252"/>
      <c r="M315" s="2253"/>
      <c r="N315" s="2254"/>
      <c r="O315" s="2254"/>
      <c r="P315" s="2254"/>
      <c r="Q315" s="2254"/>
      <c r="R315" s="2255"/>
      <c r="S315" s="2253"/>
      <c r="T315" s="2254"/>
      <c r="U315" s="2254"/>
      <c r="V315" s="2254"/>
      <c r="W315" s="2254"/>
      <c r="X315" s="2255"/>
      <c r="Y315" s="212"/>
      <c r="Z315" s="212"/>
      <c r="AA315" s="102"/>
      <c r="AB315" s="443"/>
      <c r="AC315" s="444"/>
      <c r="AD315" s="445"/>
    </row>
    <row r="316" spans="1:30" ht="14.25" thickBot="1">
      <c r="A316" s="117"/>
      <c r="B316" s="759"/>
      <c r="C316" s="2106"/>
      <c r="D316" s="428"/>
      <c r="E316" s="1135"/>
      <c r="F316" s="100"/>
      <c r="G316" s="2250" t="s">
        <v>782</v>
      </c>
      <c r="H316" s="2251"/>
      <c r="I316" s="2251"/>
      <c r="J316" s="2251"/>
      <c r="K316" s="2251"/>
      <c r="L316" s="2252"/>
      <c r="M316" s="2253"/>
      <c r="N316" s="2254"/>
      <c r="O316" s="2254"/>
      <c r="P316" s="2254"/>
      <c r="Q316" s="2254"/>
      <c r="R316" s="2255"/>
      <c r="S316" s="2253"/>
      <c r="T316" s="2254"/>
      <c r="U316" s="2254"/>
      <c r="V316" s="2254"/>
      <c r="W316" s="2254"/>
      <c r="X316" s="2255"/>
      <c r="Y316" s="212"/>
      <c r="Z316" s="212"/>
      <c r="AA316" s="102"/>
      <c r="AB316" s="443"/>
      <c r="AC316" s="444"/>
      <c r="AD316" s="445"/>
    </row>
    <row r="317" spans="1:30" ht="14.25" thickBot="1">
      <c r="A317" s="117"/>
      <c r="B317" s="759"/>
      <c r="C317" s="2106"/>
      <c r="D317" s="428"/>
      <c r="E317" s="1135"/>
      <c r="F317" s="100"/>
      <c r="G317" s="2250" t="s">
        <v>783</v>
      </c>
      <c r="H317" s="2251"/>
      <c r="I317" s="2251"/>
      <c r="J317" s="2251"/>
      <c r="K317" s="2251"/>
      <c r="L317" s="2252"/>
      <c r="M317" s="2253"/>
      <c r="N317" s="2254"/>
      <c r="O317" s="2254"/>
      <c r="P317" s="2254"/>
      <c r="Q317" s="2254"/>
      <c r="R317" s="2255"/>
      <c r="S317" s="2253"/>
      <c r="T317" s="2254"/>
      <c r="U317" s="2254"/>
      <c r="V317" s="2254"/>
      <c r="W317" s="2254"/>
      <c r="X317" s="2255"/>
      <c r="Y317" s="212"/>
      <c r="Z317" s="212"/>
      <c r="AA317" s="102"/>
      <c r="AB317" s="443"/>
      <c r="AC317" s="444"/>
      <c r="AD317" s="445"/>
    </row>
    <row r="318" spans="1:30">
      <c r="A318" s="117"/>
      <c r="B318" s="759"/>
      <c r="C318" s="428"/>
      <c r="D318" s="428"/>
      <c r="E318" s="111"/>
      <c r="F318" s="100"/>
      <c r="G318" s="2442" t="s">
        <v>1279</v>
      </c>
      <c r="H318" s="2442"/>
      <c r="I318" s="2442"/>
      <c r="J318" s="2442"/>
      <c r="K318" s="2442"/>
      <c r="L318" s="2442"/>
      <c r="M318" s="2442"/>
      <c r="N318" s="2442"/>
      <c r="O318" s="2442"/>
      <c r="P318" s="2442"/>
      <c r="Q318" s="2442"/>
      <c r="R318" s="2442"/>
      <c r="S318" s="2442"/>
      <c r="T318" s="2442"/>
      <c r="U318" s="2442"/>
      <c r="V318" s="2442"/>
      <c r="W318" s="2442"/>
      <c r="X318" s="2442"/>
      <c r="Y318" s="212"/>
      <c r="Z318" s="212"/>
      <c r="AA318" s="102"/>
      <c r="AB318" s="443"/>
      <c r="AC318" s="444"/>
      <c r="AD318" s="445"/>
    </row>
    <row r="319" spans="1:30">
      <c r="A319" s="111"/>
      <c r="B319" s="759"/>
      <c r="C319" s="411"/>
      <c r="D319" s="412"/>
      <c r="E319" s="111"/>
      <c r="F319" s="100"/>
      <c r="G319" s="212"/>
      <c r="H319" s="212"/>
      <c r="I319" s="212"/>
      <c r="J319" s="212"/>
      <c r="K319" s="212"/>
      <c r="L319" s="212"/>
      <c r="M319" s="212"/>
      <c r="N319" s="212"/>
      <c r="O319" s="212"/>
      <c r="P319" s="212"/>
      <c r="Q319" s="212"/>
      <c r="R319" s="212"/>
      <c r="S319" s="212"/>
      <c r="T319" s="212"/>
      <c r="U319" s="212"/>
      <c r="V319" s="212"/>
      <c r="W319" s="212"/>
      <c r="X319" s="212"/>
      <c r="Y319" s="212"/>
      <c r="Z319" s="212"/>
      <c r="AA319" s="102"/>
      <c r="AB319" s="443"/>
      <c r="AC319" s="444"/>
      <c r="AD319" s="445"/>
    </row>
    <row r="320" spans="1:30">
      <c r="A320" s="111"/>
      <c r="B320" s="759"/>
      <c r="C320" s="411"/>
      <c r="D320" s="412"/>
      <c r="E320" s="111"/>
      <c r="F320" s="100"/>
      <c r="G320" s="212"/>
      <c r="H320" s="212"/>
      <c r="I320" s="212"/>
      <c r="J320" s="212"/>
      <c r="K320" s="212"/>
      <c r="L320" s="212"/>
      <c r="M320" s="212"/>
      <c r="N320" s="212"/>
      <c r="O320" s="212"/>
      <c r="P320" s="212"/>
      <c r="Q320" s="212"/>
      <c r="R320" s="212"/>
      <c r="S320" s="212"/>
      <c r="T320" s="212"/>
      <c r="U320" s="212"/>
      <c r="V320" s="212"/>
      <c r="W320" s="212"/>
      <c r="X320" s="212"/>
      <c r="Y320" s="212"/>
      <c r="Z320" s="212"/>
      <c r="AA320" s="102"/>
      <c r="AB320" s="443"/>
      <c r="AC320" s="444"/>
      <c r="AD320" s="445"/>
    </row>
    <row r="321" spans="1:30" ht="13.5" customHeight="1">
      <c r="A321" s="1135" t="s">
        <v>873</v>
      </c>
      <c r="B321" s="1229">
        <v>16</v>
      </c>
      <c r="C321" s="1523" t="s">
        <v>1047</v>
      </c>
      <c r="D321" s="1207" t="s">
        <v>1039</v>
      </c>
      <c r="E321" s="1135" t="s">
        <v>865</v>
      </c>
      <c r="F321" s="100"/>
      <c r="G321" s="1136" t="s">
        <v>117</v>
      </c>
      <c r="H321" s="1136"/>
      <c r="I321" s="1136"/>
      <c r="J321" s="1136"/>
      <c r="K321" s="1136"/>
      <c r="L321" s="1136"/>
      <c r="M321" s="1704"/>
      <c r="N321" s="1802" t="s">
        <v>784</v>
      </c>
      <c r="O321" s="1803"/>
      <c r="P321" s="1803"/>
      <c r="Q321" s="1803"/>
      <c r="R321" s="1803"/>
      <c r="S321" s="1803"/>
      <c r="T321" s="1803"/>
      <c r="U321" s="1803"/>
      <c r="V321" s="1804"/>
      <c r="W321" s="212"/>
      <c r="X321" s="212"/>
      <c r="Y321" s="212"/>
      <c r="Z321" s="212"/>
      <c r="AA321" s="102"/>
      <c r="AB321" s="2018" t="s">
        <v>1060</v>
      </c>
      <c r="AC321" s="2019"/>
      <c r="AD321" s="2020"/>
    </row>
    <row r="322" spans="1:30">
      <c r="A322" s="1135"/>
      <c r="B322" s="1229"/>
      <c r="C322" s="1523"/>
      <c r="D322" s="1207"/>
      <c r="E322" s="1135"/>
      <c r="F322" s="100"/>
      <c r="G322" s="1136"/>
      <c r="H322" s="1136"/>
      <c r="I322" s="1136"/>
      <c r="J322" s="1136"/>
      <c r="K322" s="1136"/>
      <c r="L322" s="1136"/>
      <c r="M322" s="1704"/>
      <c r="N322" s="1805"/>
      <c r="O322" s="1806"/>
      <c r="P322" s="1806"/>
      <c r="Q322" s="1806"/>
      <c r="R322" s="1806"/>
      <c r="S322" s="1806"/>
      <c r="T322" s="1806"/>
      <c r="U322" s="1806"/>
      <c r="V322" s="1807"/>
      <c r="W322" s="212"/>
      <c r="X322" s="212"/>
      <c r="Y322" s="212"/>
      <c r="Z322" s="212"/>
      <c r="AA322" s="102"/>
      <c r="AB322" s="2018"/>
      <c r="AC322" s="2019"/>
      <c r="AD322" s="2020"/>
    </row>
    <row r="323" spans="1:30">
      <c r="A323" s="1135"/>
      <c r="B323" s="1229"/>
      <c r="C323" s="1523"/>
      <c r="D323" s="1207"/>
      <c r="E323" s="1135"/>
      <c r="F323" s="100"/>
      <c r="G323" s="264"/>
      <c r="H323" s="264"/>
      <c r="I323" s="264"/>
      <c r="J323" s="264"/>
      <c r="K323" s="264"/>
      <c r="L323" s="264"/>
      <c r="M323" s="264"/>
      <c r="N323" s="446" t="s">
        <v>785</v>
      </c>
      <c r="O323" s="212"/>
      <c r="P323" s="212"/>
      <c r="Q323" s="212"/>
      <c r="R323" s="212"/>
      <c r="S323" s="212"/>
      <c r="T323" s="212"/>
      <c r="U323" s="212"/>
      <c r="V323" s="212"/>
      <c r="W323" s="212"/>
      <c r="X323" s="212"/>
      <c r="Y323" s="212"/>
      <c r="Z323" s="212"/>
      <c r="AA323" s="102"/>
      <c r="AB323" s="2018"/>
      <c r="AC323" s="2019"/>
      <c r="AD323" s="2020"/>
    </row>
    <row r="324" spans="1:30">
      <c r="A324" s="1135"/>
      <c r="B324" s="1229"/>
      <c r="C324" s="1523"/>
      <c r="D324" s="1207"/>
      <c r="E324" s="1135"/>
      <c r="F324" s="100"/>
      <c r="G324" s="212"/>
      <c r="H324" s="212"/>
      <c r="I324" s="212"/>
      <c r="J324" s="212"/>
      <c r="K324" s="212"/>
      <c r="L324" s="212"/>
      <c r="M324" s="212"/>
      <c r="N324" s="212"/>
      <c r="O324" s="212"/>
      <c r="P324" s="212"/>
      <c r="Q324" s="212"/>
      <c r="R324" s="212"/>
      <c r="S324" s="212"/>
      <c r="T324" s="212"/>
      <c r="U324" s="212"/>
      <c r="V324" s="212"/>
      <c r="W324" s="212"/>
      <c r="X324" s="212"/>
      <c r="Y324" s="212"/>
      <c r="Z324" s="212"/>
      <c r="AA324" s="102"/>
      <c r="AB324" s="2018"/>
      <c r="AC324" s="2019"/>
      <c r="AD324" s="2020"/>
    </row>
    <row r="325" spans="1:30" ht="14.25" thickBot="1">
      <c r="A325" s="1135"/>
      <c r="B325" s="1229"/>
      <c r="C325" s="1523"/>
      <c r="D325" s="1207"/>
      <c r="E325" s="1135" t="s">
        <v>1153</v>
      </c>
      <c r="F325" s="100"/>
      <c r="G325" s="2259" t="s">
        <v>786</v>
      </c>
      <c r="H325" s="2260"/>
      <c r="I325" s="2260"/>
      <c r="J325" s="2260"/>
      <c r="K325" s="2260"/>
      <c r="L325" s="2260"/>
      <c r="M325" s="2260"/>
      <c r="N325" s="2260"/>
      <c r="O325" s="2260"/>
      <c r="P325" s="2260"/>
      <c r="Q325" s="2260"/>
      <c r="R325" s="2260"/>
      <c r="S325" s="2260"/>
      <c r="T325" s="2260"/>
      <c r="U325" s="2260"/>
      <c r="V325" s="2260"/>
      <c r="W325" s="2260"/>
      <c r="X325" s="2261"/>
      <c r="Y325" s="287"/>
      <c r="Z325" s="287"/>
      <c r="AA325" s="102"/>
      <c r="AB325" s="443"/>
      <c r="AC325" s="444"/>
      <c r="AD325" s="445"/>
    </row>
    <row r="326" spans="1:30" ht="14.25" thickBot="1">
      <c r="A326" s="1135"/>
      <c r="B326" s="1229"/>
      <c r="C326" s="1523"/>
      <c r="D326" s="1207"/>
      <c r="E326" s="1135"/>
      <c r="F326" s="100"/>
      <c r="G326" s="2195"/>
      <c r="H326" s="2196"/>
      <c r="I326" s="2250" t="s">
        <v>758</v>
      </c>
      <c r="J326" s="2251"/>
      <c r="K326" s="2252"/>
      <c r="L326" s="2079" t="s">
        <v>591</v>
      </c>
      <c r="M326" s="2080"/>
      <c r="N326" s="2081"/>
      <c r="O326" s="461" t="s">
        <v>835</v>
      </c>
      <c r="P326" s="2256"/>
      <c r="Q326" s="2257"/>
      <c r="R326" s="2257"/>
      <c r="S326" s="2257"/>
      <c r="T326" s="2257"/>
      <c r="U326" s="2257"/>
      <c r="V326" s="2257"/>
      <c r="W326" s="2257"/>
      <c r="X326" s="2258"/>
      <c r="Y326" s="212"/>
      <c r="Z326" s="212"/>
      <c r="AA326" s="102"/>
      <c r="AB326" s="443"/>
      <c r="AC326" s="444"/>
      <c r="AD326" s="445"/>
    </row>
    <row r="327" spans="1:30" ht="14.25" thickBot="1">
      <c r="A327" s="1135"/>
      <c r="B327" s="1229"/>
      <c r="C327" s="1523"/>
      <c r="D327" s="1207"/>
      <c r="E327" s="1135"/>
      <c r="F327" s="100"/>
      <c r="G327" s="2195"/>
      <c r="H327" s="2196"/>
      <c r="I327" s="2250" t="s">
        <v>787</v>
      </c>
      <c r="J327" s="2251"/>
      <c r="K327" s="2252"/>
      <c r="L327" s="2079" t="s">
        <v>591</v>
      </c>
      <c r="M327" s="2080"/>
      <c r="N327" s="2081"/>
      <c r="O327" s="461" t="s">
        <v>835</v>
      </c>
      <c r="P327" s="2256"/>
      <c r="Q327" s="2257"/>
      <c r="R327" s="2257"/>
      <c r="S327" s="2257"/>
      <c r="T327" s="2257"/>
      <c r="U327" s="2257"/>
      <c r="V327" s="2257"/>
      <c r="W327" s="2257"/>
      <c r="X327" s="2258"/>
      <c r="Y327" s="212"/>
      <c r="Z327" s="212"/>
      <c r="AA327" s="102"/>
      <c r="AB327" s="443"/>
      <c r="AC327" s="444"/>
      <c r="AD327" s="445"/>
    </row>
    <row r="328" spans="1:30">
      <c r="A328" s="1135"/>
      <c r="B328" s="1229"/>
      <c r="C328" s="1523"/>
      <c r="D328" s="1207"/>
      <c r="E328" s="1135"/>
      <c r="F328" s="100"/>
      <c r="G328" s="287"/>
      <c r="H328" s="287"/>
      <c r="I328" s="287"/>
      <c r="J328" s="287"/>
      <c r="K328" s="287"/>
      <c r="L328" s="287"/>
      <c r="M328" s="287"/>
      <c r="N328" s="287"/>
      <c r="O328" s="462"/>
      <c r="P328" s="287"/>
      <c r="Q328" s="287"/>
      <c r="R328" s="212"/>
      <c r="S328" s="212"/>
      <c r="T328" s="212"/>
      <c r="U328" s="212"/>
      <c r="V328" s="212"/>
      <c r="W328" s="212"/>
      <c r="X328" s="212"/>
      <c r="Y328" s="212"/>
      <c r="Z328" s="212"/>
      <c r="AA328" s="102"/>
      <c r="AB328" s="443"/>
      <c r="AC328" s="444"/>
      <c r="AD328" s="445"/>
    </row>
    <row r="329" spans="1:30">
      <c r="A329" s="1135"/>
      <c r="B329" s="1229"/>
      <c r="C329" s="1523"/>
      <c r="D329" s="1207"/>
      <c r="E329" s="1135"/>
      <c r="F329" s="100"/>
      <c r="G329" s="287"/>
      <c r="H329" s="287"/>
      <c r="I329" s="287"/>
      <c r="J329" s="287"/>
      <c r="K329" s="287"/>
      <c r="L329" s="287"/>
      <c r="M329" s="287"/>
      <c r="N329" s="287"/>
      <c r="O329" s="287"/>
      <c r="P329" s="287"/>
      <c r="Q329" s="287"/>
      <c r="R329" s="212"/>
      <c r="S329" s="212"/>
      <c r="T329" s="212"/>
      <c r="U329" s="212"/>
      <c r="V329" s="212"/>
      <c r="W329" s="212"/>
      <c r="X329" s="212"/>
      <c r="Y329" s="212"/>
      <c r="Z329" s="212"/>
      <c r="AA329" s="102"/>
      <c r="AB329" s="443"/>
      <c r="AC329" s="444"/>
      <c r="AD329" s="445"/>
    </row>
    <row r="330" spans="1:30">
      <c r="A330" s="1135"/>
      <c r="B330" s="1229"/>
      <c r="C330" s="1523"/>
      <c r="D330" s="1207"/>
      <c r="E330" s="1135"/>
      <c r="F330" s="100"/>
      <c r="G330" s="212"/>
      <c r="H330" s="212"/>
      <c r="I330" s="212"/>
      <c r="J330" s="212"/>
      <c r="K330" s="212"/>
      <c r="L330" s="212"/>
      <c r="M330" s="212"/>
      <c r="N330" s="212"/>
      <c r="O330" s="212"/>
      <c r="P330" s="212"/>
      <c r="Q330" s="212"/>
      <c r="R330" s="212"/>
      <c r="S330" s="212"/>
      <c r="T330" s="212"/>
      <c r="U330" s="212"/>
      <c r="V330" s="212"/>
      <c r="W330" s="212"/>
      <c r="X330" s="212"/>
      <c r="Y330" s="212"/>
      <c r="Z330" s="212"/>
      <c r="AA330" s="102"/>
      <c r="AB330" s="443"/>
      <c r="AC330" s="444"/>
      <c r="AD330" s="445"/>
    </row>
    <row r="331" spans="1:30">
      <c r="A331" s="117"/>
      <c r="B331" s="759"/>
      <c r="C331" s="428"/>
      <c r="D331" s="412"/>
      <c r="E331" s="1135"/>
      <c r="F331" s="100"/>
      <c r="G331" s="287"/>
      <c r="H331" s="287"/>
      <c r="I331" s="287"/>
      <c r="J331" s="287"/>
      <c r="K331" s="287"/>
      <c r="L331" s="287"/>
      <c r="M331" s="287"/>
      <c r="N331" s="287"/>
      <c r="O331" s="287"/>
      <c r="P331" s="287"/>
      <c r="Q331" s="287"/>
      <c r="R331" s="212"/>
      <c r="S331" s="212"/>
      <c r="T331" s="212"/>
      <c r="U331" s="212"/>
      <c r="V331" s="212"/>
      <c r="W331" s="212"/>
      <c r="X331" s="212"/>
      <c r="Y331" s="212"/>
      <c r="Z331" s="212"/>
      <c r="AA331" s="102"/>
      <c r="AB331" s="2018"/>
      <c r="AC331" s="2019"/>
      <c r="AD331" s="2020"/>
    </row>
    <row r="332" spans="1:30">
      <c r="A332" s="117"/>
      <c r="B332" s="759"/>
      <c r="C332" s="428"/>
      <c r="D332" s="412"/>
      <c r="E332" s="1135" t="s">
        <v>1154</v>
      </c>
      <c r="F332" s="100"/>
      <c r="G332" s="1545" t="s">
        <v>788</v>
      </c>
      <c r="H332" s="1545"/>
      <c r="I332" s="1545"/>
      <c r="J332" s="1545"/>
      <c r="K332" s="1545"/>
      <c r="L332" s="1545"/>
      <c r="M332" s="1545"/>
      <c r="N332" s="2202"/>
      <c r="O332" s="1721" t="s">
        <v>219</v>
      </c>
      <c r="P332" s="2062"/>
      <c r="Q332" s="2062"/>
      <c r="R332" s="2062"/>
      <c r="S332" s="1722"/>
      <c r="Y332" s="212"/>
      <c r="Z332" s="212"/>
      <c r="AA332" s="102"/>
      <c r="AB332" s="2018"/>
      <c r="AC332" s="2019"/>
      <c r="AD332" s="2020"/>
    </row>
    <row r="333" spans="1:30">
      <c r="A333" s="117"/>
      <c r="B333" s="759"/>
      <c r="C333" s="428"/>
      <c r="D333" s="412"/>
      <c r="E333" s="1135"/>
      <c r="F333" s="100"/>
      <c r="G333" s="287"/>
      <c r="H333" s="287"/>
      <c r="I333" s="287"/>
      <c r="J333" s="287"/>
      <c r="K333" s="287"/>
      <c r="L333" s="287"/>
      <c r="M333" s="287"/>
      <c r="N333" s="287"/>
      <c r="O333" s="287"/>
      <c r="P333" s="287"/>
      <c r="Q333" s="287"/>
      <c r="R333" s="212"/>
      <c r="S333" s="212"/>
      <c r="T333" s="212"/>
      <c r="U333" s="212"/>
      <c r="V333" s="212"/>
      <c r="W333" s="212"/>
      <c r="X333" s="212"/>
      <c r="Y333" s="212"/>
      <c r="Z333" s="212"/>
      <c r="AA333" s="102"/>
      <c r="AB333" s="2018"/>
      <c r="AC333" s="2019"/>
      <c r="AD333" s="2020"/>
    </row>
    <row r="334" spans="1:30">
      <c r="A334" s="117"/>
      <c r="B334" s="759"/>
      <c r="C334" s="428"/>
      <c r="D334" s="412"/>
      <c r="E334" s="1135"/>
      <c r="F334" s="100"/>
      <c r="G334" s="212"/>
      <c r="H334" s="212"/>
      <c r="I334" s="212"/>
      <c r="J334" s="212"/>
      <c r="K334" s="212"/>
      <c r="L334" s="212"/>
      <c r="M334" s="212"/>
      <c r="N334" s="212"/>
      <c r="O334" s="212"/>
      <c r="P334" s="212"/>
      <c r="Q334" s="212"/>
      <c r="R334" s="212"/>
      <c r="S334" s="212"/>
      <c r="T334" s="212"/>
      <c r="U334" s="212"/>
      <c r="V334" s="212"/>
      <c r="W334" s="212"/>
      <c r="X334" s="212"/>
      <c r="Y334" s="212"/>
      <c r="Z334" s="212"/>
      <c r="AA334" s="102"/>
      <c r="AB334" s="2018"/>
      <c r="AC334" s="2019"/>
      <c r="AD334" s="2020"/>
    </row>
    <row r="335" spans="1:30">
      <c r="A335" s="117"/>
      <c r="B335" s="759"/>
      <c r="C335" s="428"/>
      <c r="D335" s="412"/>
      <c r="E335" s="1135"/>
      <c r="F335" s="100"/>
      <c r="G335" s="1545" t="s">
        <v>789</v>
      </c>
      <c r="H335" s="1545"/>
      <c r="I335" s="1545"/>
      <c r="J335" s="1545"/>
      <c r="K335" s="1545"/>
      <c r="L335" s="1545"/>
      <c r="M335" s="1545"/>
      <c r="N335" s="2202"/>
      <c r="O335" s="1721" t="s">
        <v>545</v>
      </c>
      <c r="P335" s="2062"/>
      <c r="Q335" s="2062"/>
      <c r="R335" s="2062"/>
      <c r="S335" s="1722"/>
      <c r="AA335" s="102"/>
      <c r="AB335" s="2018"/>
      <c r="AC335" s="2019"/>
      <c r="AD335" s="2020"/>
    </row>
    <row r="336" spans="1:30">
      <c r="A336" s="117"/>
      <c r="B336" s="759"/>
      <c r="C336" s="428"/>
      <c r="D336" s="412"/>
      <c r="E336" s="1135"/>
      <c r="F336" s="100"/>
      <c r="G336" s="287"/>
      <c r="H336" s="287"/>
      <c r="I336" s="287"/>
      <c r="J336" s="287"/>
      <c r="K336" s="287"/>
      <c r="L336" s="287"/>
      <c r="M336" s="287"/>
      <c r="N336" s="287"/>
      <c r="O336" s="287"/>
      <c r="P336" s="287"/>
      <c r="Q336" s="287"/>
      <c r="R336" s="212"/>
      <c r="S336" s="212"/>
      <c r="T336" s="212"/>
      <c r="U336" s="212"/>
      <c r="V336" s="212"/>
      <c r="W336" s="212"/>
      <c r="X336" s="212"/>
      <c r="Y336" s="212"/>
      <c r="Z336" s="212"/>
      <c r="AA336" s="102"/>
      <c r="AB336" s="443"/>
      <c r="AC336" s="444"/>
      <c r="AD336" s="445"/>
    </row>
    <row r="337" spans="1:30">
      <c r="A337" s="117"/>
      <c r="B337" s="759"/>
      <c r="C337" s="428"/>
      <c r="D337" s="412"/>
      <c r="E337" s="1135"/>
      <c r="F337" s="100"/>
      <c r="G337" s="212"/>
      <c r="H337" s="212"/>
      <c r="I337" s="212"/>
      <c r="J337" s="212"/>
      <c r="K337" s="212"/>
      <c r="L337" s="212"/>
      <c r="M337" s="212"/>
      <c r="N337" s="212"/>
      <c r="O337" s="212"/>
      <c r="P337" s="212"/>
      <c r="Q337" s="212"/>
      <c r="R337" s="212"/>
      <c r="S337" s="212"/>
      <c r="T337" s="212"/>
      <c r="U337" s="212"/>
      <c r="V337" s="212"/>
      <c r="W337" s="212"/>
      <c r="X337" s="212"/>
      <c r="Y337" s="212"/>
      <c r="Z337" s="212"/>
      <c r="AA337" s="102"/>
      <c r="AB337" s="443"/>
      <c r="AC337" s="444"/>
      <c r="AD337" s="445"/>
    </row>
    <row r="338" spans="1:30">
      <c r="A338" s="117"/>
      <c r="B338" s="759"/>
      <c r="C338" s="428"/>
      <c r="D338" s="412"/>
      <c r="E338" s="1135"/>
      <c r="F338" s="100"/>
      <c r="G338" s="1545" t="s">
        <v>790</v>
      </c>
      <c r="H338" s="1545"/>
      <c r="I338" s="1545"/>
      <c r="J338" s="1545"/>
      <c r="K338" s="1545"/>
      <c r="L338" s="1545"/>
      <c r="M338" s="1545"/>
      <c r="N338" s="2202"/>
      <c r="O338" s="1721" t="s">
        <v>545</v>
      </c>
      <c r="P338" s="2062"/>
      <c r="Q338" s="2062"/>
      <c r="R338" s="2062"/>
      <c r="S338" s="1722"/>
      <c r="T338" s="212"/>
      <c r="Z338" s="212"/>
      <c r="AA338" s="102"/>
      <c r="AB338" s="443"/>
      <c r="AC338" s="444"/>
      <c r="AD338" s="445"/>
    </row>
    <row r="339" spans="1:30">
      <c r="A339" s="117"/>
      <c r="B339" s="759"/>
      <c r="C339" s="428"/>
      <c r="D339" s="412"/>
      <c r="E339" s="1135"/>
      <c r="F339" s="100"/>
      <c r="R339" s="212"/>
      <c r="S339" s="212"/>
      <c r="T339" s="212"/>
      <c r="U339" s="212"/>
      <c r="V339" s="212"/>
      <c r="W339" s="212"/>
      <c r="X339" s="212"/>
      <c r="Y339" s="212"/>
      <c r="Z339" s="212"/>
      <c r="AA339" s="102"/>
      <c r="AB339" s="443"/>
      <c r="AC339" s="444"/>
      <c r="AD339" s="445"/>
    </row>
    <row r="340" spans="1:30">
      <c r="A340" s="117"/>
      <c r="B340" s="759"/>
      <c r="C340" s="428"/>
      <c r="D340" s="412"/>
      <c r="E340" s="1135"/>
      <c r="F340" s="100"/>
      <c r="G340" s="212"/>
      <c r="H340" s="212"/>
      <c r="I340" s="212"/>
      <c r="J340" s="212"/>
      <c r="K340" s="212"/>
      <c r="L340" s="212"/>
      <c r="M340" s="212"/>
      <c r="N340" s="212"/>
      <c r="O340" s="212"/>
      <c r="P340" s="212"/>
      <c r="Q340" s="212"/>
      <c r="R340" s="212"/>
      <c r="S340" s="212"/>
      <c r="T340" s="212"/>
      <c r="U340" s="212"/>
      <c r="V340" s="212"/>
      <c r="W340" s="212"/>
      <c r="X340" s="212"/>
      <c r="Y340" s="212"/>
      <c r="Z340" s="212"/>
      <c r="AA340" s="102"/>
      <c r="AB340" s="443"/>
      <c r="AC340" s="444"/>
      <c r="AD340" s="445"/>
    </row>
    <row r="341" spans="1:30">
      <c r="A341" s="117"/>
      <c r="B341" s="759"/>
      <c r="C341" s="428"/>
      <c r="D341" s="412"/>
      <c r="E341" s="1135" t="s">
        <v>1155</v>
      </c>
      <c r="F341" s="100"/>
      <c r="AA341" s="102"/>
      <c r="AB341" s="443"/>
      <c r="AC341" s="444"/>
      <c r="AD341" s="445"/>
    </row>
    <row r="342" spans="1:30">
      <c r="A342" s="117"/>
      <c r="B342" s="759"/>
      <c r="C342" s="428"/>
      <c r="D342" s="412"/>
      <c r="E342" s="1135"/>
      <c r="F342" s="100"/>
      <c r="G342" s="212"/>
      <c r="H342" s="212"/>
      <c r="I342" s="212"/>
      <c r="J342" s="212"/>
      <c r="K342" s="212"/>
      <c r="L342" s="212"/>
      <c r="M342" s="212"/>
      <c r="N342" s="212"/>
      <c r="O342" s="212"/>
      <c r="P342" s="212"/>
      <c r="Q342" s="212"/>
      <c r="R342" s="212"/>
      <c r="S342" s="212"/>
      <c r="T342" s="212"/>
      <c r="U342" s="212"/>
      <c r="V342" s="212"/>
      <c r="W342" s="212"/>
      <c r="X342" s="212"/>
      <c r="Y342" s="212"/>
      <c r="Z342" s="212"/>
      <c r="AA342" s="102"/>
      <c r="AB342" s="443"/>
      <c r="AC342" s="444"/>
      <c r="AD342" s="445"/>
    </row>
    <row r="343" spans="1:30">
      <c r="A343" s="117"/>
      <c r="B343" s="759"/>
      <c r="C343" s="428"/>
      <c r="D343" s="412"/>
      <c r="E343" s="1135"/>
      <c r="F343" s="100"/>
      <c r="G343" s="212"/>
      <c r="H343" s="212"/>
      <c r="I343" s="212"/>
      <c r="J343" s="212"/>
      <c r="K343" s="212"/>
      <c r="L343" s="212"/>
      <c r="M343" s="212"/>
      <c r="N343" s="212"/>
      <c r="O343" s="212"/>
      <c r="P343" s="212"/>
      <c r="Q343" s="212"/>
      <c r="R343" s="212"/>
      <c r="S343" s="212"/>
      <c r="T343" s="212"/>
      <c r="U343" s="212"/>
      <c r="V343" s="212"/>
      <c r="W343" s="212"/>
      <c r="X343" s="212"/>
      <c r="Y343" s="212"/>
      <c r="Z343" s="212"/>
      <c r="AA343" s="102"/>
      <c r="AB343" s="443"/>
      <c r="AC343" s="444"/>
      <c r="AD343" s="445"/>
    </row>
    <row r="344" spans="1:30">
      <c r="A344" s="117"/>
      <c r="B344" s="759"/>
      <c r="C344" s="428"/>
      <c r="D344" s="412"/>
      <c r="E344" s="1135"/>
      <c r="F344" s="100"/>
      <c r="G344" s="212"/>
      <c r="H344" s="212"/>
      <c r="I344" s="212"/>
      <c r="J344" s="212"/>
      <c r="K344" s="212"/>
      <c r="L344" s="212"/>
      <c r="M344" s="212"/>
      <c r="N344" s="212"/>
      <c r="O344" s="212"/>
      <c r="P344" s="212"/>
      <c r="Q344" s="212"/>
      <c r="R344" s="212"/>
      <c r="S344" s="212"/>
      <c r="T344" s="212"/>
      <c r="U344" s="212"/>
      <c r="V344" s="212"/>
      <c r="W344" s="212"/>
      <c r="X344" s="212"/>
      <c r="Y344" s="212"/>
      <c r="Z344" s="212"/>
      <c r="AA344" s="102"/>
      <c r="AB344" s="443"/>
      <c r="AC344" s="444"/>
      <c r="AD344" s="445"/>
    </row>
    <row r="345" spans="1:30">
      <c r="A345" s="117"/>
      <c r="B345" s="759"/>
      <c r="C345" s="428"/>
      <c r="D345" s="412"/>
      <c r="E345" s="1135"/>
      <c r="F345" s="100"/>
      <c r="G345" s="212"/>
      <c r="H345" s="212"/>
      <c r="I345" s="212"/>
      <c r="J345" s="212"/>
      <c r="K345" s="212"/>
      <c r="L345" s="212"/>
      <c r="M345" s="212"/>
      <c r="N345" s="212"/>
      <c r="O345" s="212"/>
      <c r="P345" s="212"/>
      <c r="Q345" s="212"/>
      <c r="R345" s="212"/>
      <c r="S345" s="212"/>
      <c r="T345" s="212"/>
      <c r="U345" s="212"/>
      <c r="V345" s="212"/>
      <c r="W345" s="212"/>
      <c r="X345" s="212"/>
      <c r="Y345" s="212"/>
      <c r="Z345" s="212"/>
      <c r="AA345" s="102"/>
      <c r="AB345" s="443"/>
      <c r="AC345" s="444"/>
      <c r="AD345" s="445"/>
    </row>
    <row r="346" spans="1:30">
      <c r="A346" s="117"/>
      <c r="B346" s="759"/>
      <c r="C346" s="428"/>
      <c r="D346" s="412"/>
      <c r="E346" s="1135"/>
      <c r="F346" s="100"/>
      <c r="G346" s="212"/>
      <c r="H346" s="212"/>
      <c r="I346" s="212"/>
      <c r="J346" s="212"/>
      <c r="K346" s="212"/>
      <c r="L346" s="212"/>
      <c r="M346" s="212"/>
      <c r="N346" s="212"/>
      <c r="O346" s="212"/>
      <c r="P346" s="212"/>
      <c r="Q346" s="212"/>
      <c r="R346" s="212"/>
      <c r="S346" s="212"/>
      <c r="T346" s="212"/>
      <c r="U346" s="212"/>
      <c r="V346" s="212"/>
      <c r="W346" s="212"/>
      <c r="X346" s="212"/>
      <c r="Y346" s="212"/>
      <c r="Z346" s="212"/>
      <c r="AA346" s="102"/>
      <c r="AB346" s="429"/>
      <c r="AC346" s="430"/>
      <c r="AD346" s="431"/>
    </row>
    <row r="347" spans="1:30">
      <c r="A347" s="117"/>
      <c r="B347" s="759"/>
      <c r="C347" s="428"/>
      <c r="D347" s="412"/>
      <c r="E347" s="1135"/>
      <c r="F347" s="100"/>
      <c r="G347" s="446"/>
      <c r="H347" s="212"/>
      <c r="I347" s="212"/>
      <c r="J347" s="212"/>
      <c r="K347" s="212"/>
      <c r="L347" s="212"/>
      <c r="M347" s="212"/>
      <c r="N347" s="212"/>
      <c r="O347" s="212"/>
      <c r="P347" s="212"/>
      <c r="Q347" s="212"/>
      <c r="R347" s="212"/>
      <c r="S347" s="212"/>
      <c r="T347" s="212"/>
      <c r="U347" s="212"/>
      <c r="V347" s="212"/>
      <c r="W347" s="212"/>
      <c r="X347" s="212"/>
      <c r="Y347" s="212"/>
      <c r="Z347" s="212"/>
      <c r="AA347" s="102"/>
      <c r="AB347" s="429"/>
      <c r="AC347" s="430"/>
      <c r="AD347" s="431"/>
    </row>
    <row r="348" spans="1:30" ht="6" customHeight="1">
      <c r="A348" s="126"/>
      <c r="B348" s="760"/>
      <c r="C348" s="451"/>
      <c r="D348" s="418"/>
      <c r="E348" s="260"/>
      <c r="F348" s="144"/>
      <c r="G348" s="463"/>
      <c r="H348" s="447"/>
      <c r="I348" s="447"/>
      <c r="J348" s="447"/>
      <c r="K348" s="447"/>
      <c r="L348" s="447"/>
      <c r="M348" s="447"/>
      <c r="N348" s="447"/>
      <c r="O348" s="447"/>
      <c r="P348" s="447"/>
      <c r="Q348" s="447"/>
      <c r="R348" s="447"/>
      <c r="S348" s="447"/>
      <c r="T348" s="447"/>
      <c r="U348" s="447"/>
      <c r="V348" s="447"/>
      <c r="W348" s="447"/>
      <c r="X348" s="447"/>
      <c r="Y348" s="447"/>
      <c r="Z348" s="447"/>
      <c r="AA348" s="149"/>
      <c r="AB348" s="464"/>
      <c r="AC348" s="465"/>
      <c r="AD348" s="466"/>
    </row>
    <row r="349" spans="1:30" ht="6" customHeight="1">
      <c r="A349" s="111"/>
      <c r="B349" s="759"/>
      <c r="C349" s="411"/>
      <c r="D349" s="412"/>
      <c r="E349" s="111"/>
      <c r="F349" s="100"/>
      <c r="G349" s="446"/>
      <c r="H349" s="212"/>
      <c r="I349" s="212"/>
      <c r="J349" s="212"/>
      <c r="K349" s="212"/>
      <c r="L349" s="212"/>
      <c r="M349" s="212"/>
      <c r="N349" s="212"/>
      <c r="O349" s="212"/>
      <c r="P349" s="212"/>
      <c r="Q349" s="212"/>
      <c r="R349" s="212"/>
      <c r="S349" s="212"/>
      <c r="T349" s="212"/>
      <c r="U349" s="212"/>
      <c r="V349" s="212"/>
      <c r="W349" s="212"/>
      <c r="X349" s="212"/>
      <c r="Y349" s="212"/>
      <c r="Z349" s="212"/>
      <c r="AA349" s="102"/>
      <c r="AB349" s="429"/>
      <c r="AC349" s="430"/>
      <c r="AD349" s="431"/>
    </row>
    <row r="350" spans="1:30" ht="13.5" customHeight="1">
      <c r="A350" s="117"/>
      <c r="B350" s="1229">
        <v>17</v>
      </c>
      <c r="C350" s="1523" t="s">
        <v>1048</v>
      </c>
      <c r="D350" s="1207" t="s">
        <v>1039</v>
      </c>
      <c r="E350" s="1703" t="s">
        <v>1319</v>
      </c>
      <c r="F350" s="100"/>
      <c r="G350" s="1136" t="s">
        <v>117</v>
      </c>
      <c r="H350" s="1136"/>
      <c r="I350" s="1136"/>
      <c r="J350" s="1136"/>
      <c r="K350" s="1136"/>
      <c r="L350" s="1136"/>
      <c r="M350" s="1704"/>
      <c r="N350" s="1802" t="s">
        <v>784</v>
      </c>
      <c r="O350" s="1803"/>
      <c r="P350" s="1803"/>
      <c r="Q350" s="1803"/>
      <c r="R350" s="1803"/>
      <c r="S350" s="1803"/>
      <c r="T350" s="1803"/>
      <c r="U350" s="1803"/>
      <c r="V350" s="1804"/>
      <c r="W350" s="212"/>
      <c r="X350" s="212"/>
      <c r="Y350" s="212"/>
      <c r="Z350" s="212"/>
      <c r="AA350" s="102"/>
      <c r="AB350" s="2018" t="s">
        <v>1060</v>
      </c>
      <c r="AC350" s="2019"/>
      <c r="AD350" s="2020"/>
    </row>
    <row r="351" spans="1:30">
      <c r="A351" s="117"/>
      <c r="B351" s="1229"/>
      <c r="C351" s="1523"/>
      <c r="D351" s="1207"/>
      <c r="E351" s="1703"/>
      <c r="F351" s="100"/>
      <c r="G351" s="1136"/>
      <c r="H351" s="1136"/>
      <c r="I351" s="1136"/>
      <c r="J351" s="1136"/>
      <c r="K351" s="1136"/>
      <c r="L351" s="1136"/>
      <c r="M351" s="1704"/>
      <c r="N351" s="1805"/>
      <c r="O351" s="1806"/>
      <c r="P351" s="1806"/>
      <c r="Q351" s="1806"/>
      <c r="R351" s="1806"/>
      <c r="S351" s="1806"/>
      <c r="T351" s="1806"/>
      <c r="U351" s="1806"/>
      <c r="V351" s="1807"/>
      <c r="W351" s="212"/>
      <c r="X351" s="212"/>
      <c r="Y351" s="212"/>
      <c r="Z351" s="212"/>
      <c r="AA351" s="102"/>
      <c r="AB351" s="2018"/>
      <c r="AC351" s="2019"/>
      <c r="AD351" s="2020"/>
    </row>
    <row r="352" spans="1:30">
      <c r="A352" s="117"/>
      <c r="B352" s="1229"/>
      <c r="C352" s="1523"/>
      <c r="D352" s="1207"/>
      <c r="E352" s="1703"/>
      <c r="F352" s="100"/>
      <c r="G352" s="212"/>
      <c r="H352" s="212"/>
      <c r="I352" s="212"/>
      <c r="J352" s="212"/>
      <c r="K352" s="212"/>
      <c r="L352" s="212"/>
      <c r="M352" s="212"/>
      <c r="N352" s="446" t="s">
        <v>785</v>
      </c>
      <c r="O352" s="212"/>
      <c r="P352" s="212"/>
      <c r="Q352" s="212"/>
      <c r="R352" s="212"/>
      <c r="S352" s="212"/>
      <c r="T352" s="212"/>
      <c r="U352" s="212"/>
      <c r="V352" s="212"/>
      <c r="W352" s="212"/>
      <c r="X352" s="212"/>
      <c r="Y352" s="212"/>
      <c r="Z352" s="212"/>
      <c r="AA352" s="102"/>
      <c r="AB352" s="2018"/>
      <c r="AC352" s="2019"/>
      <c r="AD352" s="2020"/>
    </row>
    <row r="353" spans="1:30">
      <c r="A353" s="117"/>
      <c r="B353" s="1229"/>
      <c r="C353" s="1523"/>
      <c r="D353" s="412"/>
      <c r="E353" s="1703"/>
      <c r="F353" s="100"/>
      <c r="G353" s="212"/>
      <c r="H353" s="212"/>
      <c r="I353" s="212"/>
      <c r="J353" s="212"/>
      <c r="K353" s="212"/>
      <c r="L353" s="212"/>
      <c r="M353" s="212"/>
      <c r="N353" s="212"/>
      <c r="O353" s="212"/>
      <c r="P353" s="212"/>
      <c r="Q353" s="212"/>
      <c r="R353" s="212"/>
      <c r="S353" s="212"/>
      <c r="T353" s="212"/>
      <c r="U353" s="212"/>
      <c r="V353" s="212"/>
      <c r="W353" s="212"/>
      <c r="X353" s="212"/>
      <c r="Y353" s="212"/>
      <c r="Z353" s="212"/>
      <c r="AA353" s="102"/>
      <c r="AB353" s="454"/>
      <c r="AC353" s="455"/>
      <c r="AD353" s="456"/>
    </row>
    <row r="354" spans="1:30" ht="13.5" customHeight="1">
      <c r="A354" s="117"/>
      <c r="B354" s="1229"/>
      <c r="C354" s="1523"/>
      <c r="D354" s="412"/>
      <c r="E354" s="1703"/>
      <c r="F354" s="100"/>
      <c r="G354" s="2131" t="s">
        <v>836</v>
      </c>
      <c r="H354" s="2132"/>
      <c r="I354" s="2132"/>
      <c r="J354" s="2132"/>
      <c r="K354" s="2132"/>
      <c r="L354" s="2132"/>
      <c r="M354" s="2132"/>
      <c r="N354" s="2132"/>
      <c r="O354" s="2132"/>
      <c r="P354" s="2132"/>
      <c r="Q354" s="2132"/>
      <c r="R354" s="2132"/>
      <c r="S354" s="2132"/>
      <c r="T354" s="2132"/>
      <c r="U354" s="2132"/>
      <c r="V354" s="2132"/>
      <c r="W354" s="2133"/>
      <c r="AA354" s="102"/>
      <c r="AB354" s="414"/>
      <c r="AC354" s="415"/>
      <c r="AD354" s="416"/>
    </row>
    <row r="355" spans="1:30" ht="14.25" thickBot="1">
      <c r="A355" s="117"/>
      <c r="B355" s="1229"/>
      <c r="C355" s="1523"/>
      <c r="D355" s="412"/>
      <c r="E355" s="1703"/>
      <c r="F355" s="100"/>
      <c r="G355" s="2188"/>
      <c r="H355" s="2189"/>
      <c r="I355" s="2189"/>
      <c r="J355" s="2189"/>
      <c r="K355" s="2189"/>
      <c r="L355" s="2189"/>
      <c r="M355" s="2189"/>
      <c r="N355" s="2189"/>
      <c r="O355" s="2189"/>
      <c r="P355" s="2189"/>
      <c r="Q355" s="2189"/>
      <c r="R355" s="2189"/>
      <c r="S355" s="2189"/>
      <c r="T355" s="2189"/>
      <c r="U355" s="2189"/>
      <c r="V355" s="2189"/>
      <c r="W355" s="2190"/>
      <c r="AA355" s="102"/>
      <c r="AB355" s="414"/>
      <c r="AC355" s="415"/>
      <c r="AD355" s="416"/>
    </row>
    <row r="356" spans="1:30" ht="14.25" thickBot="1">
      <c r="A356" s="117"/>
      <c r="B356" s="1229"/>
      <c r="C356" s="1523"/>
      <c r="D356" s="412"/>
      <c r="E356" s="1703"/>
      <c r="F356" s="100"/>
      <c r="G356" s="2075"/>
      <c r="H356" s="2075"/>
      <c r="I356" s="2076" t="s">
        <v>918</v>
      </c>
      <c r="J356" s="2077"/>
      <c r="K356" s="2077"/>
      <c r="L356" s="2077"/>
      <c r="M356" s="2077"/>
      <c r="N356" s="2077"/>
      <c r="O356" s="2078"/>
      <c r="P356" s="2079" t="s">
        <v>765</v>
      </c>
      <c r="Q356" s="2080"/>
      <c r="R356" s="2081"/>
      <c r="S356" s="467" t="s">
        <v>835</v>
      </c>
      <c r="T356" s="2082" t="str">
        <f>IFERROR(管理運営!O72+管理運営!O73,"")</f>
        <v/>
      </c>
      <c r="U356" s="2083"/>
      <c r="V356" s="2084"/>
      <c r="W356" s="468" t="s">
        <v>286</v>
      </c>
      <c r="AA356" s="102"/>
      <c r="AB356" s="414"/>
      <c r="AC356" s="415"/>
      <c r="AD356" s="416"/>
    </row>
    <row r="357" spans="1:30">
      <c r="A357" s="117"/>
      <c r="B357" s="759"/>
      <c r="C357" s="411"/>
      <c r="D357" s="412"/>
      <c r="E357" s="904"/>
      <c r="F357" s="100"/>
      <c r="AA357" s="102"/>
      <c r="AB357" s="414"/>
      <c r="AC357" s="415"/>
      <c r="AD357" s="416"/>
    </row>
    <row r="358" spans="1:30">
      <c r="A358" s="117"/>
      <c r="B358" s="759"/>
      <c r="C358" s="411"/>
      <c r="D358" s="412"/>
      <c r="E358" s="904"/>
      <c r="F358" s="100"/>
      <c r="G358" s="212"/>
      <c r="H358" s="212"/>
      <c r="I358" s="212"/>
      <c r="J358" s="212"/>
      <c r="K358" s="212"/>
      <c r="L358" s="212"/>
      <c r="M358" s="212"/>
      <c r="N358" s="212"/>
      <c r="O358" s="212"/>
      <c r="P358" s="212"/>
      <c r="Q358" s="212"/>
      <c r="R358" s="212"/>
      <c r="S358" s="212"/>
      <c r="T358" s="212"/>
      <c r="U358" s="212"/>
      <c r="V358" s="212"/>
      <c r="W358" s="212"/>
      <c r="X358" s="212"/>
      <c r="Y358" s="212"/>
      <c r="Z358" s="212"/>
      <c r="AA358" s="102"/>
      <c r="AB358" s="443"/>
      <c r="AC358" s="444"/>
      <c r="AD358" s="445"/>
    </row>
    <row r="359" spans="1:30">
      <c r="A359" s="117"/>
      <c r="B359" s="759"/>
      <c r="C359" s="411"/>
      <c r="D359" s="412"/>
      <c r="E359" s="904"/>
      <c r="F359" s="100"/>
      <c r="G359" s="212"/>
      <c r="H359" s="212"/>
      <c r="I359" s="212"/>
      <c r="J359" s="212"/>
      <c r="K359" s="212"/>
      <c r="L359" s="212"/>
      <c r="M359" s="212"/>
      <c r="N359" s="212"/>
      <c r="O359" s="212"/>
      <c r="P359" s="212"/>
      <c r="Q359" s="212"/>
      <c r="R359" s="212"/>
      <c r="S359" s="212"/>
      <c r="T359" s="212"/>
      <c r="U359" s="212"/>
      <c r="V359" s="212"/>
      <c r="W359" s="212"/>
      <c r="X359" s="212"/>
      <c r="Y359" s="212"/>
      <c r="Z359" s="212"/>
      <c r="AA359" s="102"/>
      <c r="AB359" s="443"/>
      <c r="AC359" s="444"/>
      <c r="AD359" s="445"/>
    </row>
    <row r="360" spans="1:30" ht="13.5" customHeight="1">
      <c r="A360" s="117"/>
      <c r="B360" s="1229">
        <v>18</v>
      </c>
      <c r="C360" s="1523" t="s">
        <v>1049</v>
      </c>
      <c r="D360" s="1207" t="s">
        <v>1038</v>
      </c>
      <c r="E360" s="1703" t="s">
        <v>1320</v>
      </c>
      <c r="F360" s="100"/>
      <c r="G360" s="1136" t="s">
        <v>117</v>
      </c>
      <c r="H360" s="1136"/>
      <c r="I360" s="1136"/>
      <c r="J360" s="1136"/>
      <c r="K360" s="1136"/>
      <c r="L360" s="1136"/>
      <c r="M360" s="1704"/>
      <c r="N360" s="1802" t="s">
        <v>784</v>
      </c>
      <c r="O360" s="1803"/>
      <c r="P360" s="1803"/>
      <c r="Q360" s="1803"/>
      <c r="R360" s="1803"/>
      <c r="S360" s="1803"/>
      <c r="T360" s="1803"/>
      <c r="U360" s="1803"/>
      <c r="V360" s="1804"/>
      <c r="W360" s="212"/>
      <c r="X360" s="212"/>
      <c r="Y360" s="212"/>
      <c r="Z360" s="212"/>
      <c r="AA360" s="102"/>
      <c r="AB360" s="2018" t="s">
        <v>1060</v>
      </c>
      <c r="AC360" s="2019"/>
      <c r="AD360" s="2020"/>
    </row>
    <row r="361" spans="1:30">
      <c r="A361" s="117"/>
      <c r="B361" s="1229"/>
      <c r="C361" s="1523"/>
      <c r="D361" s="1207"/>
      <c r="E361" s="1703"/>
      <c r="F361" s="100"/>
      <c r="G361" s="1136"/>
      <c r="H361" s="1136"/>
      <c r="I361" s="1136"/>
      <c r="J361" s="1136"/>
      <c r="K361" s="1136"/>
      <c r="L361" s="1136"/>
      <c r="M361" s="1704"/>
      <c r="N361" s="1805"/>
      <c r="O361" s="1806"/>
      <c r="P361" s="1806"/>
      <c r="Q361" s="1806"/>
      <c r="R361" s="1806"/>
      <c r="S361" s="1806"/>
      <c r="T361" s="1806"/>
      <c r="U361" s="1806"/>
      <c r="V361" s="1807"/>
      <c r="W361" s="212"/>
      <c r="X361" s="212"/>
      <c r="Y361" s="212"/>
      <c r="Z361" s="212"/>
      <c r="AA361" s="102"/>
      <c r="AB361" s="2018"/>
      <c r="AC361" s="2019"/>
      <c r="AD361" s="2020"/>
    </row>
    <row r="362" spans="1:30">
      <c r="A362" s="117"/>
      <c r="B362" s="1229"/>
      <c r="C362" s="1523"/>
      <c r="D362" s="1207"/>
      <c r="E362" s="1703"/>
      <c r="F362" s="100"/>
      <c r="G362" s="212"/>
      <c r="H362" s="212"/>
      <c r="I362" s="212"/>
      <c r="J362" s="212"/>
      <c r="K362" s="212"/>
      <c r="L362" s="212"/>
      <c r="M362" s="212"/>
      <c r="N362" s="446" t="s">
        <v>785</v>
      </c>
      <c r="O362" s="541"/>
      <c r="P362" s="541"/>
      <c r="Q362" s="541"/>
      <c r="R362" s="541"/>
      <c r="S362" s="541"/>
      <c r="T362" s="541"/>
      <c r="U362" s="541"/>
      <c r="V362" s="541"/>
      <c r="W362" s="212"/>
      <c r="X362" s="212"/>
      <c r="Y362" s="212"/>
      <c r="Z362" s="212"/>
      <c r="AA362" s="102"/>
      <c r="AB362" s="2018"/>
      <c r="AC362" s="2019"/>
      <c r="AD362" s="2020"/>
    </row>
    <row r="363" spans="1:30">
      <c r="A363" s="117"/>
      <c r="B363" s="1229"/>
      <c r="C363" s="428"/>
      <c r="D363" s="412"/>
      <c r="E363" s="1703"/>
      <c r="F363" s="100"/>
      <c r="AA363" s="102"/>
      <c r="AB363" s="469"/>
      <c r="AC363" s="470"/>
      <c r="AD363" s="471"/>
    </row>
    <row r="364" spans="1:30">
      <c r="A364" s="117"/>
      <c r="B364" s="1229"/>
      <c r="C364" s="428"/>
      <c r="D364" s="412"/>
      <c r="E364" s="1703"/>
      <c r="F364" s="100"/>
      <c r="H364" s="90" t="s">
        <v>35</v>
      </c>
      <c r="I364" s="90"/>
      <c r="J364" s="90"/>
      <c r="K364" s="90"/>
      <c r="M364" s="90" t="s">
        <v>36</v>
      </c>
      <c r="N364" s="90"/>
      <c r="O364" s="124"/>
      <c r="P364" s="124"/>
      <c r="Q364" s="472"/>
      <c r="R364" s="472"/>
      <c r="S364" s="472"/>
      <c r="T364" s="472"/>
      <c r="U364" s="472"/>
      <c r="V364" s="472"/>
      <c r="W364" s="472"/>
      <c r="AA364" s="102"/>
      <c r="AB364" s="469"/>
      <c r="AC364" s="470"/>
      <c r="AD364" s="471"/>
    </row>
    <row r="365" spans="1:30">
      <c r="A365" s="111"/>
      <c r="B365" s="759"/>
      <c r="C365" s="411"/>
      <c r="D365" s="412"/>
      <c r="E365" s="1703"/>
      <c r="F365" s="100"/>
      <c r="H365" s="2048" t="s">
        <v>26</v>
      </c>
      <c r="I365" s="2049"/>
      <c r="J365" s="2050" t="s">
        <v>416</v>
      </c>
      <c r="K365" s="2050"/>
      <c r="M365" s="2048" t="s">
        <v>26</v>
      </c>
      <c r="N365" s="2049"/>
      <c r="O365" s="2063" t="s">
        <v>416</v>
      </c>
      <c r="P365" s="2064"/>
      <c r="Q365" s="472"/>
      <c r="R365" s="2063" t="s">
        <v>418</v>
      </c>
      <c r="S365" s="2065"/>
      <c r="T365" s="2065"/>
      <c r="U365" s="2065"/>
      <c r="V365" s="2065"/>
      <c r="W365" s="2064"/>
      <c r="AA365" s="102"/>
      <c r="AB365" s="469"/>
      <c r="AC365" s="470"/>
      <c r="AD365" s="471"/>
    </row>
    <row r="366" spans="1:30">
      <c r="A366" s="111"/>
      <c r="B366" s="759"/>
      <c r="C366" s="411"/>
      <c r="D366" s="412"/>
      <c r="E366" s="1703"/>
      <c r="F366" s="100"/>
      <c r="H366" s="1232"/>
      <c r="I366" s="1233"/>
      <c r="J366" s="1251" t="s">
        <v>417</v>
      </c>
      <c r="K366" s="1251"/>
      <c r="M366" s="1232"/>
      <c r="N366" s="1233"/>
      <c r="O366" s="1232" t="s">
        <v>417</v>
      </c>
      <c r="P366" s="1233"/>
      <c r="Q366" s="472"/>
      <c r="R366" s="1232" t="s">
        <v>419</v>
      </c>
      <c r="S366" s="2094"/>
      <c r="T366" s="2094"/>
      <c r="U366" s="2094"/>
      <c r="V366" s="2094"/>
      <c r="W366" s="1233"/>
      <c r="X366" s="90"/>
      <c r="Y366" s="90"/>
      <c r="Z366" s="90"/>
      <c r="AA366" s="102"/>
      <c r="AB366" s="469"/>
      <c r="AC366" s="470"/>
      <c r="AD366" s="471"/>
    </row>
    <row r="367" spans="1:30">
      <c r="A367" s="111"/>
      <c r="B367" s="759"/>
      <c r="C367" s="411"/>
      <c r="D367" s="412"/>
      <c r="E367" s="111"/>
      <c r="F367" s="100"/>
      <c r="H367" s="2046" t="s">
        <v>27</v>
      </c>
      <c r="I367" s="2046"/>
      <c r="J367" s="2047">
        <f>管理運営!L55+管理運営!O55</f>
        <v>0</v>
      </c>
      <c r="K367" s="2047"/>
      <c r="M367" s="2046" t="s">
        <v>27</v>
      </c>
      <c r="N367" s="2046"/>
      <c r="O367" s="2034">
        <f>管理運営!U55+管理運営!X55</f>
        <v>0</v>
      </c>
      <c r="P367" s="2035"/>
      <c r="Q367" s="472"/>
      <c r="R367" s="2073" t="s">
        <v>837</v>
      </c>
      <c r="S367" s="2073"/>
      <c r="T367" s="2073"/>
      <c r="U367" s="2073"/>
      <c r="V367" s="2060">
        <f>ROUNDDOWN((J367+O367)/3,1)</f>
        <v>0</v>
      </c>
      <c r="W367" s="2061"/>
      <c r="Z367" s="472"/>
      <c r="AA367" s="102"/>
      <c r="AB367" s="469"/>
      <c r="AC367" s="470"/>
      <c r="AD367" s="471"/>
    </row>
    <row r="368" spans="1:30">
      <c r="A368" s="111"/>
      <c r="B368" s="759"/>
      <c r="C368" s="411"/>
      <c r="D368" s="412"/>
      <c r="E368" s="1135" t="s">
        <v>1156</v>
      </c>
      <c r="F368" s="100"/>
      <c r="H368" s="2046" t="s">
        <v>28</v>
      </c>
      <c r="I368" s="2046"/>
      <c r="J368" s="2047">
        <f>管理運営!L56+管理運営!O56</f>
        <v>0</v>
      </c>
      <c r="K368" s="2047"/>
      <c r="M368" s="2046" t="s">
        <v>28</v>
      </c>
      <c r="N368" s="2046"/>
      <c r="O368" s="2034">
        <f>管理運営!U56+管理運営!X56</f>
        <v>0</v>
      </c>
      <c r="P368" s="2035"/>
      <c r="Q368" s="472"/>
      <c r="R368" s="2036" t="s">
        <v>223</v>
      </c>
      <c r="S368" s="2036"/>
      <c r="T368" s="2036"/>
      <c r="U368" s="2036"/>
      <c r="V368" s="2056">
        <f>ROUNDDOWN((J368+J369+O368+O369)/6,1)</f>
        <v>0</v>
      </c>
      <c r="W368" s="2057"/>
      <c r="Z368" s="472"/>
      <c r="AA368" s="102"/>
      <c r="AB368" s="469"/>
      <c r="AC368" s="470"/>
      <c r="AD368" s="471"/>
    </row>
    <row r="369" spans="1:30">
      <c r="A369" s="111"/>
      <c r="B369" s="759"/>
      <c r="C369" s="411"/>
      <c r="D369" s="412"/>
      <c r="E369" s="1135"/>
      <c r="F369" s="100"/>
      <c r="H369" s="2046" t="s">
        <v>29</v>
      </c>
      <c r="I369" s="2046"/>
      <c r="J369" s="2047">
        <f>管理運営!L57+管理運営!O57</f>
        <v>0</v>
      </c>
      <c r="K369" s="2047"/>
      <c r="M369" s="2046" t="s">
        <v>29</v>
      </c>
      <c r="N369" s="2046"/>
      <c r="O369" s="2034">
        <f>管理運営!U57+管理運営!X57</f>
        <v>0</v>
      </c>
      <c r="P369" s="2035"/>
      <c r="Q369" s="472"/>
      <c r="R369" s="2036"/>
      <c r="S369" s="2036"/>
      <c r="T369" s="2036"/>
      <c r="U369" s="2036"/>
      <c r="V369" s="1244"/>
      <c r="W369" s="1245"/>
      <c r="Z369" s="472"/>
      <c r="AA369" s="102"/>
      <c r="AB369" s="469"/>
      <c r="AC369" s="470"/>
      <c r="AD369" s="471"/>
    </row>
    <row r="370" spans="1:30">
      <c r="A370" s="111"/>
      <c r="B370" s="759"/>
      <c r="C370" s="411"/>
      <c r="D370" s="412"/>
      <c r="E370" s="1135"/>
      <c r="F370" s="100"/>
      <c r="H370" s="2074" t="s">
        <v>791</v>
      </c>
      <c r="I370" s="2074"/>
      <c r="J370" s="2047">
        <f>管理運営!I58</f>
        <v>0</v>
      </c>
      <c r="K370" s="2047"/>
      <c r="M370" s="2074" t="s">
        <v>791</v>
      </c>
      <c r="N370" s="2074"/>
      <c r="O370" s="2034">
        <f>管理運営!R58</f>
        <v>0</v>
      </c>
      <c r="P370" s="2035"/>
      <c r="Q370" s="472"/>
      <c r="R370" s="2095" t="s">
        <v>792</v>
      </c>
      <c r="S370" s="2096"/>
      <c r="T370" s="2096"/>
      <c r="U370" s="2097"/>
      <c r="V370" s="2056">
        <f>ROUNDDOWN((J370+J371+O370+O371)/15,1)</f>
        <v>0</v>
      </c>
      <c r="W370" s="2057"/>
      <c r="Z370" s="472"/>
      <c r="AA370" s="102"/>
      <c r="AB370" s="469"/>
      <c r="AC370" s="470"/>
      <c r="AD370" s="471"/>
    </row>
    <row r="371" spans="1:30">
      <c r="A371" s="111"/>
      <c r="B371" s="759"/>
      <c r="C371" s="411"/>
      <c r="D371" s="412"/>
      <c r="E371" s="1135"/>
      <c r="F371" s="100"/>
      <c r="H371" s="2046" t="s">
        <v>30</v>
      </c>
      <c r="I371" s="2046"/>
      <c r="J371" s="2047">
        <f>管理運営!I59+管理運営!L59+管理運営!O59</f>
        <v>0</v>
      </c>
      <c r="K371" s="2047"/>
      <c r="M371" s="2046" t="s">
        <v>30</v>
      </c>
      <c r="N371" s="2046"/>
      <c r="O371" s="2034">
        <f>管理運営!R59+管理運営!U59+管理運営!X59</f>
        <v>0</v>
      </c>
      <c r="P371" s="2035"/>
      <c r="Q371" s="472"/>
      <c r="R371" s="2098"/>
      <c r="S371" s="2099"/>
      <c r="T371" s="2099"/>
      <c r="U371" s="2100"/>
      <c r="V371" s="1244"/>
      <c r="W371" s="1245"/>
      <c r="Z371" s="472"/>
      <c r="AA371" s="102"/>
      <c r="AB371" s="469"/>
      <c r="AC371" s="470"/>
      <c r="AD371" s="471"/>
    </row>
    <row r="372" spans="1:30">
      <c r="A372" s="111"/>
      <c r="B372" s="759"/>
      <c r="C372" s="411"/>
      <c r="D372" s="412"/>
      <c r="E372" s="1135"/>
      <c r="F372" s="100"/>
      <c r="H372" s="2046" t="s">
        <v>31</v>
      </c>
      <c r="I372" s="2046"/>
      <c r="J372" s="2047">
        <f>管理運営!I60+管理運営!L60+管理運営!O60</f>
        <v>0</v>
      </c>
      <c r="K372" s="2047"/>
      <c r="M372" s="2046" t="s">
        <v>31</v>
      </c>
      <c r="N372" s="2046"/>
      <c r="O372" s="2034">
        <f>管理運営!R60+管理運営!U60+管理運営!X60</f>
        <v>0</v>
      </c>
      <c r="P372" s="2035"/>
      <c r="Q372" s="472"/>
      <c r="R372" s="2036" t="s">
        <v>224</v>
      </c>
      <c r="S372" s="2036"/>
      <c r="T372" s="2036"/>
      <c r="U372" s="2036"/>
      <c r="V372" s="2056">
        <f>ROUNDDOWN((J372+J373+O372+O373)/30,1)</f>
        <v>0</v>
      </c>
      <c r="W372" s="2057"/>
      <c r="Z372" s="472"/>
      <c r="AA372" s="102"/>
      <c r="AB372" s="469"/>
      <c r="AC372" s="470"/>
      <c r="AD372" s="471"/>
    </row>
    <row r="373" spans="1:30" ht="14.25" thickBot="1">
      <c r="A373" s="111"/>
      <c r="B373" s="759"/>
      <c r="C373" s="411"/>
      <c r="D373" s="412"/>
      <c r="E373" s="1135"/>
      <c r="F373" s="100"/>
      <c r="H373" s="2072" t="s">
        <v>32</v>
      </c>
      <c r="I373" s="2072"/>
      <c r="J373" s="2047">
        <f>管理運営!I61+管理運営!L61+管理運営!O61</f>
        <v>0</v>
      </c>
      <c r="K373" s="2047"/>
      <c r="M373" s="2072" t="s">
        <v>32</v>
      </c>
      <c r="N373" s="2072"/>
      <c r="O373" s="2034">
        <f>管理運営!R61+管理運営!U61+管理運営!X61</f>
        <v>0</v>
      </c>
      <c r="P373" s="2035"/>
      <c r="Q373" s="472"/>
      <c r="R373" s="2037"/>
      <c r="S373" s="2037"/>
      <c r="T373" s="2037"/>
      <c r="U373" s="2037"/>
      <c r="V373" s="2058"/>
      <c r="W373" s="2059"/>
      <c r="Z373" s="472"/>
      <c r="AA373" s="102"/>
      <c r="AB373" s="469"/>
      <c r="AC373" s="470"/>
      <c r="AD373" s="471"/>
    </row>
    <row r="374" spans="1:30" ht="14.25" thickTop="1">
      <c r="A374" s="111"/>
      <c r="B374" s="759"/>
      <c r="C374" s="411"/>
      <c r="D374" s="412"/>
      <c r="E374" s="1135"/>
      <c r="F374" s="100"/>
      <c r="H374" s="1256" t="s">
        <v>423</v>
      </c>
      <c r="I374" s="1257"/>
      <c r="J374" s="1258">
        <f>SUM(J367:K373)</f>
        <v>0</v>
      </c>
      <c r="K374" s="1259"/>
      <c r="L374" s="195"/>
      <c r="M374" s="1256" t="s">
        <v>423</v>
      </c>
      <c r="N374" s="1257"/>
      <c r="O374" s="1258">
        <f>SUM(O367:P373)</f>
        <v>0</v>
      </c>
      <c r="P374" s="1259"/>
      <c r="Q374" s="472"/>
      <c r="R374" s="1260" t="s">
        <v>0</v>
      </c>
      <c r="S374" s="1260"/>
      <c r="T374" s="1260"/>
      <c r="U374" s="1260"/>
      <c r="V374" s="1261">
        <f>IF(ROUND(SUM(V367:W373),0)=0,0,IF(ROUND(SUM(V367:W373),0)&lt;2,2,ROUND(SUM(V367:W373),0)))</f>
        <v>0</v>
      </c>
      <c r="W374" s="1262"/>
      <c r="Z374" s="472"/>
      <c r="AA374" s="102"/>
      <c r="AB374" s="469"/>
      <c r="AC374" s="470"/>
      <c r="AD374" s="471"/>
    </row>
    <row r="375" spans="1:30">
      <c r="A375" s="111"/>
      <c r="B375" s="759"/>
      <c r="C375" s="411"/>
      <c r="D375" s="412"/>
      <c r="E375" s="1135"/>
      <c r="F375" s="100"/>
      <c r="K375" s="90"/>
      <c r="L375" s="90"/>
      <c r="M375" s="90"/>
      <c r="N375" s="90"/>
      <c r="O375" s="90"/>
      <c r="P375" s="90"/>
      <c r="Q375" s="195"/>
      <c r="R375" s="195"/>
      <c r="S375" s="472"/>
      <c r="T375" s="472"/>
      <c r="U375" s="472"/>
      <c r="V375" s="472"/>
      <c r="W375" s="472"/>
      <c r="Z375" s="472"/>
      <c r="AA375" s="102"/>
      <c r="AB375" s="469"/>
      <c r="AC375" s="470"/>
      <c r="AD375" s="471"/>
    </row>
    <row r="376" spans="1:30">
      <c r="A376" s="111"/>
      <c r="B376" s="759"/>
      <c r="C376" s="411"/>
      <c r="D376" s="412"/>
      <c r="E376" s="1135"/>
      <c r="F376" s="100"/>
      <c r="G376" s="212" t="s">
        <v>911</v>
      </c>
      <c r="H376" s="212"/>
      <c r="I376" s="212"/>
      <c r="J376" s="212"/>
      <c r="K376" s="212"/>
      <c r="L376" s="212"/>
      <c r="M376" s="212"/>
      <c r="N376" s="212"/>
      <c r="O376" s="212"/>
      <c r="P376" s="212"/>
      <c r="T376" s="472"/>
      <c r="U376" s="472"/>
      <c r="V376" s="472"/>
      <c r="W376" s="472"/>
      <c r="X376" s="472"/>
      <c r="Y376" s="472"/>
      <c r="Z376" s="472"/>
      <c r="AA376" s="102"/>
      <c r="AB376" s="469"/>
      <c r="AC376" s="470"/>
      <c r="AD376" s="471"/>
    </row>
    <row r="377" spans="1:30">
      <c r="A377" s="111"/>
      <c r="B377" s="759"/>
      <c r="C377" s="411"/>
      <c r="D377" s="412"/>
      <c r="E377" s="1135"/>
      <c r="F377" s="100"/>
      <c r="G377" s="212"/>
      <c r="H377" s="2038" t="s">
        <v>912</v>
      </c>
      <c r="I377" s="2039"/>
      <c r="J377" s="2039"/>
      <c r="K377" s="2039"/>
      <c r="L377" s="2039"/>
      <c r="M377" s="2039"/>
      <c r="N377" s="2039"/>
      <c r="O377" s="2039"/>
      <c r="P377" s="2040"/>
      <c r="Q377" s="2041">
        <f>V374</f>
        <v>0</v>
      </c>
      <c r="R377" s="2042"/>
      <c r="S377" s="452" t="s">
        <v>147</v>
      </c>
      <c r="T377" s="472"/>
      <c r="U377" s="472"/>
      <c r="V377" s="472"/>
      <c r="W377" s="472"/>
      <c r="X377" s="472"/>
      <c r="Y377" s="472"/>
      <c r="Z377" s="472"/>
      <c r="AA377" s="102"/>
      <c r="AB377" s="469"/>
      <c r="AC377" s="470"/>
      <c r="AD377" s="471"/>
    </row>
    <row r="378" spans="1:30">
      <c r="A378" s="111"/>
      <c r="B378" s="759"/>
      <c r="C378" s="411"/>
      <c r="D378" s="412"/>
      <c r="E378" s="111"/>
      <c r="F378" s="100"/>
      <c r="H378" s="2038" t="s">
        <v>913</v>
      </c>
      <c r="I378" s="2039"/>
      <c r="J378" s="2039"/>
      <c r="K378" s="2039"/>
      <c r="L378" s="2039"/>
      <c r="M378" s="2039"/>
      <c r="N378" s="2039"/>
      <c r="O378" s="2039"/>
      <c r="P378" s="2040"/>
      <c r="Q378" s="2041" t="str">
        <f>Q275</f>
        <v/>
      </c>
      <c r="R378" s="2042"/>
      <c r="S378" s="452" t="s">
        <v>147</v>
      </c>
      <c r="T378" s="472"/>
      <c r="U378" s="472"/>
      <c r="V378" s="472"/>
      <c r="W378" s="472"/>
      <c r="X378" s="472"/>
      <c r="Y378" s="472"/>
      <c r="Z378" s="472"/>
      <c r="AA378" s="102"/>
      <c r="AB378" s="469"/>
      <c r="AC378" s="470"/>
      <c r="AD378" s="471"/>
    </row>
    <row r="379" spans="1:30">
      <c r="A379" s="111"/>
      <c r="B379" s="759"/>
      <c r="C379" s="411"/>
      <c r="D379" s="412"/>
      <c r="E379" s="111"/>
      <c r="F379" s="100"/>
      <c r="H379" s="2038" t="s">
        <v>914</v>
      </c>
      <c r="I379" s="2039"/>
      <c r="J379" s="2039"/>
      <c r="K379" s="2039"/>
      <c r="L379" s="2039"/>
      <c r="M379" s="2039"/>
      <c r="N379" s="2039"/>
      <c r="O379" s="2039"/>
      <c r="P379" s="2040"/>
      <c r="Q379" s="2041" t="str">
        <f>Q276</f>
        <v/>
      </c>
      <c r="R379" s="2042"/>
      <c r="S379" s="452" t="s">
        <v>147</v>
      </c>
      <c r="T379" s="472"/>
      <c r="U379" s="472"/>
      <c r="V379" s="472"/>
      <c r="W379" s="472"/>
      <c r="X379" s="472"/>
      <c r="Y379" s="472"/>
      <c r="Z379" s="472"/>
      <c r="AA379" s="102"/>
      <c r="AB379" s="469"/>
      <c r="AC379" s="470"/>
      <c r="AD379" s="471"/>
    </row>
    <row r="380" spans="1:30">
      <c r="A380" s="111"/>
      <c r="B380" s="759"/>
      <c r="C380" s="411"/>
      <c r="D380" s="412"/>
      <c r="E380" s="111"/>
      <c r="F380" s="100"/>
      <c r="H380" s="2043" t="s">
        <v>1272</v>
      </c>
      <c r="I380" s="2044"/>
      <c r="J380" s="2044"/>
      <c r="K380" s="2044"/>
      <c r="L380" s="2044"/>
      <c r="M380" s="2044"/>
      <c r="N380" s="2044"/>
      <c r="O380" s="2044"/>
      <c r="P380" s="2045"/>
      <c r="Q380" s="2041" t="str">
        <f>Q277</f>
        <v/>
      </c>
      <c r="R380" s="2042"/>
      <c r="S380" s="452" t="s">
        <v>147</v>
      </c>
      <c r="T380" s="472"/>
      <c r="U380" s="472"/>
      <c r="V380" s="472"/>
      <c r="W380" s="472"/>
      <c r="X380" s="472"/>
      <c r="Y380" s="472"/>
      <c r="Z380" s="472"/>
      <c r="AA380" s="102"/>
      <c r="AB380" s="469"/>
      <c r="AC380" s="470"/>
      <c r="AD380" s="471"/>
    </row>
    <row r="381" spans="1:30" s="578" customFormat="1">
      <c r="A381" s="575"/>
      <c r="B381" s="759"/>
      <c r="C381" s="579"/>
      <c r="D381" s="581"/>
      <c r="E381" s="575"/>
      <c r="F381" s="100"/>
      <c r="H381" s="2043" t="s">
        <v>1273</v>
      </c>
      <c r="I381" s="2044"/>
      <c r="J381" s="2044"/>
      <c r="K381" s="2044"/>
      <c r="L381" s="2044"/>
      <c r="M381" s="2044"/>
      <c r="N381" s="2044"/>
      <c r="O381" s="2044"/>
      <c r="P381" s="2045"/>
      <c r="Q381" s="2101" t="str">
        <f>Q278</f>
        <v/>
      </c>
      <c r="R381" s="2102"/>
      <c r="S381" s="452" t="s">
        <v>147</v>
      </c>
      <c r="T381" s="472"/>
      <c r="U381" s="472"/>
      <c r="V381" s="472"/>
      <c r="W381" s="472"/>
      <c r="X381" s="472"/>
      <c r="Y381" s="472"/>
      <c r="Z381" s="472"/>
      <c r="AA381" s="102"/>
      <c r="AB381" s="469"/>
      <c r="AC381" s="470"/>
      <c r="AD381" s="471"/>
    </row>
    <row r="382" spans="1:30">
      <c r="A382" s="111"/>
      <c r="B382" s="759"/>
      <c r="C382" s="411"/>
      <c r="D382" s="412"/>
      <c r="E382" s="111"/>
      <c r="F382" s="100"/>
      <c r="H382" s="2038" t="s">
        <v>33</v>
      </c>
      <c r="I382" s="2039"/>
      <c r="J382" s="2039"/>
      <c r="K382" s="2039"/>
      <c r="L382" s="2039"/>
      <c r="M382" s="2039"/>
      <c r="N382" s="2039"/>
      <c r="O382" s="2039"/>
      <c r="P382" s="2040"/>
      <c r="Q382" s="2041" t="str">
        <f>IF(SUM(Q377:R381)=0,"",SUM(Q377:R381))</f>
        <v/>
      </c>
      <c r="R382" s="2042"/>
      <c r="S382" s="452" t="s">
        <v>147</v>
      </c>
      <c r="T382" s="472"/>
      <c r="U382" s="472"/>
      <c r="V382" s="472"/>
      <c r="W382" s="472"/>
      <c r="X382" s="472"/>
      <c r="Y382" s="472"/>
      <c r="Z382" s="472"/>
      <c r="AA382" s="102"/>
      <c r="AB382" s="469"/>
      <c r="AC382" s="470"/>
      <c r="AD382" s="471"/>
    </row>
    <row r="383" spans="1:30">
      <c r="A383" s="111"/>
      <c r="B383" s="759"/>
      <c r="C383" s="411"/>
      <c r="D383" s="412"/>
      <c r="E383" s="111"/>
      <c r="F383" s="100"/>
      <c r="H383" s="385"/>
      <c r="I383" s="385"/>
      <c r="J383" s="385"/>
      <c r="K383" s="385"/>
      <c r="L383" s="385"/>
      <c r="M383" s="385"/>
      <c r="N383" s="385"/>
      <c r="O383" s="385"/>
      <c r="P383" s="385"/>
      <c r="Q383" s="473"/>
      <c r="R383" s="473"/>
      <c r="S383" s="212"/>
      <c r="T383" s="472"/>
      <c r="U383" s="472"/>
      <c r="V383" s="472"/>
      <c r="W383" s="472"/>
      <c r="X383" s="472"/>
      <c r="Y383" s="472"/>
      <c r="Z383" s="472"/>
      <c r="AA383" s="102"/>
      <c r="AB383" s="469"/>
      <c r="AC383" s="470"/>
      <c r="AD383" s="471"/>
    </row>
    <row r="384" spans="1:30">
      <c r="A384" s="111"/>
      <c r="B384" s="759"/>
      <c r="C384" s="411"/>
      <c r="D384" s="412"/>
      <c r="E384" s="111"/>
      <c r="F384" s="100"/>
      <c r="G384" s="287" t="s">
        <v>915</v>
      </c>
      <c r="Q384" s="453"/>
      <c r="R384" s="453"/>
      <c r="T384" s="472"/>
      <c r="U384" s="472"/>
      <c r="V384" s="472"/>
      <c r="W384" s="472"/>
      <c r="X384" s="472"/>
      <c r="Y384" s="472"/>
      <c r="Z384" s="472"/>
      <c r="AA384" s="102"/>
      <c r="AB384" s="469"/>
      <c r="AC384" s="470"/>
      <c r="AD384" s="471"/>
    </row>
    <row r="385" spans="1:30">
      <c r="A385" s="111"/>
      <c r="B385" s="759"/>
      <c r="C385" s="411"/>
      <c r="D385" s="412"/>
      <c r="E385" s="111"/>
      <c r="F385" s="100"/>
      <c r="G385" s="212"/>
      <c r="H385" s="2038" t="s">
        <v>755</v>
      </c>
      <c r="I385" s="2039"/>
      <c r="J385" s="2039"/>
      <c r="K385" s="2039"/>
      <c r="L385" s="2039"/>
      <c r="M385" s="2039"/>
      <c r="N385" s="2039"/>
      <c r="O385" s="2039"/>
      <c r="P385" s="2040"/>
      <c r="Q385" s="2041" t="str">
        <f>Q283</f>
        <v/>
      </c>
      <c r="R385" s="2042"/>
      <c r="S385" s="452" t="s">
        <v>147</v>
      </c>
      <c r="T385" s="472"/>
      <c r="U385" s="472"/>
      <c r="V385" s="472"/>
      <c r="W385" s="472"/>
      <c r="X385" s="472"/>
      <c r="Y385" s="472"/>
      <c r="Z385" s="472"/>
      <c r="AA385" s="102"/>
      <c r="AB385" s="469"/>
      <c r="AC385" s="470"/>
      <c r="AD385" s="471"/>
    </row>
    <row r="386" spans="1:30">
      <c r="A386" s="111"/>
      <c r="B386" s="759"/>
      <c r="C386" s="411"/>
      <c r="D386" s="412"/>
      <c r="E386" s="111"/>
      <c r="F386" s="100"/>
      <c r="G386" s="212"/>
      <c r="H386" s="2038" t="s">
        <v>917</v>
      </c>
      <c r="I386" s="2039"/>
      <c r="J386" s="2039"/>
      <c r="K386" s="2039"/>
      <c r="L386" s="2039"/>
      <c r="M386" s="2039"/>
      <c r="N386" s="2039"/>
      <c r="O386" s="2039"/>
      <c r="P386" s="2040"/>
      <c r="Q386" s="2041" t="str">
        <f>Q284</f>
        <v/>
      </c>
      <c r="R386" s="2042"/>
      <c r="S386" s="452" t="s">
        <v>147</v>
      </c>
      <c r="T386" s="472"/>
      <c r="U386" s="472"/>
      <c r="V386" s="472"/>
      <c r="W386" s="472"/>
      <c r="X386" s="472"/>
      <c r="Y386" s="472"/>
      <c r="Z386" s="472"/>
      <c r="AA386" s="102"/>
      <c r="AB386" s="469"/>
      <c r="AC386" s="470"/>
      <c r="AD386" s="471"/>
    </row>
    <row r="387" spans="1:30">
      <c r="A387" s="111"/>
      <c r="B387" s="759"/>
      <c r="C387" s="411"/>
      <c r="D387" s="412"/>
      <c r="E387" s="111"/>
      <c r="F387" s="100"/>
      <c r="H387" s="2038" t="s">
        <v>33</v>
      </c>
      <c r="I387" s="2039"/>
      <c r="J387" s="2039"/>
      <c r="K387" s="2039"/>
      <c r="L387" s="2039"/>
      <c r="M387" s="2039"/>
      <c r="N387" s="2039"/>
      <c r="O387" s="2039"/>
      <c r="P387" s="2040"/>
      <c r="Q387" s="2041" t="str">
        <f>IF(SUM(Q385:R386)=0,"",SUM(Q385:R386))</f>
        <v/>
      </c>
      <c r="R387" s="2042"/>
      <c r="S387" s="452" t="s">
        <v>147</v>
      </c>
      <c r="T387" s="472"/>
      <c r="U387" s="472"/>
      <c r="V387" s="472"/>
      <c r="W387" s="472"/>
      <c r="X387" s="472"/>
      <c r="Y387" s="472"/>
      <c r="Z387" s="472"/>
      <c r="AA387" s="102"/>
      <c r="AB387" s="469"/>
      <c r="AC387" s="470"/>
      <c r="AD387" s="471"/>
    </row>
    <row r="388" spans="1:30">
      <c r="A388" s="111"/>
      <c r="B388" s="759"/>
      <c r="C388" s="411"/>
      <c r="D388" s="412"/>
      <c r="E388" s="111"/>
      <c r="F388" s="100"/>
      <c r="K388" s="90"/>
      <c r="L388" s="90"/>
      <c r="M388" s="90"/>
      <c r="N388" s="90"/>
      <c r="O388" s="90"/>
      <c r="P388" s="90"/>
      <c r="Q388" s="195"/>
      <c r="R388" s="195"/>
      <c r="S388" s="472"/>
      <c r="T388" s="472"/>
      <c r="U388" s="472"/>
      <c r="V388" s="472"/>
      <c r="W388" s="472"/>
      <c r="X388" s="472"/>
      <c r="Y388" s="472"/>
      <c r="Z388" s="472"/>
      <c r="AA388" s="102"/>
      <c r="AB388" s="469"/>
      <c r="AC388" s="470"/>
      <c r="AD388" s="471"/>
    </row>
    <row r="389" spans="1:30" ht="6" customHeight="1">
      <c r="A389" s="260"/>
      <c r="B389" s="760"/>
      <c r="C389" s="417"/>
      <c r="D389" s="418"/>
      <c r="E389" s="260"/>
      <c r="F389" s="144"/>
      <c r="G389" s="118"/>
      <c r="H389" s="118"/>
      <c r="I389" s="118"/>
      <c r="J389" s="118"/>
      <c r="K389" s="168"/>
      <c r="L389" s="168"/>
      <c r="M389" s="168"/>
      <c r="N389" s="168"/>
      <c r="O389" s="168"/>
      <c r="P389" s="168"/>
      <c r="Q389" s="321"/>
      <c r="R389" s="321"/>
      <c r="S389" s="474"/>
      <c r="T389" s="474"/>
      <c r="U389" s="474"/>
      <c r="V389" s="474"/>
      <c r="W389" s="474"/>
      <c r="X389" s="474"/>
      <c r="Y389" s="474"/>
      <c r="Z389" s="474"/>
      <c r="AA389" s="149"/>
      <c r="AB389" s="475"/>
      <c r="AC389" s="476"/>
      <c r="AD389" s="477"/>
    </row>
    <row r="390" spans="1:30" ht="6" customHeight="1">
      <c r="A390" s="111"/>
      <c r="B390" s="759"/>
      <c r="C390" s="411"/>
      <c r="D390" s="412"/>
      <c r="E390" s="111"/>
      <c r="F390" s="100"/>
      <c r="K390" s="90"/>
      <c r="L390" s="90"/>
      <c r="M390" s="90"/>
      <c r="N390" s="90"/>
      <c r="O390" s="90"/>
      <c r="P390" s="90"/>
      <c r="Q390" s="195"/>
      <c r="R390" s="195"/>
      <c r="S390" s="472"/>
      <c r="T390" s="472"/>
      <c r="U390" s="472"/>
      <c r="V390" s="472"/>
      <c r="W390" s="472"/>
      <c r="X390" s="472"/>
      <c r="Y390" s="472"/>
      <c r="Z390" s="472"/>
      <c r="AA390" s="102"/>
      <c r="AB390" s="469"/>
      <c r="AC390" s="470"/>
      <c r="AD390" s="471"/>
    </row>
    <row r="391" spans="1:30" ht="13.5" customHeight="1">
      <c r="A391" s="111"/>
      <c r="B391" s="759">
        <v>19</v>
      </c>
      <c r="C391" s="1523" t="s">
        <v>1050</v>
      </c>
      <c r="D391" s="1207" t="s">
        <v>1040</v>
      </c>
      <c r="E391" s="1703" t="s">
        <v>1321</v>
      </c>
      <c r="F391" s="100"/>
      <c r="G391" s="1136" t="s">
        <v>117</v>
      </c>
      <c r="H391" s="1136"/>
      <c r="I391" s="1136"/>
      <c r="J391" s="1136"/>
      <c r="K391" s="1136"/>
      <c r="L391" s="1136"/>
      <c r="M391" s="1704"/>
      <c r="N391" s="1802" t="s">
        <v>784</v>
      </c>
      <c r="O391" s="1803"/>
      <c r="P391" s="1803"/>
      <c r="Q391" s="1803"/>
      <c r="R391" s="1803"/>
      <c r="S391" s="1803"/>
      <c r="T391" s="1803"/>
      <c r="U391" s="1803"/>
      <c r="V391" s="1804"/>
      <c r="W391" s="212"/>
      <c r="X391" s="212"/>
      <c r="Y391" s="212"/>
      <c r="Z391" s="212"/>
      <c r="AA391" s="102"/>
      <c r="AB391" s="2018" t="s">
        <v>1060</v>
      </c>
      <c r="AC391" s="2019"/>
      <c r="AD391" s="2020"/>
    </row>
    <row r="392" spans="1:30">
      <c r="A392" s="111"/>
      <c r="B392" s="759"/>
      <c r="C392" s="1523"/>
      <c r="D392" s="1207"/>
      <c r="E392" s="1703"/>
      <c r="F392" s="100"/>
      <c r="G392" s="1136"/>
      <c r="H392" s="1136"/>
      <c r="I392" s="1136"/>
      <c r="J392" s="1136"/>
      <c r="K392" s="1136"/>
      <c r="L392" s="1136"/>
      <c r="M392" s="1704"/>
      <c r="N392" s="1805"/>
      <c r="O392" s="1806"/>
      <c r="P392" s="1806"/>
      <c r="Q392" s="1806"/>
      <c r="R392" s="1806"/>
      <c r="S392" s="1806"/>
      <c r="T392" s="1806"/>
      <c r="U392" s="1806"/>
      <c r="V392" s="1807"/>
      <c r="W392" s="212"/>
      <c r="X392" s="212"/>
      <c r="Y392" s="212"/>
      <c r="Z392" s="212"/>
      <c r="AA392" s="102"/>
      <c r="AB392" s="2018"/>
      <c r="AC392" s="2019"/>
      <c r="AD392" s="2020"/>
    </row>
    <row r="393" spans="1:30">
      <c r="A393" s="111"/>
      <c r="B393" s="759"/>
      <c r="C393" s="411"/>
      <c r="D393" s="1207"/>
      <c r="E393" s="1703"/>
      <c r="F393" s="100"/>
      <c r="G393" s="212"/>
      <c r="H393" s="212"/>
      <c r="I393" s="212"/>
      <c r="J393" s="212"/>
      <c r="K393" s="212"/>
      <c r="L393" s="212"/>
      <c r="M393" s="212"/>
      <c r="N393" s="446" t="s">
        <v>785</v>
      </c>
      <c r="O393" s="212"/>
      <c r="P393" s="212"/>
      <c r="Q393" s="212"/>
      <c r="R393" s="212"/>
      <c r="S393" s="212"/>
      <c r="T393" s="212"/>
      <c r="U393" s="212"/>
      <c r="V393" s="212"/>
      <c r="W393" s="212"/>
      <c r="X393" s="212"/>
      <c r="Y393" s="212"/>
      <c r="Z393" s="212"/>
      <c r="AA393" s="102"/>
      <c r="AB393" s="2018"/>
      <c r="AC393" s="2019"/>
      <c r="AD393" s="2020"/>
    </row>
    <row r="394" spans="1:30">
      <c r="A394" s="111"/>
      <c r="B394" s="759"/>
      <c r="C394" s="411"/>
      <c r="D394" s="1207"/>
      <c r="E394" s="1703"/>
      <c r="F394" s="100"/>
      <c r="AA394" s="102"/>
      <c r="AB394" s="469"/>
      <c r="AC394" s="470"/>
      <c r="AD394" s="471"/>
    </row>
    <row r="395" spans="1:30">
      <c r="A395" s="111"/>
      <c r="B395" s="759"/>
      <c r="C395" s="411"/>
      <c r="D395" s="1207"/>
      <c r="E395" s="1703"/>
      <c r="F395" s="100"/>
      <c r="G395" s="1545" t="s">
        <v>793</v>
      </c>
      <c r="H395" s="1545"/>
      <c r="I395" s="1545"/>
      <c r="J395" s="1545"/>
      <c r="K395" s="1545"/>
      <c r="L395" s="2202"/>
      <c r="M395" s="1721" t="s">
        <v>794</v>
      </c>
      <c r="N395" s="2062"/>
      <c r="O395" s="2062"/>
      <c r="P395" s="2062"/>
      <c r="Q395" s="2062"/>
      <c r="R395" s="2062"/>
      <c r="S395" s="1722"/>
      <c r="AA395" s="102"/>
      <c r="AB395" s="469"/>
      <c r="AC395" s="470"/>
      <c r="AD395" s="471"/>
    </row>
    <row r="396" spans="1:30" ht="5.0999999999999996" customHeight="1">
      <c r="A396" s="111"/>
      <c r="B396" s="759"/>
      <c r="C396" s="411"/>
      <c r="D396" s="412"/>
      <c r="E396" s="1703"/>
      <c r="F396" s="100"/>
      <c r="AA396" s="102"/>
      <c r="AB396" s="469"/>
      <c r="AC396" s="470"/>
      <c r="AD396" s="471"/>
    </row>
    <row r="397" spans="1:30">
      <c r="A397" s="111"/>
      <c r="B397" s="759"/>
      <c r="C397" s="411"/>
      <c r="D397" s="412"/>
      <c r="E397" s="1703"/>
      <c r="F397" s="100"/>
      <c r="G397" s="478" t="s">
        <v>795</v>
      </c>
      <c r="AA397" s="102"/>
      <c r="AB397" s="469"/>
      <c r="AC397" s="470"/>
      <c r="AD397" s="471"/>
    </row>
    <row r="398" spans="1:30">
      <c r="A398" s="111"/>
      <c r="B398" s="759"/>
      <c r="C398" s="411"/>
      <c r="D398" s="412"/>
      <c r="E398" s="1703"/>
      <c r="F398" s="100"/>
      <c r="H398" s="90" t="s">
        <v>35</v>
      </c>
      <c r="I398" s="90"/>
      <c r="J398" s="90"/>
      <c r="K398" s="90"/>
      <c r="M398" s="90" t="s">
        <v>36</v>
      </c>
      <c r="N398" s="90"/>
      <c r="O398" s="124"/>
      <c r="P398" s="124"/>
      <c r="Q398" s="195"/>
      <c r="R398" s="195"/>
      <c r="S398" s="472"/>
      <c r="T398" s="472"/>
      <c r="U398" s="472"/>
      <c r="V398" s="472"/>
      <c r="W398" s="472"/>
      <c r="AA398" s="102"/>
      <c r="AB398" s="469"/>
      <c r="AC398" s="470"/>
      <c r="AD398" s="471"/>
    </row>
    <row r="399" spans="1:30">
      <c r="A399" s="111"/>
      <c r="B399" s="759"/>
      <c r="C399" s="411"/>
      <c r="D399" s="412"/>
      <c r="E399" s="904"/>
      <c r="F399" s="100"/>
      <c r="H399" s="2048" t="s">
        <v>26</v>
      </c>
      <c r="I399" s="2049"/>
      <c r="J399" s="2048" t="s">
        <v>416</v>
      </c>
      <c r="K399" s="2049"/>
      <c r="M399" s="2048" t="s">
        <v>26</v>
      </c>
      <c r="N399" s="2049"/>
      <c r="O399" s="2063" t="s">
        <v>416</v>
      </c>
      <c r="P399" s="2064"/>
      <c r="Q399" s="195"/>
      <c r="R399" s="2063" t="s">
        <v>418</v>
      </c>
      <c r="S399" s="2065"/>
      <c r="T399" s="2065"/>
      <c r="U399" s="2065"/>
      <c r="V399" s="2065"/>
      <c r="W399" s="2064"/>
      <c r="X399" s="472"/>
      <c r="Y399" s="472"/>
      <c r="Z399" s="472"/>
      <c r="AA399" s="102"/>
      <c r="AB399" s="469"/>
      <c r="AC399" s="470"/>
      <c r="AD399" s="471"/>
    </row>
    <row r="400" spans="1:30">
      <c r="A400" s="111"/>
      <c r="B400" s="759"/>
      <c r="C400" s="411"/>
      <c r="D400" s="412"/>
      <c r="E400" s="1703" t="s">
        <v>1157</v>
      </c>
      <c r="F400" s="100"/>
      <c r="H400" s="1232"/>
      <c r="I400" s="1233"/>
      <c r="J400" s="1232" t="s">
        <v>417</v>
      </c>
      <c r="K400" s="1233"/>
      <c r="M400" s="1232"/>
      <c r="N400" s="1233"/>
      <c r="O400" s="1232" t="s">
        <v>417</v>
      </c>
      <c r="P400" s="1233"/>
      <c r="Q400" s="195"/>
      <c r="R400" s="1232" t="s">
        <v>419</v>
      </c>
      <c r="S400" s="2094"/>
      <c r="T400" s="2094"/>
      <c r="U400" s="2094"/>
      <c r="V400" s="2094"/>
      <c r="W400" s="1233"/>
      <c r="X400" s="472"/>
      <c r="Y400" s="472"/>
      <c r="Z400" s="472"/>
      <c r="AA400" s="102"/>
      <c r="AB400" s="469"/>
      <c r="AC400" s="470"/>
      <c r="AD400" s="471"/>
    </row>
    <row r="401" spans="1:30">
      <c r="A401" s="111"/>
      <c r="B401" s="759"/>
      <c r="C401" s="411"/>
      <c r="D401" s="412"/>
      <c r="E401" s="1703"/>
      <c r="F401" s="100"/>
      <c r="H401" s="2243" t="s">
        <v>27</v>
      </c>
      <c r="I401" s="2244"/>
      <c r="J401" s="2245">
        <f t="shared" ref="J401:J407" si="0">J367</f>
        <v>0</v>
      </c>
      <c r="K401" s="2246"/>
      <c r="M401" s="2243" t="s">
        <v>27</v>
      </c>
      <c r="N401" s="2244"/>
      <c r="O401" s="2034">
        <f t="shared" ref="O401:O407" si="1">O367</f>
        <v>0</v>
      </c>
      <c r="P401" s="2035"/>
      <c r="Q401" s="195"/>
      <c r="R401" s="2240" t="s">
        <v>837</v>
      </c>
      <c r="S401" s="2241"/>
      <c r="T401" s="2241"/>
      <c r="U401" s="2242"/>
      <c r="V401" s="2060">
        <f>ROUNDDOWN((J401+O401)/3,1)</f>
        <v>0</v>
      </c>
      <c r="W401" s="2061"/>
      <c r="X401" s="472"/>
      <c r="Y401" s="472"/>
      <c r="Z401" s="472"/>
      <c r="AA401" s="102"/>
      <c r="AB401" s="469"/>
      <c r="AC401" s="470"/>
      <c r="AD401" s="471"/>
    </row>
    <row r="402" spans="1:30">
      <c r="A402" s="111"/>
      <c r="B402" s="759"/>
      <c r="C402" s="411"/>
      <c r="D402" s="412"/>
      <c r="E402" s="1703"/>
      <c r="F402" s="100"/>
      <c r="H402" s="2068" t="s">
        <v>28</v>
      </c>
      <c r="I402" s="2069"/>
      <c r="J402" s="2070">
        <f t="shared" si="0"/>
        <v>0</v>
      </c>
      <c r="K402" s="2071"/>
      <c r="M402" s="2068" t="s">
        <v>28</v>
      </c>
      <c r="N402" s="2069"/>
      <c r="O402" s="2034">
        <f t="shared" si="1"/>
        <v>0</v>
      </c>
      <c r="P402" s="2035"/>
      <c r="Q402" s="195"/>
      <c r="R402" s="2231" t="s">
        <v>223</v>
      </c>
      <c r="S402" s="2232"/>
      <c r="T402" s="2232"/>
      <c r="U402" s="2233"/>
      <c r="V402" s="2056">
        <f>ROUNDDOWN((J402+J403+O402+O403)/6,1)</f>
        <v>0</v>
      </c>
      <c r="W402" s="2057"/>
      <c r="X402" s="472"/>
      <c r="Y402" s="472"/>
      <c r="Z402" s="472"/>
      <c r="AA402" s="102"/>
      <c r="AB402" s="469"/>
      <c r="AC402" s="470"/>
      <c r="AD402" s="471"/>
    </row>
    <row r="403" spans="1:30" ht="13.5" customHeight="1">
      <c r="A403" s="111"/>
      <c r="B403" s="759"/>
      <c r="C403" s="411"/>
      <c r="D403" s="412"/>
      <c r="E403" s="1703"/>
      <c r="F403" s="100"/>
      <c r="H403" s="2068" t="s">
        <v>29</v>
      </c>
      <c r="I403" s="2069"/>
      <c r="J403" s="2070">
        <f t="shared" si="0"/>
        <v>0</v>
      </c>
      <c r="K403" s="2071"/>
      <c r="M403" s="2068" t="s">
        <v>29</v>
      </c>
      <c r="N403" s="2069"/>
      <c r="O403" s="2034">
        <f t="shared" si="1"/>
        <v>0</v>
      </c>
      <c r="P403" s="2035"/>
      <c r="Q403" s="195"/>
      <c r="R403" s="2234"/>
      <c r="S403" s="2235"/>
      <c r="T403" s="2235"/>
      <c r="U403" s="2236"/>
      <c r="V403" s="1244"/>
      <c r="W403" s="1245"/>
      <c r="X403" s="472"/>
      <c r="Y403" s="472"/>
      <c r="Z403" s="472"/>
      <c r="AA403" s="102"/>
      <c r="AB403" s="469"/>
      <c r="AC403" s="470"/>
      <c r="AD403" s="471"/>
    </row>
    <row r="404" spans="1:30">
      <c r="A404" s="111"/>
      <c r="B404" s="759"/>
      <c r="C404" s="411"/>
      <c r="D404" s="412"/>
      <c r="E404" s="1703"/>
      <c r="F404" s="100"/>
      <c r="H404" s="2229" t="s">
        <v>791</v>
      </c>
      <c r="I404" s="2230"/>
      <c r="J404" s="2070">
        <f t="shared" si="0"/>
        <v>0</v>
      </c>
      <c r="K404" s="2071"/>
      <c r="M404" s="2229" t="s">
        <v>791</v>
      </c>
      <c r="N404" s="2230"/>
      <c r="O404" s="2034">
        <f t="shared" si="1"/>
        <v>0</v>
      </c>
      <c r="P404" s="2035"/>
      <c r="Q404" s="195"/>
      <c r="R404" s="2091" t="s">
        <v>838</v>
      </c>
      <c r="S404" s="2092"/>
      <c r="T404" s="2092"/>
      <c r="U404" s="2093"/>
      <c r="V404" s="2060">
        <f>ROUNDDOWN((J404+O404)/6,1)</f>
        <v>0</v>
      </c>
      <c r="W404" s="2061"/>
      <c r="X404" s="472"/>
      <c r="Y404" s="472"/>
      <c r="Z404" s="472"/>
      <c r="AA404" s="102"/>
      <c r="AB404" s="469"/>
      <c r="AC404" s="470"/>
      <c r="AD404" s="471"/>
    </row>
    <row r="405" spans="1:30" ht="13.5" customHeight="1">
      <c r="A405" s="111"/>
      <c r="B405" s="759"/>
      <c r="C405" s="411"/>
      <c r="D405" s="412"/>
      <c r="E405" s="1703" t="s">
        <v>1322</v>
      </c>
      <c r="F405" s="100"/>
      <c r="H405" s="2068" t="s">
        <v>30</v>
      </c>
      <c r="I405" s="2069"/>
      <c r="J405" s="2070">
        <f t="shared" si="0"/>
        <v>0</v>
      </c>
      <c r="K405" s="2071"/>
      <c r="M405" s="2068" t="s">
        <v>30</v>
      </c>
      <c r="N405" s="2069"/>
      <c r="O405" s="2034">
        <f t="shared" si="1"/>
        <v>0</v>
      </c>
      <c r="P405" s="2035"/>
      <c r="Q405" s="195"/>
      <c r="R405" s="2091" t="s">
        <v>839</v>
      </c>
      <c r="S405" s="2092"/>
      <c r="T405" s="2092"/>
      <c r="U405" s="2093"/>
      <c r="V405" s="2060">
        <f>ROUNDDOWN((J405+O405)/20,1)</f>
        <v>0</v>
      </c>
      <c r="W405" s="2061"/>
      <c r="X405" s="472"/>
      <c r="Y405" s="472"/>
      <c r="Z405" s="472"/>
      <c r="AA405" s="102"/>
      <c r="AB405" s="469"/>
      <c r="AC405" s="470"/>
      <c r="AD405" s="471"/>
    </row>
    <row r="406" spans="1:30" ht="13.5" customHeight="1">
      <c r="A406" s="111"/>
      <c r="B406" s="759"/>
      <c r="C406" s="411"/>
      <c r="D406" s="412"/>
      <c r="E406" s="1703"/>
      <c r="F406" s="100"/>
      <c r="H406" s="2068" t="s">
        <v>31</v>
      </c>
      <c r="I406" s="2069"/>
      <c r="J406" s="2070">
        <f t="shared" si="0"/>
        <v>0</v>
      </c>
      <c r="K406" s="2071"/>
      <c r="M406" s="2068" t="s">
        <v>31</v>
      </c>
      <c r="N406" s="2069"/>
      <c r="O406" s="2034">
        <f t="shared" si="1"/>
        <v>0</v>
      </c>
      <c r="P406" s="2035"/>
      <c r="Q406" s="195"/>
      <c r="R406" s="2231" t="s">
        <v>224</v>
      </c>
      <c r="S406" s="2232"/>
      <c r="T406" s="2232"/>
      <c r="U406" s="2233"/>
      <c r="V406" s="2056">
        <f>ROUNDDOWN((J406+J407+O406+O407)/30,1)</f>
        <v>0</v>
      </c>
      <c r="W406" s="2057"/>
      <c r="X406" s="472"/>
      <c r="Y406" s="472"/>
      <c r="Z406" s="472"/>
      <c r="AA406" s="102"/>
      <c r="AB406" s="469"/>
      <c r="AC406" s="470"/>
      <c r="AD406" s="471"/>
    </row>
    <row r="407" spans="1:30" ht="14.25" thickBot="1">
      <c r="A407" s="111"/>
      <c r="B407" s="759"/>
      <c r="C407" s="411"/>
      <c r="D407" s="412"/>
      <c r="E407" s="1703"/>
      <c r="F407" s="100"/>
      <c r="H407" s="2066" t="s">
        <v>32</v>
      </c>
      <c r="I407" s="2067"/>
      <c r="J407" s="1272">
        <f t="shared" si="0"/>
        <v>0</v>
      </c>
      <c r="K407" s="1273"/>
      <c r="M407" s="2066" t="s">
        <v>32</v>
      </c>
      <c r="N407" s="2067"/>
      <c r="O407" s="1272">
        <f t="shared" si="1"/>
        <v>0</v>
      </c>
      <c r="P407" s="1273"/>
      <c r="Q407" s="195"/>
      <c r="R407" s="2237"/>
      <c r="S407" s="2238"/>
      <c r="T407" s="2238"/>
      <c r="U407" s="2239"/>
      <c r="V407" s="2058"/>
      <c r="W407" s="2059"/>
      <c r="X407" s="472"/>
      <c r="Y407" s="472"/>
      <c r="Z407" s="472"/>
      <c r="AA407" s="102"/>
      <c r="AB407" s="469"/>
      <c r="AC407" s="470"/>
      <c r="AD407" s="471"/>
    </row>
    <row r="408" spans="1:30" ht="14.25" thickTop="1">
      <c r="A408" s="111"/>
      <c r="B408" s="759"/>
      <c r="C408" s="411"/>
      <c r="D408" s="412"/>
      <c r="E408" s="1703"/>
      <c r="F408" s="100"/>
      <c r="H408" s="1256" t="s">
        <v>423</v>
      </c>
      <c r="I408" s="1257"/>
      <c r="J408" s="1258">
        <f>SUM(J401:K407)</f>
        <v>0</v>
      </c>
      <c r="K408" s="1259"/>
      <c r="L408" s="195"/>
      <c r="M408" s="1256" t="s">
        <v>423</v>
      </c>
      <c r="N408" s="1257"/>
      <c r="O408" s="1258">
        <f>SUM(O401:P407)</f>
        <v>0</v>
      </c>
      <c r="P408" s="1259"/>
      <c r="Q408" s="195"/>
      <c r="R408" s="1260" t="s">
        <v>0</v>
      </c>
      <c r="S408" s="1260"/>
      <c r="T408" s="1260"/>
      <c r="U408" s="1260"/>
      <c r="V408" s="1261">
        <f>IF(ROUND(SUM(V401:W407),0)=0,0,IF(ROUND(SUM(V401:W407),0)&lt;2,2,ROUND(SUM(V401:W407),0)))</f>
        <v>0</v>
      </c>
      <c r="W408" s="1262"/>
      <c r="X408" s="472"/>
      <c r="Y408" s="472"/>
      <c r="Z408" s="472"/>
      <c r="AA408" s="102"/>
      <c r="AB408" s="469"/>
      <c r="AC408" s="470"/>
      <c r="AD408" s="471"/>
    </row>
    <row r="409" spans="1:30" ht="5.0999999999999996" customHeight="1">
      <c r="A409" s="111"/>
      <c r="B409" s="759"/>
      <c r="C409" s="411"/>
      <c r="D409" s="412"/>
      <c r="E409" s="1703"/>
      <c r="F409" s="100"/>
      <c r="X409" s="472"/>
      <c r="Y409" s="472"/>
      <c r="Z409" s="472"/>
      <c r="AA409" s="102"/>
      <c r="AB409" s="469"/>
      <c r="AC409" s="470"/>
      <c r="AD409" s="471"/>
    </row>
    <row r="410" spans="1:30">
      <c r="A410" s="111"/>
      <c r="B410" s="759"/>
      <c r="C410" s="411"/>
      <c r="D410" s="412"/>
      <c r="E410" s="1703"/>
      <c r="F410" s="100"/>
      <c r="G410" s="478" t="s">
        <v>796</v>
      </c>
      <c r="X410" s="472"/>
      <c r="Y410" s="472"/>
      <c r="Z410" s="472"/>
      <c r="AA410" s="102"/>
      <c r="AB410" s="469"/>
      <c r="AC410" s="470"/>
      <c r="AD410" s="471"/>
    </row>
    <row r="411" spans="1:30">
      <c r="A411" s="111"/>
      <c r="B411" s="759"/>
      <c r="C411" s="411"/>
      <c r="D411" s="412"/>
      <c r="E411" s="1703"/>
      <c r="F411" s="100"/>
      <c r="H411" s="90" t="s">
        <v>35</v>
      </c>
      <c r="I411" s="90"/>
      <c r="J411" s="90"/>
      <c r="K411" s="90"/>
      <c r="M411" s="90" t="s">
        <v>36</v>
      </c>
      <c r="N411" s="90"/>
      <c r="O411" s="124"/>
      <c r="P411" s="124"/>
      <c r="Q411" s="195"/>
      <c r="T411" s="472"/>
      <c r="U411" s="472"/>
      <c r="V411" s="472"/>
      <c r="W411" s="472"/>
      <c r="X411" s="472"/>
      <c r="Y411" s="472"/>
      <c r="Z411" s="472"/>
      <c r="AA411" s="102"/>
      <c r="AB411" s="469"/>
      <c r="AC411" s="470"/>
      <c r="AD411" s="471"/>
    </row>
    <row r="412" spans="1:30">
      <c r="A412" s="117"/>
      <c r="B412" s="759"/>
      <c r="C412" s="411"/>
      <c r="D412" s="412"/>
      <c r="E412" s="1703"/>
      <c r="F412" s="100"/>
      <c r="G412" s="212"/>
      <c r="H412" s="2048" t="s">
        <v>26</v>
      </c>
      <c r="I412" s="2049"/>
      <c r="J412" s="2050" t="s">
        <v>416</v>
      </c>
      <c r="K412" s="2050"/>
      <c r="M412" s="2048" t="s">
        <v>26</v>
      </c>
      <c r="N412" s="2049"/>
      <c r="O412" s="2063" t="s">
        <v>416</v>
      </c>
      <c r="P412" s="2064"/>
      <c r="Q412" s="195"/>
      <c r="R412" s="2063" t="s">
        <v>418</v>
      </c>
      <c r="S412" s="2065"/>
      <c r="T412" s="2065"/>
      <c r="U412" s="2065"/>
      <c r="V412" s="2065"/>
      <c r="W412" s="2064"/>
      <c r="X412" s="472"/>
      <c r="Y412" s="212"/>
      <c r="Z412" s="212"/>
      <c r="AA412" s="102"/>
      <c r="AB412" s="443"/>
      <c r="AC412" s="444"/>
      <c r="AD412" s="445"/>
    </row>
    <row r="413" spans="1:30">
      <c r="A413" s="111"/>
      <c r="B413" s="759"/>
      <c r="C413" s="411"/>
      <c r="D413" s="412"/>
      <c r="E413" s="111"/>
      <c r="F413" s="100"/>
      <c r="H413" s="1232"/>
      <c r="I413" s="1233"/>
      <c r="J413" s="1251" t="s">
        <v>417</v>
      </c>
      <c r="K413" s="1251"/>
      <c r="M413" s="1232"/>
      <c r="N413" s="1233"/>
      <c r="O413" s="1232" t="s">
        <v>417</v>
      </c>
      <c r="P413" s="1233"/>
      <c r="Q413" s="195"/>
      <c r="R413" s="1232" t="s">
        <v>1277</v>
      </c>
      <c r="S413" s="2094"/>
      <c r="T413" s="2094"/>
      <c r="U413" s="2094"/>
      <c r="V413" s="2094"/>
      <c r="W413" s="1233"/>
      <c r="X413" s="472"/>
      <c r="Y413" s="472"/>
      <c r="Z413" s="472"/>
      <c r="AA413" s="102"/>
      <c r="AB413" s="469"/>
      <c r="AC413" s="470"/>
      <c r="AD413" s="471"/>
    </row>
    <row r="414" spans="1:30">
      <c r="A414" s="111"/>
      <c r="B414" s="759"/>
      <c r="C414" s="411"/>
      <c r="D414" s="412"/>
      <c r="E414" s="1135" t="s">
        <v>1158</v>
      </c>
      <c r="F414" s="100"/>
      <c r="H414" s="2046" t="s">
        <v>27</v>
      </c>
      <c r="I414" s="2046"/>
      <c r="J414" s="2047">
        <f t="shared" ref="J414:J420" si="2">J367</f>
        <v>0</v>
      </c>
      <c r="K414" s="2047"/>
      <c r="M414" s="2046" t="s">
        <v>27</v>
      </c>
      <c r="N414" s="2046"/>
      <c r="O414" s="2034">
        <f t="shared" ref="O414:O420" si="3">O367</f>
        <v>0</v>
      </c>
      <c r="P414" s="2035"/>
      <c r="Q414" s="195"/>
      <c r="R414" s="2073" t="s">
        <v>837</v>
      </c>
      <c r="S414" s="2073"/>
      <c r="T414" s="2073"/>
      <c r="U414" s="2073"/>
      <c r="V414" s="2060">
        <f>ROUNDDOWN((J414+O414)/3,1)</f>
        <v>0</v>
      </c>
      <c r="W414" s="2061"/>
      <c r="X414" s="472"/>
      <c r="Y414" s="472"/>
      <c r="Z414" s="472"/>
      <c r="AA414" s="102"/>
      <c r="AB414" s="469"/>
      <c r="AC414" s="470"/>
      <c r="AD414" s="471"/>
    </row>
    <row r="415" spans="1:30">
      <c r="A415" s="111"/>
      <c r="B415" s="759"/>
      <c r="C415" s="411"/>
      <c r="D415" s="412"/>
      <c r="E415" s="1135"/>
      <c r="F415" s="100"/>
      <c r="H415" s="2046" t="s">
        <v>28</v>
      </c>
      <c r="I415" s="2046"/>
      <c r="J415" s="2047">
        <f t="shared" si="2"/>
        <v>0</v>
      </c>
      <c r="K415" s="2047"/>
      <c r="M415" s="2046" t="s">
        <v>28</v>
      </c>
      <c r="N415" s="2046"/>
      <c r="O415" s="2034">
        <f t="shared" si="3"/>
        <v>0</v>
      </c>
      <c r="P415" s="2035"/>
      <c r="Q415" s="195"/>
      <c r="R415" s="2036" t="s">
        <v>223</v>
      </c>
      <c r="S415" s="2036"/>
      <c r="T415" s="2036"/>
      <c r="U415" s="2036"/>
      <c r="V415" s="2056">
        <f>ROUNDDOWN((J415+J416+O415+O416)/6,1)</f>
        <v>0</v>
      </c>
      <c r="W415" s="2057"/>
      <c r="X415" s="472"/>
      <c r="Y415" s="472"/>
      <c r="Z415" s="472"/>
      <c r="AA415" s="102"/>
      <c r="AB415" s="469"/>
      <c r="AC415" s="470"/>
      <c r="AD415" s="471"/>
    </row>
    <row r="416" spans="1:30">
      <c r="A416" s="111"/>
      <c r="B416" s="759"/>
      <c r="C416" s="411"/>
      <c r="D416" s="412"/>
      <c r="E416" s="1135"/>
      <c r="F416" s="100"/>
      <c r="H416" s="2046" t="s">
        <v>29</v>
      </c>
      <c r="I416" s="2046"/>
      <c r="J416" s="2047">
        <f t="shared" si="2"/>
        <v>0</v>
      </c>
      <c r="K416" s="2047"/>
      <c r="M416" s="2046" t="s">
        <v>29</v>
      </c>
      <c r="N416" s="2046"/>
      <c r="O416" s="2034">
        <f t="shared" si="3"/>
        <v>0</v>
      </c>
      <c r="P416" s="2035"/>
      <c r="Q416" s="195"/>
      <c r="R416" s="2036"/>
      <c r="S416" s="2036"/>
      <c r="T416" s="2036"/>
      <c r="U416" s="2036"/>
      <c r="V416" s="1244"/>
      <c r="W416" s="1245"/>
      <c r="X416" s="479"/>
      <c r="Y416" s="472"/>
      <c r="Z416" s="472"/>
      <c r="AA416" s="102"/>
      <c r="AB416" s="469"/>
      <c r="AC416" s="470"/>
      <c r="AD416" s="471"/>
    </row>
    <row r="417" spans="1:30">
      <c r="A417" s="111"/>
      <c r="B417" s="759"/>
      <c r="C417" s="411"/>
      <c r="D417" s="412"/>
      <c r="E417" s="1135"/>
      <c r="F417" s="100"/>
      <c r="H417" s="2074" t="s">
        <v>791</v>
      </c>
      <c r="I417" s="2074"/>
      <c r="J417" s="2047">
        <f t="shared" si="2"/>
        <v>0</v>
      </c>
      <c r="K417" s="2047"/>
      <c r="M417" s="2074" t="s">
        <v>791</v>
      </c>
      <c r="N417" s="2074"/>
      <c r="O417" s="2034">
        <f t="shared" si="3"/>
        <v>0</v>
      </c>
      <c r="P417" s="2035"/>
      <c r="Q417" s="195"/>
      <c r="R417" s="2073" t="s">
        <v>838</v>
      </c>
      <c r="S417" s="2073"/>
      <c r="T417" s="2073"/>
      <c r="U417" s="2073"/>
      <c r="V417" s="2060">
        <f>ROUNDDOWN((J417+O417)/6,1)</f>
        <v>0</v>
      </c>
      <c r="W417" s="2061"/>
      <c r="X417" s="472"/>
      <c r="Y417" s="472"/>
      <c r="Z417" s="472"/>
      <c r="AA417" s="102"/>
      <c r="AB417" s="469"/>
      <c r="AC417" s="470"/>
      <c r="AD417" s="471"/>
    </row>
    <row r="418" spans="1:30">
      <c r="A418" s="111"/>
      <c r="B418" s="759"/>
      <c r="C418" s="411"/>
      <c r="D418" s="412"/>
      <c r="E418" s="1135"/>
      <c r="F418" s="100"/>
      <c r="H418" s="2046" t="s">
        <v>30</v>
      </c>
      <c r="I418" s="2046"/>
      <c r="J418" s="2047">
        <f t="shared" si="2"/>
        <v>0</v>
      </c>
      <c r="K418" s="2047"/>
      <c r="M418" s="2046" t="s">
        <v>30</v>
      </c>
      <c r="N418" s="2046"/>
      <c r="O418" s="2034">
        <f t="shared" si="3"/>
        <v>0</v>
      </c>
      <c r="P418" s="2035"/>
      <c r="Q418" s="195"/>
      <c r="R418" s="2073" t="s">
        <v>840</v>
      </c>
      <c r="S418" s="2073"/>
      <c r="T418" s="2073"/>
      <c r="U418" s="2073"/>
      <c r="V418" s="2060">
        <f>ROUNDDOWN((J418+O418)/15,1)</f>
        <v>0</v>
      </c>
      <c r="W418" s="2061"/>
      <c r="X418" s="472"/>
      <c r="Y418" s="472"/>
      <c r="Z418" s="472"/>
      <c r="AA418" s="102"/>
      <c r="AB418" s="469"/>
      <c r="AC418" s="470"/>
      <c r="AD418" s="471"/>
    </row>
    <row r="419" spans="1:30">
      <c r="A419" s="111"/>
      <c r="B419" s="759"/>
      <c r="C419" s="411"/>
      <c r="D419" s="412"/>
      <c r="E419" s="1135"/>
      <c r="F419" s="100"/>
      <c r="H419" s="2046" t="s">
        <v>31</v>
      </c>
      <c r="I419" s="2046"/>
      <c r="J419" s="2047">
        <f t="shared" si="2"/>
        <v>0</v>
      </c>
      <c r="K419" s="2047"/>
      <c r="M419" s="2046" t="s">
        <v>31</v>
      </c>
      <c r="N419" s="2046"/>
      <c r="O419" s="2034">
        <f t="shared" si="3"/>
        <v>0</v>
      </c>
      <c r="P419" s="2035"/>
      <c r="Q419" s="195"/>
      <c r="R419" s="2036" t="s">
        <v>224</v>
      </c>
      <c r="S419" s="2036"/>
      <c r="T419" s="2036"/>
      <c r="U419" s="2036"/>
      <c r="V419" s="2056">
        <f>ROUNDDOWN((J419+J420+O419+O420)/30,1)</f>
        <v>0</v>
      </c>
      <c r="W419" s="2057"/>
      <c r="X419" s="472"/>
      <c r="Y419" s="472"/>
      <c r="Z419" s="472"/>
      <c r="AA419" s="102"/>
      <c r="AB419" s="469"/>
      <c r="AC419" s="470"/>
      <c r="AD419" s="471"/>
    </row>
    <row r="420" spans="1:30" ht="14.25" thickBot="1">
      <c r="A420" s="111"/>
      <c r="B420" s="759"/>
      <c r="C420" s="411"/>
      <c r="D420" s="412"/>
      <c r="E420" s="111"/>
      <c r="F420" s="100"/>
      <c r="G420" s="195"/>
      <c r="H420" s="2072" t="s">
        <v>32</v>
      </c>
      <c r="I420" s="2072"/>
      <c r="J420" s="2047">
        <f t="shared" si="2"/>
        <v>0</v>
      </c>
      <c r="K420" s="2047"/>
      <c r="M420" s="2072" t="s">
        <v>32</v>
      </c>
      <c r="N420" s="2072"/>
      <c r="O420" s="1272">
        <f t="shared" si="3"/>
        <v>0</v>
      </c>
      <c r="P420" s="1273"/>
      <c r="Q420" s="195"/>
      <c r="R420" s="2037"/>
      <c r="S420" s="2037"/>
      <c r="T420" s="2037"/>
      <c r="U420" s="2037"/>
      <c r="V420" s="2058"/>
      <c r="W420" s="2059"/>
      <c r="X420" s="472"/>
      <c r="Y420" s="472"/>
      <c r="Z420" s="472"/>
      <c r="AA420" s="102"/>
      <c r="AB420" s="469"/>
      <c r="AC420" s="470"/>
      <c r="AD420" s="471"/>
    </row>
    <row r="421" spans="1:30" ht="14.25" thickTop="1">
      <c r="A421" s="111"/>
      <c r="B421" s="759"/>
      <c r="C421" s="411"/>
      <c r="D421" s="412"/>
      <c r="E421" s="111"/>
      <c r="F421" s="100"/>
      <c r="G421" s="195"/>
      <c r="H421" s="1256" t="s">
        <v>423</v>
      </c>
      <c r="I421" s="1257"/>
      <c r="J421" s="1258">
        <f>SUM(J414:K420)</f>
        <v>0</v>
      </c>
      <c r="K421" s="1259"/>
      <c r="L421" s="195"/>
      <c r="M421" s="1256" t="s">
        <v>423</v>
      </c>
      <c r="N421" s="1257"/>
      <c r="O421" s="1258">
        <f>SUM(O414:P420)</f>
        <v>0</v>
      </c>
      <c r="P421" s="1259"/>
      <c r="Q421" s="195"/>
      <c r="R421" s="1260" t="s">
        <v>0</v>
      </c>
      <c r="S421" s="1260"/>
      <c r="T421" s="1260"/>
      <c r="U421" s="1260"/>
      <c r="V421" s="1261">
        <f>IF(ROUND(SUM(V414:W420),0)=0,0,IF(ROUND(SUM(V414:W420),0)&lt;2,2,ROUND(SUM(V414:W420),0)))</f>
        <v>0</v>
      </c>
      <c r="W421" s="1262"/>
      <c r="X421" s="472"/>
      <c r="Y421" s="472"/>
      <c r="Z421" s="472"/>
      <c r="AA421" s="102"/>
      <c r="AB421" s="469"/>
      <c r="AC421" s="470"/>
      <c r="AD421" s="471"/>
    </row>
    <row r="422" spans="1:30" ht="5.0999999999999996" customHeight="1">
      <c r="A422" s="111"/>
      <c r="B422" s="759"/>
      <c r="C422" s="411"/>
      <c r="D422" s="412"/>
      <c r="E422" s="752"/>
      <c r="F422" s="100"/>
      <c r="G422" s="195"/>
      <c r="Y422" s="472"/>
      <c r="Z422" s="472"/>
      <c r="AA422" s="102"/>
      <c r="AB422" s="469"/>
      <c r="AC422" s="470"/>
      <c r="AD422" s="471"/>
    </row>
    <row r="423" spans="1:30">
      <c r="A423" s="111"/>
      <c r="B423" s="759"/>
      <c r="C423" s="411"/>
      <c r="D423" s="412"/>
      <c r="E423" s="111"/>
      <c r="F423" s="100"/>
      <c r="G423" s="212" t="s">
        <v>911</v>
      </c>
      <c r="H423" s="212"/>
      <c r="I423" s="212"/>
      <c r="J423" s="212"/>
      <c r="K423" s="212"/>
      <c r="L423" s="212"/>
      <c r="M423" s="212"/>
      <c r="N423" s="212"/>
      <c r="O423" s="212"/>
      <c r="P423" s="212"/>
      <c r="T423" s="472"/>
      <c r="Y423" s="472"/>
      <c r="Z423" s="472"/>
      <c r="AA423" s="102"/>
      <c r="AB423" s="469"/>
      <c r="AC423" s="470"/>
      <c r="AD423" s="471"/>
    </row>
    <row r="424" spans="1:30">
      <c r="A424" s="111"/>
      <c r="B424" s="759"/>
      <c r="C424" s="411"/>
      <c r="D424" s="412"/>
      <c r="E424" s="111"/>
      <c r="F424" s="100"/>
      <c r="G424" s="212"/>
      <c r="H424" s="2038" t="s">
        <v>912</v>
      </c>
      <c r="I424" s="2039"/>
      <c r="J424" s="2039"/>
      <c r="K424" s="2039"/>
      <c r="L424" s="2039"/>
      <c r="M424" s="2039"/>
      <c r="N424" s="2039"/>
      <c r="O424" s="2039"/>
      <c r="P424" s="2040"/>
      <c r="Q424" s="2041" t="str">
        <f>Q274</f>
        <v/>
      </c>
      <c r="R424" s="2042"/>
      <c r="S424" s="452" t="s">
        <v>147</v>
      </c>
      <c r="T424" s="472"/>
      <c r="Y424" s="472"/>
      <c r="Z424" s="472"/>
      <c r="AA424" s="102"/>
      <c r="AB424" s="469"/>
      <c r="AC424" s="470"/>
      <c r="AD424" s="471"/>
    </row>
    <row r="425" spans="1:30">
      <c r="A425" s="111"/>
      <c r="B425" s="759"/>
      <c r="C425" s="411"/>
      <c r="D425" s="412"/>
      <c r="E425" s="111"/>
      <c r="F425" s="100"/>
      <c r="H425" s="2038" t="s">
        <v>913</v>
      </c>
      <c r="I425" s="2039"/>
      <c r="J425" s="2039"/>
      <c r="K425" s="2039"/>
      <c r="L425" s="2039"/>
      <c r="M425" s="2039"/>
      <c r="N425" s="2039"/>
      <c r="O425" s="2039"/>
      <c r="P425" s="2040"/>
      <c r="Q425" s="2041" t="str">
        <f>Q275</f>
        <v/>
      </c>
      <c r="R425" s="2042"/>
      <c r="S425" s="452" t="s">
        <v>147</v>
      </c>
      <c r="T425" s="472"/>
      <c r="Y425" s="472"/>
      <c r="Z425" s="472"/>
      <c r="AA425" s="102"/>
      <c r="AB425" s="469"/>
      <c r="AC425" s="470"/>
      <c r="AD425" s="471"/>
    </row>
    <row r="426" spans="1:30">
      <c r="A426" s="111"/>
      <c r="B426" s="759"/>
      <c r="C426" s="411"/>
      <c r="D426" s="412"/>
      <c r="E426" s="111"/>
      <c r="F426" s="100"/>
      <c r="H426" s="2038" t="s">
        <v>914</v>
      </c>
      <c r="I426" s="2039"/>
      <c r="J426" s="2039"/>
      <c r="K426" s="2039"/>
      <c r="L426" s="2039"/>
      <c r="M426" s="2039"/>
      <c r="N426" s="2039"/>
      <c r="O426" s="2039"/>
      <c r="P426" s="2040"/>
      <c r="Q426" s="2041" t="str">
        <f>Q276</f>
        <v/>
      </c>
      <c r="R426" s="2042"/>
      <c r="S426" s="452" t="s">
        <v>147</v>
      </c>
      <c r="T426" s="472"/>
      <c r="U426" s="472"/>
      <c r="V426" s="472"/>
      <c r="W426" s="472"/>
      <c r="X426" s="472"/>
      <c r="Y426" s="472"/>
      <c r="Z426" s="472"/>
      <c r="AA426" s="102"/>
      <c r="AB426" s="469"/>
      <c r="AC426" s="470"/>
      <c r="AD426" s="471"/>
    </row>
    <row r="427" spans="1:30">
      <c r="A427" s="111"/>
      <c r="B427" s="759"/>
      <c r="C427" s="411"/>
      <c r="D427" s="412"/>
      <c r="E427" s="111"/>
      <c r="F427" s="100"/>
      <c r="H427" s="2043" t="s">
        <v>1272</v>
      </c>
      <c r="I427" s="2044"/>
      <c r="J427" s="2044"/>
      <c r="K427" s="2044"/>
      <c r="L427" s="2044"/>
      <c r="M427" s="2044"/>
      <c r="N427" s="2044"/>
      <c r="O427" s="2044"/>
      <c r="P427" s="2045"/>
      <c r="Q427" s="2041" t="str">
        <f>Q277</f>
        <v/>
      </c>
      <c r="R427" s="2042"/>
      <c r="S427" s="452" t="s">
        <v>147</v>
      </c>
      <c r="T427" s="472"/>
      <c r="U427" s="472"/>
      <c r="V427" s="472"/>
      <c r="W427" s="472"/>
      <c r="X427" s="472"/>
      <c r="Y427" s="472"/>
      <c r="Z427" s="472"/>
      <c r="AA427" s="102"/>
      <c r="AB427" s="469"/>
      <c r="AC427" s="470"/>
      <c r="AD427" s="471"/>
    </row>
    <row r="428" spans="1:30" s="578" customFormat="1">
      <c r="A428" s="575"/>
      <c r="B428" s="759"/>
      <c r="C428" s="579"/>
      <c r="D428" s="581"/>
      <c r="E428" s="575"/>
      <c r="F428" s="100"/>
      <c r="H428" s="2043" t="s">
        <v>1273</v>
      </c>
      <c r="I428" s="2044"/>
      <c r="J428" s="2044"/>
      <c r="K428" s="2044"/>
      <c r="L428" s="2044"/>
      <c r="M428" s="2044"/>
      <c r="N428" s="2044"/>
      <c r="O428" s="2044"/>
      <c r="P428" s="2045"/>
      <c r="Q428" s="2041" t="str">
        <f>Q278</f>
        <v/>
      </c>
      <c r="R428" s="2042"/>
      <c r="S428" s="452" t="s">
        <v>147</v>
      </c>
      <c r="T428" s="472"/>
      <c r="U428" s="472"/>
      <c r="V428" s="472"/>
      <c r="W428" s="472"/>
      <c r="X428" s="472"/>
      <c r="Y428" s="472"/>
      <c r="Z428" s="472"/>
      <c r="AA428" s="102"/>
      <c r="AB428" s="469"/>
      <c r="AC428" s="470"/>
      <c r="AD428" s="471"/>
    </row>
    <row r="429" spans="1:30">
      <c r="A429" s="111"/>
      <c r="B429" s="759"/>
      <c r="C429" s="411"/>
      <c r="D429" s="412"/>
      <c r="E429" s="111"/>
      <c r="F429" s="100"/>
      <c r="H429" s="2038" t="s">
        <v>33</v>
      </c>
      <c r="I429" s="2039"/>
      <c r="J429" s="2039"/>
      <c r="K429" s="2039"/>
      <c r="L429" s="2039"/>
      <c r="M429" s="2039"/>
      <c r="N429" s="2039"/>
      <c r="O429" s="2039"/>
      <c r="P429" s="2040"/>
      <c r="Q429" s="2041" t="str">
        <f>IF(SUM(Q424:R427)=0,"",SUM(Q424:R427))</f>
        <v/>
      </c>
      <c r="R429" s="2042"/>
      <c r="S429" s="452" t="s">
        <v>147</v>
      </c>
      <c r="T429" s="472"/>
      <c r="U429" s="472"/>
      <c r="V429" s="472"/>
      <c r="W429" s="472"/>
      <c r="X429" s="472"/>
      <c r="Y429" s="472"/>
      <c r="Z429" s="472"/>
      <c r="AA429" s="102"/>
      <c r="AB429" s="469"/>
      <c r="AC429" s="470"/>
      <c r="AD429" s="471"/>
    </row>
    <row r="430" spans="1:30" ht="5.0999999999999996" customHeight="1">
      <c r="A430" s="111"/>
      <c r="B430" s="759"/>
      <c r="C430" s="411"/>
      <c r="D430" s="412"/>
      <c r="E430" s="111"/>
      <c r="F430" s="100"/>
      <c r="U430" s="472"/>
      <c r="V430" s="472"/>
      <c r="W430" s="472"/>
      <c r="X430" s="472"/>
      <c r="Y430" s="472"/>
      <c r="Z430" s="472"/>
      <c r="AA430" s="102"/>
      <c r="AB430" s="469"/>
      <c r="AC430" s="470"/>
      <c r="AD430" s="471"/>
    </row>
    <row r="431" spans="1:30">
      <c r="A431" s="111"/>
      <c r="B431" s="759"/>
      <c r="C431" s="411"/>
      <c r="D431" s="412"/>
      <c r="E431" s="111"/>
      <c r="F431" s="100"/>
      <c r="G431" s="287" t="s">
        <v>915</v>
      </c>
      <c r="Q431" s="453"/>
      <c r="R431" s="453"/>
      <c r="T431" s="472"/>
      <c r="U431" s="472"/>
      <c r="V431" s="472"/>
      <c r="W431" s="472"/>
      <c r="X431" s="472"/>
      <c r="Y431" s="472"/>
      <c r="Z431" s="472"/>
      <c r="AA431" s="102"/>
      <c r="AB431" s="469"/>
      <c r="AC431" s="470"/>
      <c r="AD431" s="471"/>
    </row>
    <row r="432" spans="1:30">
      <c r="A432" s="111"/>
      <c r="B432" s="759"/>
      <c r="C432" s="411"/>
      <c r="D432" s="412"/>
      <c r="E432" s="111"/>
      <c r="F432" s="100"/>
      <c r="G432" s="212"/>
      <c r="H432" s="2038" t="s">
        <v>755</v>
      </c>
      <c r="I432" s="2039"/>
      <c r="J432" s="2039"/>
      <c r="K432" s="2039"/>
      <c r="L432" s="2039"/>
      <c r="M432" s="2039"/>
      <c r="N432" s="2039"/>
      <c r="O432" s="2039"/>
      <c r="P432" s="2040"/>
      <c r="Q432" s="2041" t="str">
        <f>Q283</f>
        <v/>
      </c>
      <c r="R432" s="2042"/>
      <c r="S432" s="452" t="s">
        <v>147</v>
      </c>
      <c r="T432" s="472"/>
      <c r="U432" s="472"/>
      <c r="V432" s="472"/>
      <c r="W432" s="472"/>
      <c r="X432" s="472"/>
      <c r="Y432" s="472"/>
      <c r="Z432" s="472"/>
      <c r="AA432" s="102"/>
      <c r="AB432" s="469"/>
      <c r="AC432" s="470"/>
      <c r="AD432" s="471"/>
    </row>
    <row r="433" spans="1:30">
      <c r="A433" s="111"/>
      <c r="B433" s="759"/>
      <c r="C433" s="411"/>
      <c r="D433" s="412"/>
      <c r="E433" s="111"/>
      <c r="F433" s="100"/>
      <c r="G433" s="212"/>
      <c r="H433" s="2038" t="s">
        <v>917</v>
      </c>
      <c r="I433" s="2039"/>
      <c r="J433" s="2039"/>
      <c r="K433" s="2039"/>
      <c r="L433" s="2039"/>
      <c r="M433" s="2039"/>
      <c r="N433" s="2039"/>
      <c r="O433" s="2039"/>
      <c r="P433" s="2040"/>
      <c r="Q433" s="2041" t="str">
        <f>Q284</f>
        <v/>
      </c>
      <c r="R433" s="2042"/>
      <c r="S433" s="452" t="s">
        <v>147</v>
      </c>
      <c r="T433" s="472"/>
      <c r="U433" s="472"/>
      <c r="V433" s="472"/>
      <c r="W433" s="472"/>
      <c r="X433" s="472"/>
      <c r="Y433" s="472"/>
      <c r="Z433" s="472"/>
      <c r="AA433" s="102"/>
      <c r="AB433" s="469"/>
      <c r="AC433" s="470"/>
      <c r="AD433" s="471"/>
    </row>
    <row r="434" spans="1:30">
      <c r="A434" s="111"/>
      <c r="B434" s="759"/>
      <c r="C434" s="411"/>
      <c r="D434" s="412"/>
      <c r="E434" s="111"/>
      <c r="F434" s="100"/>
      <c r="H434" s="2038" t="s">
        <v>33</v>
      </c>
      <c r="I434" s="2039"/>
      <c r="J434" s="2039"/>
      <c r="K434" s="2039"/>
      <c r="L434" s="2039"/>
      <c r="M434" s="2039"/>
      <c r="N434" s="2039"/>
      <c r="O434" s="2039"/>
      <c r="P434" s="2040"/>
      <c r="Q434" s="2041" t="str">
        <f>IF(SUM(Q432:R433)=0,"",SUM(Q432:R433))</f>
        <v/>
      </c>
      <c r="R434" s="2042"/>
      <c r="S434" s="452" t="s">
        <v>147</v>
      </c>
      <c r="T434" s="472"/>
      <c r="U434" s="472"/>
      <c r="V434" s="472"/>
      <c r="W434" s="472"/>
      <c r="X434" s="472"/>
      <c r="Y434" s="472"/>
      <c r="Z434" s="472"/>
      <c r="AA434" s="102"/>
      <c r="AB434" s="469"/>
      <c r="AC434" s="470"/>
      <c r="AD434" s="471"/>
    </row>
    <row r="435" spans="1:30" ht="6" customHeight="1">
      <c r="A435" s="544"/>
      <c r="B435" s="760"/>
      <c r="C435" s="417"/>
      <c r="D435" s="418"/>
      <c r="E435" s="260"/>
      <c r="F435" s="144"/>
      <c r="G435" s="118"/>
      <c r="H435" s="460"/>
      <c r="I435" s="460"/>
      <c r="J435" s="460"/>
      <c r="K435" s="460"/>
      <c r="L435" s="460"/>
      <c r="M435" s="460"/>
      <c r="N435" s="460"/>
      <c r="O435" s="460"/>
      <c r="P435" s="460"/>
      <c r="Q435" s="480"/>
      <c r="R435" s="480"/>
      <c r="S435" s="447"/>
      <c r="T435" s="474"/>
      <c r="U435" s="474"/>
      <c r="V435" s="474"/>
      <c r="W435" s="474"/>
      <c r="X435" s="474"/>
      <c r="Y435" s="474"/>
      <c r="Z435" s="474"/>
      <c r="AA435" s="149"/>
      <c r="AB435" s="475"/>
      <c r="AC435" s="476"/>
      <c r="AD435" s="477"/>
    </row>
    <row r="436" spans="1:30" ht="6" customHeight="1">
      <c r="A436" s="111"/>
      <c r="B436" s="759"/>
      <c r="C436" s="411"/>
      <c r="D436" s="412"/>
      <c r="E436" s="111"/>
      <c r="F436" s="100"/>
      <c r="U436" s="472"/>
      <c r="V436" s="472"/>
      <c r="W436" s="472"/>
      <c r="X436" s="472"/>
      <c r="Y436" s="472"/>
      <c r="Z436" s="472"/>
      <c r="AA436" s="102"/>
      <c r="AB436" s="469"/>
      <c r="AC436" s="470"/>
      <c r="AD436" s="471"/>
    </row>
    <row r="437" spans="1:30" ht="13.5" customHeight="1">
      <c r="A437" s="111"/>
      <c r="B437" s="759">
        <v>20</v>
      </c>
      <c r="C437" s="1523" t="s">
        <v>1051</v>
      </c>
      <c r="D437" s="1207" t="s">
        <v>1039</v>
      </c>
      <c r="E437" s="1135" t="s">
        <v>866</v>
      </c>
      <c r="F437" s="100"/>
      <c r="G437" s="1136" t="s">
        <v>117</v>
      </c>
      <c r="H437" s="1136"/>
      <c r="I437" s="1136"/>
      <c r="J437" s="1136"/>
      <c r="K437" s="1136"/>
      <c r="L437" s="1136"/>
      <c r="M437" s="1704"/>
      <c r="N437" s="1802" t="s">
        <v>784</v>
      </c>
      <c r="O437" s="1803"/>
      <c r="P437" s="1803"/>
      <c r="Q437" s="1803"/>
      <c r="R437" s="1803"/>
      <c r="S437" s="1803"/>
      <c r="T437" s="1803"/>
      <c r="U437" s="1803"/>
      <c r="V437" s="1804"/>
      <c r="W437" s="212"/>
      <c r="X437" s="212"/>
      <c r="Y437" s="212"/>
      <c r="Z437" s="212"/>
      <c r="AA437" s="102"/>
      <c r="AB437" s="2018" t="s">
        <v>1060</v>
      </c>
      <c r="AC437" s="2019"/>
      <c r="AD437" s="2020"/>
    </row>
    <row r="438" spans="1:30">
      <c r="A438" s="111"/>
      <c r="B438" s="759"/>
      <c r="C438" s="1523"/>
      <c r="D438" s="1207"/>
      <c r="E438" s="1135"/>
      <c r="F438" s="100"/>
      <c r="G438" s="1136"/>
      <c r="H438" s="1136"/>
      <c r="I438" s="1136"/>
      <c r="J438" s="1136"/>
      <c r="K438" s="1136"/>
      <c r="L438" s="1136"/>
      <c r="M438" s="1704"/>
      <c r="N438" s="1805"/>
      <c r="O438" s="1806"/>
      <c r="P438" s="1806"/>
      <c r="Q438" s="1806"/>
      <c r="R438" s="1806"/>
      <c r="S438" s="1806"/>
      <c r="T438" s="1806"/>
      <c r="U438" s="1806"/>
      <c r="V438" s="1807"/>
      <c r="W438" s="212"/>
      <c r="X438" s="212"/>
      <c r="Y438" s="212"/>
      <c r="Z438" s="212"/>
      <c r="AA438" s="102"/>
      <c r="AB438" s="2018"/>
      <c r="AC438" s="2019"/>
      <c r="AD438" s="2020"/>
    </row>
    <row r="439" spans="1:30">
      <c r="A439" s="111"/>
      <c r="B439" s="759"/>
      <c r="C439" s="1523"/>
      <c r="D439" s="1207"/>
      <c r="E439" s="1135"/>
      <c r="F439" s="100"/>
      <c r="G439" s="212"/>
      <c r="H439" s="212"/>
      <c r="I439" s="212"/>
      <c r="J439" s="212"/>
      <c r="K439" s="212"/>
      <c r="L439" s="212"/>
      <c r="M439" s="212"/>
      <c r="N439" s="446" t="s">
        <v>785</v>
      </c>
      <c r="O439" s="212"/>
      <c r="P439" s="212"/>
      <c r="Q439" s="212"/>
      <c r="R439" s="212"/>
      <c r="S439" s="212"/>
      <c r="T439" s="212"/>
      <c r="U439" s="212"/>
      <c r="V439" s="212"/>
      <c r="W439" s="212"/>
      <c r="X439" s="212"/>
      <c r="Y439" s="212"/>
      <c r="Z439" s="212"/>
      <c r="AA439" s="102"/>
      <c r="AB439" s="2018"/>
      <c r="AC439" s="2019"/>
      <c r="AD439" s="2020"/>
    </row>
    <row r="440" spans="1:30" ht="14.25" thickBot="1">
      <c r="A440" s="111"/>
      <c r="B440" s="759"/>
      <c r="C440" s="1523"/>
      <c r="D440" s="412"/>
      <c r="E440" s="1135"/>
      <c r="F440" s="100"/>
      <c r="G440" s="195"/>
      <c r="H440" s="195"/>
      <c r="I440" s="346"/>
      <c r="J440" s="346"/>
      <c r="K440" s="195"/>
      <c r="L440" s="195"/>
      <c r="M440" s="195"/>
      <c r="N440" s="195"/>
      <c r="O440" s="479"/>
      <c r="P440" s="479"/>
      <c r="Q440" s="195"/>
      <c r="R440" s="195"/>
      <c r="S440" s="472"/>
      <c r="T440" s="472"/>
      <c r="U440" s="472"/>
      <c r="V440" s="472"/>
      <c r="W440" s="472"/>
      <c r="X440" s="472"/>
      <c r="Y440" s="472"/>
      <c r="Z440" s="472"/>
      <c r="AA440" s="102"/>
      <c r="AB440" s="469"/>
      <c r="AC440" s="470"/>
      <c r="AD440" s="471"/>
    </row>
    <row r="441" spans="1:30" ht="14.25" thickBot="1">
      <c r="A441" s="111"/>
      <c r="B441" s="759"/>
      <c r="C441" s="1523"/>
      <c r="D441" s="412"/>
      <c r="E441" s="1135"/>
      <c r="F441" s="507"/>
      <c r="G441" s="2054" t="s">
        <v>1084</v>
      </c>
      <c r="H441" s="2054"/>
      <c r="I441" s="2054"/>
      <c r="J441" s="2054"/>
      <c r="K441" s="2054"/>
      <c r="L441" s="2054"/>
      <c r="M441" s="2054"/>
      <c r="N441" s="2054"/>
      <c r="O441" s="2054"/>
      <c r="P441" s="2054"/>
      <c r="Q441" s="2054"/>
      <c r="R441" s="2054"/>
      <c r="S441" s="2054"/>
      <c r="T441" s="2054"/>
      <c r="U441" s="2055"/>
      <c r="V441" s="2051"/>
      <c r="W441" s="2052"/>
      <c r="X441" s="2052"/>
      <c r="Y441" s="2052"/>
      <c r="Z441" s="2053"/>
      <c r="AA441" s="508"/>
      <c r="AB441" s="469"/>
      <c r="AC441" s="470"/>
      <c r="AD441" s="471"/>
    </row>
    <row r="442" spans="1:30" s="500" customFormat="1">
      <c r="A442" s="495"/>
      <c r="B442" s="759"/>
      <c r="C442" s="498"/>
      <c r="D442" s="501"/>
      <c r="E442" s="1135"/>
      <c r="F442" s="100"/>
      <c r="G442" s="497"/>
      <c r="H442" s="497"/>
      <c r="I442" s="497"/>
      <c r="J442" s="497"/>
      <c r="K442" s="497"/>
      <c r="L442" s="497"/>
      <c r="M442" s="497"/>
      <c r="N442" s="497"/>
      <c r="O442" s="497"/>
      <c r="P442" s="497"/>
      <c r="Q442" s="497"/>
      <c r="R442" s="497"/>
      <c r="S442" s="497"/>
      <c r="T442" s="497"/>
      <c r="U442" s="497"/>
      <c r="V442" s="517"/>
      <c r="W442" s="517"/>
      <c r="X442" s="472"/>
      <c r="Y442" s="472"/>
      <c r="Z442" s="472"/>
      <c r="AA442" s="102"/>
      <c r="AB442" s="469"/>
      <c r="AC442" s="470"/>
      <c r="AD442" s="471"/>
    </row>
    <row r="443" spans="1:30" s="500" customFormat="1">
      <c r="A443" s="495"/>
      <c r="B443" s="759"/>
      <c r="C443" s="498"/>
      <c r="D443" s="501"/>
      <c r="E443" s="1135"/>
      <c r="F443" s="100"/>
      <c r="G443" s="497"/>
      <c r="H443" s="497"/>
      <c r="I443" s="497"/>
      <c r="J443" s="497"/>
      <c r="K443" s="497"/>
      <c r="L443" s="497"/>
      <c r="M443" s="497"/>
      <c r="N443" s="497"/>
      <c r="O443" s="497"/>
      <c r="P443" s="497"/>
      <c r="Q443" s="497"/>
      <c r="R443" s="497"/>
      <c r="S443" s="497"/>
      <c r="T443" s="497"/>
      <c r="U443" s="497"/>
      <c r="V443" s="517"/>
      <c r="W443" s="517"/>
      <c r="X443" s="472"/>
      <c r="Y443" s="472"/>
      <c r="Z443" s="472"/>
      <c r="AA443" s="102"/>
      <c r="AB443" s="469"/>
      <c r="AC443" s="470"/>
      <c r="AD443" s="471"/>
    </row>
    <row r="444" spans="1:30">
      <c r="A444" s="111"/>
      <c r="B444" s="759"/>
      <c r="C444" s="411"/>
      <c r="D444" s="412"/>
      <c r="E444" s="1135"/>
      <c r="F444" s="100"/>
      <c r="X444" s="472"/>
      <c r="Y444" s="472"/>
      <c r="Z444" s="472"/>
      <c r="AA444" s="102"/>
      <c r="AB444" s="469"/>
      <c r="AC444" s="470"/>
      <c r="AD444" s="471"/>
    </row>
    <row r="445" spans="1:30" ht="14.25" customHeight="1" thickBot="1">
      <c r="A445" s="111"/>
      <c r="B445" s="759"/>
      <c r="C445" s="411"/>
      <c r="D445" s="412"/>
      <c r="E445" s="111"/>
      <c r="F445" s="100"/>
      <c r="G445" s="2131" t="s">
        <v>841</v>
      </c>
      <c r="H445" s="2132"/>
      <c r="I445" s="2132"/>
      <c r="J445" s="2132"/>
      <c r="K445" s="2132"/>
      <c r="L445" s="2132"/>
      <c r="M445" s="2132"/>
      <c r="N445" s="2132"/>
      <c r="O445" s="2132"/>
      <c r="P445" s="2132"/>
      <c r="Q445" s="2132"/>
      <c r="R445" s="2132"/>
      <c r="S445" s="2132"/>
      <c r="T445" s="2132"/>
      <c r="U445" s="2132"/>
      <c r="V445" s="2132"/>
      <c r="W445" s="2133"/>
      <c r="X445" s="472"/>
      <c r="Y445" s="472"/>
      <c r="Z445" s="472"/>
      <c r="AA445" s="102"/>
      <c r="AB445" s="469"/>
      <c r="AC445" s="470"/>
      <c r="AD445" s="471"/>
    </row>
    <row r="446" spans="1:30">
      <c r="A446" s="111"/>
      <c r="B446" s="759"/>
      <c r="C446" s="411"/>
      <c r="D446" s="412"/>
      <c r="E446" s="111"/>
      <c r="F446" s="100"/>
      <c r="G446" s="2075"/>
      <c r="H446" s="2075"/>
      <c r="I446" s="2076" t="s">
        <v>797</v>
      </c>
      <c r="J446" s="2077"/>
      <c r="K446" s="2077"/>
      <c r="L446" s="2077"/>
      <c r="M446" s="2077"/>
      <c r="N446" s="2077"/>
      <c r="O446" s="2078"/>
      <c r="P446" s="2117" t="s">
        <v>765</v>
      </c>
      <c r="Q446" s="2118"/>
      <c r="R446" s="2119"/>
      <c r="S446" s="2123" t="s">
        <v>835</v>
      </c>
      <c r="T446" s="2125" t="str">
        <f>管理運営!O72</f>
        <v/>
      </c>
      <c r="U446" s="2126"/>
      <c r="V446" s="2127"/>
      <c r="W446" s="2227" t="s">
        <v>286</v>
      </c>
      <c r="X446" s="472"/>
      <c r="Y446" s="472"/>
      <c r="Z446" s="472"/>
      <c r="AA446" s="102"/>
      <c r="AB446" s="469"/>
      <c r="AC446" s="470"/>
      <c r="AD446" s="471"/>
    </row>
    <row r="447" spans="1:30" ht="14.25" thickBot="1">
      <c r="A447" s="111"/>
      <c r="B447" s="759"/>
      <c r="C447" s="411"/>
      <c r="D447" s="412"/>
      <c r="E447" s="111"/>
      <c r="F447" s="100"/>
      <c r="G447" s="2075"/>
      <c r="H447" s="2075"/>
      <c r="I447" s="2076" t="s">
        <v>798</v>
      </c>
      <c r="J447" s="2077"/>
      <c r="K447" s="2077"/>
      <c r="L447" s="2077"/>
      <c r="M447" s="2077"/>
      <c r="N447" s="2077"/>
      <c r="O447" s="2078"/>
      <c r="P447" s="2120"/>
      <c r="Q447" s="2121"/>
      <c r="R447" s="2122"/>
      <c r="S447" s="2124"/>
      <c r="T447" s="2128"/>
      <c r="U447" s="2129"/>
      <c r="V447" s="2130"/>
      <c r="W447" s="2228"/>
      <c r="X447" s="472"/>
      <c r="Y447" s="472"/>
      <c r="Z447" s="472"/>
      <c r="AA447" s="102"/>
      <c r="AB447" s="469"/>
      <c r="AC447" s="470"/>
      <c r="AD447" s="471"/>
    </row>
    <row r="448" spans="1:30">
      <c r="A448" s="111"/>
      <c r="B448" s="759"/>
      <c r="C448" s="411"/>
      <c r="D448" s="412"/>
      <c r="E448" s="111"/>
      <c r="F448" s="100"/>
      <c r="X448" s="472"/>
      <c r="Y448" s="472"/>
      <c r="Z448" s="472"/>
      <c r="AA448" s="102"/>
      <c r="AB448" s="469"/>
      <c r="AC448" s="470"/>
      <c r="AD448" s="471"/>
    </row>
    <row r="449" spans="1:30">
      <c r="A449" s="111"/>
      <c r="B449" s="759"/>
      <c r="C449" s="411"/>
      <c r="D449" s="412"/>
      <c r="E449" s="111"/>
      <c r="F449" s="100"/>
      <c r="G449" s="1545" t="s">
        <v>842</v>
      </c>
      <c r="H449" s="1545"/>
      <c r="I449" s="1545"/>
      <c r="J449" s="1545"/>
      <c r="K449" s="1545"/>
      <c r="L449" s="1545"/>
      <c r="M449" s="1545"/>
      <c r="N449" s="2202"/>
      <c r="O449" s="1721" t="s">
        <v>219</v>
      </c>
      <c r="P449" s="2062"/>
      <c r="Q449" s="2062"/>
      <c r="R449" s="2062"/>
      <c r="S449" s="1722"/>
      <c r="X449" s="472"/>
      <c r="Y449" s="472"/>
      <c r="Z449" s="472"/>
      <c r="AA449" s="102"/>
      <c r="AB449" s="469"/>
      <c r="AC449" s="470"/>
      <c r="AD449" s="471"/>
    </row>
    <row r="450" spans="1:30">
      <c r="A450" s="111"/>
      <c r="B450" s="759"/>
      <c r="C450" s="411"/>
      <c r="D450" s="412"/>
      <c r="E450" s="111"/>
      <c r="F450" s="100"/>
      <c r="X450" s="472"/>
      <c r="Y450" s="472"/>
      <c r="Z450" s="472"/>
      <c r="AA450" s="102"/>
      <c r="AB450" s="469"/>
      <c r="AC450" s="470"/>
      <c r="AD450" s="471"/>
    </row>
    <row r="451" spans="1:30">
      <c r="A451" s="111"/>
      <c r="B451" s="759"/>
      <c r="C451" s="411"/>
      <c r="D451" s="412"/>
      <c r="E451" s="111"/>
      <c r="F451" s="100"/>
      <c r="G451" s="1545" t="s">
        <v>799</v>
      </c>
      <c r="H451" s="1545"/>
      <c r="I451" s="1545"/>
      <c r="J451" s="1545"/>
      <c r="K451" s="1545"/>
      <c r="L451" s="1545"/>
      <c r="M451" s="1545"/>
      <c r="N451" s="2202"/>
      <c r="O451" s="1721" t="s">
        <v>219</v>
      </c>
      <c r="P451" s="2062"/>
      <c r="Q451" s="2062"/>
      <c r="R451" s="2062"/>
      <c r="S451" s="1722"/>
      <c r="X451" s="472"/>
      <c r="Y451" s="472"/>
      <c r="Z451" s="472"/>
      <c r="AA451" s="102"/>
      <c r="AB451" s="469"/>
      <c r="AC451" s="470"/>
      <c r="AD451" s="471"/>
    </row>
    <row r="452" spans="1:30">
      <c r="A452" s="111"/>
      <c r="B452" s="759"/>
      <c r="C452" s="411"/>
      <c r="D452" s="412"/>
      <c r="E452" s="111"/>
      <c r="F452" s="100"/>
      <c r="X452" s="472"/>
      <c r="Y452" s="472"/>
      <c r="Z452" s="472"/>
      <c r="AA452" s="102"/>
      <c r="AB452" s="469"/>
      <c r="AC452" s="470"/>
      <c r="AD452" s="471"/>
    </row>
    <row r="453" spans="1:30" ht="6" customHeight="1">
      <c r="A453" s="260"/>
      <c r="B453" s="760"/>
      <c r="C453" s="417"/>
      <c r="D453" s="418"/>
      <c r="E453" s="260"/>
      <c r="F453" s="144"/>
      <c r="G453" s="447"/>
      <c r="H453" s="447"/>
      <c r="I453" s="447"/>
      <c r="J453" s="447"/>
      <c r="K453" s="447"/>
      <c r="L453" s="447"/>
      <c r="M453" s="447"/>
      <c r="N453" s="447"/>
      <c r="O453" s="447"/>
      <c r="P453" s="447"/>
      <c r="Q453" s="447"/>
      <c r="R453" s="447"/>
      <c r="S453" s="447"/>
      <c r="T453" s="447"/>
      <c r="U453" s="447"/>
      <c r="V453" s="447"/>
      <c r="W453" s="447"/>
      <c r="X453" s="447"/>
      <c r="Y453" s="447"/>
      <c r="Z453" s="447"/>
      <c r="AA453" s="149"/>
      <c r="AB453" s="448"/>
      <c r="AC453" s="449"/>
      <c r="AD453" s="450"/>
    </row>
    <row r="454" spans="1:30" ht="6" customHeight="1">
      <c r="A454" s="209"/>
      <c r="B454" s="422"/>
      <c r="C454" s="482"/>
      <c r="D454" s="483"/>
      <c r="E454" s="209"/>
      <c r="F454" s="155"/>
      <c r="G454" s="484"/>
      <c r="H454" s="484"/>
      <c r="I454" s="484"/>
      <c r="J454" s="484"/>
      <c r="K454" s="484"/>
      <c r="L454" s="484"/>
      <c r="M454" s="484"/>
      <c r="N454" s="484"/>
      <c r="O454" s="484"/>
      <c r="P454" s="484"/>
      <c r="Q454" s="484"/>
      <c r="R454" s="484"/>
      <c r="S454" s="484"/>
      <c r="T454" s="484"/>
      <c r="U454" s="484"/>
      <c r="V454" s="484"/>
      <c r="W454" s="484"/>
      <c r="X454" s="484"/>
      <c r="Y454" s="484"/>
      <c r="Z454" s="484"/>
      <c r="AA454" s="485"/>
      <c r="AB454" s="486"/>
      <c r="AC454" s="487"/>
      <c r="AD454" s="488"/>
    </row>
    <row r="455" spans="1:30" ht="13.5" customHeight="1">
      <c r="A455" s="1119"/>
      <c r="B455" s="1229">
        <v>21</v>
      </c>
      <c r="C455" s="2220" t="s">
        <v>1052</v>
      </c>
      <c r="D455" s="1207" t="s">
        <v>1038</v>
      </c>
      <c r="E455" s="1135" t="s">
        <v>1159</v>
      </c>
      <c r="F455" s="100"/>
      <c r="G455" s="1136" t="s">
        <v>117</v>
      </c>
      <c r="H455" s="1136"/>
      <c r="I455" s="1136"/>
      <c r="J455" s="1136"/>
      <c r="K455" s="1136"/>
      <c r="L455" s="1136"/>
      <c r="M455" s="1704"/>
      <c r="N455" s="1802" t="s">
        <v>784</v>
      </c>
      <c r="O455" s="1803"/>
      <c r="P455" s="1803"/>
      <c r="Q455" s="1803"/>
      <c r="R455" s="1803"/>
      <c r="S455" s="1803"/>
      <c r="T455" s="1803"/>
      <c r="U455" s="1803"/>
      <c r="V455" s="1804"/>
      <c r="W455" s="212"/>
      <c r="X455" s="212"/>
      <c r="Y455" s="212"/>
      <c r="Z455" s="212"/>
      <c r="AA455" s="102"/>
      <c r="AB455" s="2018" t="s">
        <v>1060</v>
      </c>
      <c r="AC455" s="2019"/>
      <c r="AD455" s="2020"/>
    </row>
    <row r="456" spans="1:30">
      <c r="A456" s="1119"/>
      <c r="B456" s="1229"/>
      <c r="C456" s="2220"/>
      <c r="D456" s="1207"/>
      <c r="E456" s="1135"/>
      <c r="F456" s="100"/>
      <c r="G456" s="1136"/>
      <c r="H456" s="1136"/>
      <c r="I456" s="1136"/>
      <c r="J456" s="1136"/>
      <c r="K456" s="1136"/>
      <c r="L456" s="1136"/>
      <c r="M456" s="1704"/>
      <c r="N456" s="1805"/>
      <c r="O456" s="1806"/>
      <c r="P456" s="1806"/>
      <c r="Q456" s="1806"/>
      <c r="R456" s="1806"/>
      <c r="S456" s="1806"/>
      <c r="T456" s="1806"/>
      <c r="U456" s="1806"/>
      <c r="V456" s="1807"/>
      <c r="W456" s="212"/>
      <c r="X456" s="212"/>
      <c r="Y456" s="212"/>
      <c r="Z456" s="212"/>
      <c r="AA456" s="102"/>
      <c r="AB456" s="2018"/>
      <c r="AC456" s="2019"/>
      <c r="AD456" s="2020"/>
    </row>
    <row r="457" spans="1:30">
      <c r="A457" s="1119"/>
      <c r="B457" s="1229"/>
      <c r="C457" s="2220"/>
      <c r="D457" s="1207"/>
      <c r="E457" s="1135"/>
      <c r="F457" s="100"/>
      <c r="G457" s="212"/>
      <c r="H457" s="212"/>
      <c r="I457" s="212"/>
      <c r="J457" s="212"/>
      <c r="K457" s="212"/>
      <c r="L457" s="212"/>
      <c r="M457" s="212"/>
      <c r="N457" s="446" t="s">
        <v>785</v>
      </c>
      <c r="O457" s="212"/>
      <c r="P457" s="212"/>
      <c r="Q457" s="212"/>
      <c r="R457" s="212"/>
      <c r="S457" s="212"/>
      <c r="T457" s="212"/>
      <c r="U457" s="212"/>
      <c r="V457" s="212"/>
      <c r="W457" s="212"/>
      <c r="X457" s="212"/>
      <c r="Y457" s="212"/>
      <c r="Z457" s="212"/>
      <c r="AA457" s="102"/>
      <c r="AB457" s="2018"/>
      <c r="AC457" s="2019"/>
      <c r="AD457" s="2020"/>
    </row>
    <row r="458" spans="1:30">
      <c r="A458" s="1119"/>
      <c r="B458" s="1229"/>
      <c r="C458" s="2220"/>
      <c r="D458" s="1207"/>
      <c r="E458" s="1135"/>
      <c r="F458" s="100"/>
      <c r="AA458" s="102"/>
      <c r="AB458" s="443"/>
      <c r="AC458" s="444"/>
      <c r="AD458" s="445"/>
    </row>
    <row r="459" spans="1:30" ht="14.25" thickBot="1">
      <c r="A459" s="1119"/>
      <c r="B459" s="1229"/>
      <c r="C459" s="2220"/>
      <c r="D459" s="1207"/>
      <c r="E459" s="1135"/>
      <c r="F459" s="100"/>
      <c r="G459" s="101" t="s">
        <v>800</v>
      </c>
      <c r="AA459" s="102"/>
      <c r="AB459" s="443"/>
      <c r="AC459" s="444"/>
      <c r="AD459" s="445"/>
    </row>
    <row r="460" spans="1:30" ht="14.25" thickBot="1">
      <c r="A460" s="1119"/>
      <c r="B460" s="1229"/>
      <c r="C460" s="2220"/>
      <c r="D460" s="1207"/>
      <c r="E460" s="1135"/>
      <c r="F460" s="100"/>
      <c r="G460" s="179"/>
      <c r="H460" s="179"/>
      <c r="I460" s="179"/>
      <c r="J460" s="179"/>
      <c r="K460" s="179"/>
      <c r="L460" s="179"/>
      <c r="M460" s="179"/>
      <c r="N460" s="179"/>
      <c r="O460" s="179"/>
      <c r="P460" s="179"/>
      <c r="Q460" s="179"/>
      <c r="R460" s="179"/>
      <c r="S460" s="179"/>
      <c r="T460" s="179"/>
      <c r="U460" s="2203"/>
      <c r="V460" s="2204"/>
      <c r="W460" s="2205"/>
      <c r="X460" s="481" t="s">
        <v>286</v>
      </c>
      <c r="AA460" s="102"/>
      <c r="AB460" s="443"/>
      <c r="AC460" s="444"/>
      <c r="AD460" s="445"/>
    </row>
    <row r="461" spans="1:30">
      <c r="A461" s="1119"/>
      <c r="B461" s="1229"/>
      <c r="C461" s="2220"/>
      <c r="D461" s="1207"/>
      <c r="E461" s="1135"/>
      <c r="F461" s="100"/>
      <c r="AA461" s="102"/>
      <c r="AB461" s="443"/>
      <c r="AC461" s="444"/>
      <c r="AD461" s="445"/>
    </row>
    <row r="462" spans="1:30">
      <c r="A462" s="1119"/>
      <c r="B462" s="1229"/>
      <c r="C462" s="2220"/>
      <c r="D462" s="1207"/>
      <c r="E462" s="1135"/>
      <c r="F462" s="100"/>
      <c r="G462" s="2195"/>
      <c r="H462" s="2196"/>
      <c r="I462" s="2206" t="s">
        <v>843</v>
      </c>
      <c r="J462" s="2207"/>
      <c r="K462" s="2207"/>
      <c r="L462" s="2207"/>
      <c r="M462" s="2207"/>
      <c r="N462" s="2207"/>
      <c r="O462" s="2207"/>
      <c r="P462" s="2207"/>
      <c r="Q462" s="2207"/>
      <c r="R462" s="2207"/>
      <c r="S462" s="2207"/>
      <c r="T462" s="2207"/>
      <c r="U462" s="2207"/>
      <c r="V462" s="2207"/>
      <c r="W462" s="2207"/>
      <c r="X462" s="2208"/>
      <c r="AA462" s="102"/>
      <c r="AB462" s="443"/>
      <c r="AC462" s="444"/>
      <c r="AD462" s="445"/>
    </row>
    <row r="463" spans="1:30">
      <c r="A463" s="1119"/>
      <c r="B463" s="1229"/>
      <c r="C463" s="2220"/>
      <c r="D463" s="1207"/>
      <c r="E463" s="1135"/>
      <c r="F463" s="100"/>
      <c r="G463" s="2195"/>
      <c r="H463" s="2196"/>
      <c r="I463" s="2206" t="s">
        <v>844</v>
      </c>
      <c r="J463" s="2207"/>
      <c r="K463" s="2207"/>
      <c r="L463" s="2207"/>
      <c r="M463" s="2207"/>
      <c r="N463" s="2207"/>
      <c r="O463" s="2207"/>
      <c r="P463" s="2207"/>
      <c r="Q463" s="2207"/>
      <c r="R463" s="2207"/>
      <c r="S463" s="2207"/>
      <c r="T463" s="2207"/>
      <c r="U463" s="2207"/>
      <c r="V463" s="2207"/>
      <c r="W463" s="2207"/>
      <c r="X463" s="2208"/>
      <c r="AA463" s="102"/>
      <c r="AB463" s="443"/>
      <c r="AC463" s="444"/>
      <c r="AD463" s="445"/>
    </row>
    <row r="464" spans="1:30">
      <c r="A464" s="1119"/>
      <c r="B464" s="1229"/>
      <c r="C464" s="2220"/>
      <c r="D464" s="1207"/>
      <c r="E464" s="1135"/>
      <c r="F464" s="100"/>
      <c r="G464" s="2209"/>
      <c r="H464" s="2210"/>
      <c r="I464" s="2211" t="s">
        <v>871</v>
      </c>
      <c r="J464" s="2212"/>
      <c r="K464" s="2212"/>
      <c r="L464" s="2221"/>
      <c r="M464" s="2221"/>
      <c r="N464" s="2221"/>
      <c r="O464" s="2221"/>
      <c r="P464" s="2221"/>
      <c r="Q464" s="2221"/>
      <c r="R464" s="2221"/>
      <c r="S464" s="2221"/>
      <c r="T464" s="2221"/>
      <c r="U464" s="2221"/>
      <c r="V464" s="2221"/>
      <c r="W464" s="2221"/>
      <c r="X464" s="2217" t="s">
        <v>736</v>
      </c>
      <c r="Y464" s="212"/>
      <c r="Z464" s="212"/>
      <c r="AA464" s="102"/>
      <c r="AB464" s="443"/>
      <c r="AC464" s="444"/>
      <c r="AD464" s="445"/>
    </row>
    <row r="465" spans="1:30">
      <c r="A465" s="1119"/>
      <c r="B465" s="1229"/>
      <c r="C465" s="2220"/>
      <c r="D465" s="1207"/>
      <c r="E465" s="1135"/>
      <c r="F465" s="100"/>
      <c r="G465" s="2181"/>
      <c r="H465" s="2183"/>
      <c r="I465" s="2213"/>
      <c r="J465" s="2214"/>
      <c r="K465" s="2214"/>
      <c r="L465" s="2222"/>
      <c r="M465" s="2222"/>
      <c r="N465" s="2222"/>
      <c r="O465" s="2222"/>
      <c r="P465" s="2222"/>
      <c r="Q465" s="2222"/>
      <c r="R465" s="2222"/>
      <c r="S465" s="2222"/>
      <c r="T465" s="2222"/>
      <c r="U465" s="2222"/>
      <c r="V465" s="2222"/>
      <c r="W465" s="2222"/>
      <c r="X465" s="2218"/>
      <c r="Y465" s="212"/>
      <c r="Z465" s="212"/>
      <c r="AA465" s="102"/>
      <c r="AB465" s="443"/>
      <c r="AC465" s="444"/>
      <c r="AD465" s="445"/>
    </row>
    <row r="466" spans="1:30">
      <c r="A466" s="1119"/>
      <c r="B466" s="1229"/>
      <c r="C466" s="2220"/>
      <c r="D466" s="1207"/>
      <c r="E466" s="1135"/>
      <c r="F466" s="100"/>
      <c r="G466" s="2147"/>
      <c r="H466" s="2148"/>
      <c r="I466" s="2215"/>
      <c r="J466" s="2216"/>
      <c r="K466" s="2216"/>
      <c r="L466" s="2223"/>
      <c r="M466" s="2223"/>
      <c r="N466" s="2223"/>
      <c r="O466" s="2223"/>
      <c r="P466" s="2223"/>
      <c r="Q466" s="2223"/>
      <c r="R466" s="2223"/>
      <c r="S466" s="2223"/>
      <c r="T466" s="2223"/>
      <c r="U466" s="2223"/>
      <c r="V466" s="2223"/>
      <c r="W466" s="2223"/>
      <c r="X466" s="2219"/>
      <c r="Y466" s="212"/>
      <c r="Z466" s="212"/>
      <c r="AA466" s="102"/>
      <c r="AB466" s="443"/>
      <c r="AC466" s="444"/>
      <c r="AD466" s="445"/>
    </row>
    <row r="467" spans="1:30">
      <c r="A467" s="1119"/>
      <c r="B467" s="1229"/>
      <c r="C467" s="2220"/>
      <c r="D467" s="1207"/>
      <c r="E467" s="1135"/>
      <c r="F467" s="100"/>
      <c r="G467" s="212"/>
      <c r="H467" s="212"/>
      <c r="I467" s="212"/>
      <c r="J467" s="212"/>
      <c r="K467" s="212"/>
      <c r="L467" s="212"/>
      <c r="M467" s="212"/>
      <c r="N467" s="212"/>
      <c r="O467" s="212"/>
      <c r="P467" s="212"/>
      <c r="Q467" s="212"/>
      <c r="R467" s="212"/>
      <c r="S467" s="212"/>
      <c r="T467" s="212"/>
      <c r="U467" s="212"/>
      <c r="V467" s="212"/>
      <c r="W467" s="212"/>
      <c r="X467" s="212"/>
      <c r="Y467" s="212"/>
      <c r="Z467" s="212"/>
      <c r="AA467" s="102"/>
      <c r="AB467" s="443"/>
      <c r="AC467" s="444"/>
      <c r="AD467" s="445"/>
    </row>
    <row r="468" spans="1:30" ht="14.25" thickBot="1">
      <c r="A468" s="1119"/>
      <c r="B468" s="1229"/>
      <c r="C468" s="2220"/>
      <c r="D468" s="1207"/>
      <c r="E468" s="1135"/>
      <c r="F468" s="100"/>
      <c r="S468" s="212"/>
      <c r="T468" s="212"/>
      <c r="U468" s="212"/>
      <c r="V468" s="212"/>
      <c r="W468" s="212"/>
      <c r="X468" s="212"/>
      <c r="Y468" s="212"/>
      <c r="Z468" s="212"/>
      <c r="AA468" s="102"/>
      <c r="AB468" s="469"/>
      <c r="AC468" s="470"/>
      <c r="AD468" s="471"/>
    </row>
    <row r="469" spans="1:30" ht="14.25" thickBot="1">
      <c r="A469" s="1135"/>
      <c r="B469" s="1229"/>
      <c r="C469" s="1523"/>
      <c r="D469" s="2106"/>
      <c r="E469" s="1135"/>
      <c r="F469" s="100"/>
      <c r="G469" s="1545" t="s">
        <v>845</v>
      </c>
      <c r="H469" s="1545"/>
      <c r="I469" s="1545"/>
      <c r="J469" s="1545"/>
      <c r="K469" s="1545"/>
      <c r="L469" s="1545"/>
      <c r="M469" s="1545"/>
      <c r="N469" s="1545"/>
      <c r="O469" s="1545"/>
      <c r="P469" s="1545"/>
      <c r="Q469" s="2224"/>
      <c r="R469" s="2225">
        <f>SUM(管理運営!$I$45:$N$47)+SUM(管理運営!$R$45:$W$47)</f>
        <v>0</v>
      </c>
      <c r="S469" s="2226"/>
      <c r="T469" s="481" t="s">
        <v>286</v>
      </c>
      <c r="V469" s="212"/>
      <c r="W469" s="212"/>
      <c r="X469" s="212"/>
      <c r="Y469" s="212"/>
      <c r="Z469" s="212"/>
      <c r="AA469" s="102"/>
      <c r="AB469" s="429"/>
      <c r="AC469" s="430"/>
      <c r="AD469" s="431"/>
    </row>
    <row r="470" spans="1:30">
      <c r="A470" s="1135"/>
      <c r="B470" s="1229"/>
      <c r="C470" s="1523"/>
      <c r="D470" s="2106"/>
      <c r="E470" s="1135"/>
      <c r="F470" s="100"/>
      <c r="U470" s="137"/>
      <c r="Y470" s="212"/>
      <c r="Z470" s="212"/>
      <c r="AA470" s="102"/>
      <c r="AB470" s="429"/>
      <c r="AC470" s="430"/>
      <c r="AD470" s="431"/>
    </row>
    <row r="471" spans="1:30">
      <c r="A471" s="1135"/>
      <c r="B471" s="1229"/>
      <c r="C471" s="1523"/>
      <c r="D471" s="2106"/>
      <c r="E471" s="1135" t="s">
        <v>1160</v>
      </c>
      <c r="F471" s="100"/>
      <c r="G471" s="2086" t="s">
        <v>846</v>
      </c>
      <c r="H471" s="2176"/>
      <c r="I471" s="2176"/>
      <c r="J471" s="2176"/>
      <c r="K471" s="2176"/>
      <c r="L471" s="2176"/>
      <c r="M471" s="2176"/>
      <c r="N471" s="2176"/>
      <c r="O471" s="2177"/>
      <c r="P471" s="2086" t="s">
        <v>801</v>
      </c>
      <c r="Q471" s="2176"/>
      <c r="R471" s="2176"/>
      <c r="S471" s="2176"/>
      <c r="T471" s="2177"/>
      <c r="V471" s="212"/>
      <c r="W471" s="212"/>
      <c r="X471" s="212"/>
      <c r="Y471" s="212"/>
      <c r="Z471" s="212"/>
      <c r="AA471" s="102"/>
      <c r="AB471" s="429"/>
      <c r="AC471" s="430"/>
      <c r="AD471" s="431"/>
    </row>
    <row r="472" spans="1:30">
      <c r="A472" s="1135"/>
      <c r="B472" s="1229"/>
      <c r="C472" s="1523"/>
      <c r="D472" s="2106"/>
      <c r="E472" s="1135"/>
      <c r="F472" s="100"/>
      <c r="G472" s="2195"/>
      <c r="H472" s="2196"/>
      <c r="I472" s="2197" t="s">
        <v>802</v>
      </c>
      <c r="J472" s="2198"/>
      <c r="K472" s="2198"/>
      <c r="L472" s="2198"/>
      <c r="M472" s="2198"/>
      <c r="N472" s="2198"/>
      <c r="O472" s="2199"/>
      <c r="P472" s="2086" t="s">
        <v>803</v>
      </c>
      <c r="Q472" s="2176"/>
      <c r="R472" s="2176"/>
      <c r="S472" s="2176"/>
      <c r="T472" s="2177"/>
      <c r="AA472" s="102"/>
      <c r="AB472" s="414"/>
      <c r="AC472" s="415"/>
      <c r="AD472" s="416"/>
    </row>
    <row r="473" spans="1:30">
      <c r="A473" s="1135"/>
      <c r="B473" s="1229"/>
      <c r="C473" s="1523"/>
      <c r="D473" s="2106"/>
      <c r="E473" s="1135"/>
      <c r="F473" s="100"/>
      <c r="G473" s="2195"/>
      <c r="H473" s="2196"/>
      <c r="I473" s="2197" t="s">
        <v>847</v>
      </c>
      <c r="J473" s="2198"/>
      <c r="K473" s="2198"/>
      <c r="L473" s="2198"/>
      <c r="M473" s="2198"/>
      <c r="N473" s="2198"/>
      <c r="O473" s="2199"/>
      <c r="P473" s="2086" t="s">
        <v>804</v>
      </c>
      <c r="Q473" s="2176"/>
      <c r="R473" s="2176"/>
      <c r="S473" s="2176"/>
      <c r="T473" s="2177"/>
      <c r="AA473" s="102"/>
      <c r="AB473" s="414"/>
      <c r="AC473" s="415"/>
      <c r="AD473" s="416"/>
    </row>
    <row r="474" spans="1:30">
      <c r="A474" s="1135"/>
      <c r="B474" s="1229"/>
      <c r="C474" s="1523"/>
      <c r="D474" s="2106"/>
      <c r="E474" s="1135"/>
      <c r="F474" s="100"/>
      <c r="G474" s="2195"/>
      <c r="H474" s="2196"/>
      <c r="I474" s="2197" t="s">
        <v>848</v>
      </c>
      <c r="J474" s="2198"/>
      <c r="K474" s="2198"/>
      <c r="L474" s="2198"/>
      <c r="M474" s="2198"/>
      <c r="N474" s="2198"/>
      <c r="O474" s="2199"/>
      <c r="P474" s="2086" t="s">
        <v>805</v>
      </c>
      <c r="Q474" s="2176"/>
      <c r="R474" s="2176"/>
      <c r="S474" s="2176"/>
      <c r="T474" s="2177"/>
      <c r="AA474" s="102"/>
      <c r="AB474" s="414"/>
      <c r="AC474" s="415"/>
      <c r="AD474" s="416"/>
    </row>
    <row r="475" spans="1:30">
      <c r="A475" s="111"/>
      <c r="B475" s="759"/>
      <c r="C475" s="411"/>
      <c r="D475" s="412"/>
      <c r="E475" s="1135"/>
      <c r="F475" s="100"/>
      <c r="G475" s="2195"/>
      <c r="H475" s="2196"/>
      <c r="I475" s="2197" t="s">
        <v>849</v>
      </c>
      <c r="J475" s="2198"/>
      <c r="K475" s="2198"/>
      <c r="L475" s="2198"/>
      <c r="M475" s="2198"/>
      <c r="N475" s="2198"/>
      <c r="O475" s="2199"/>
      <c r="P475" s="2086" t="s">
        <v>806</v>
      </c>
      <c r="Q475" s="2176"/>
      <c r="R475" s="2176"/>
      <c r="S475" s="2176"/>
      <c r="T475" s="2177"/>
      <c r="AA475" s="102"/>
      <c r="AB475" s="414"/>
      <c r="AC475" s="415"/>
      <c r="AD475" s="416"/>
    </row>
    <row r="476" spans="1:30">
      <c r="A476" s="111"/>
      <c r="B476" s="759"/>
      <c r="C476" s="411"/>
      <c r="D476" s="412"/>
      <c r="E476" s="1135"/>
      <c r="F476" s="100"/>
      <c r="G476" s="2195"/>
      <c r="H476" s="2196"/>
      <c r="I476" s="2197" t="s">
        <v>850</v>
      </c>
      <c r="J476" s="2198"/>
      <c r="K476" s="2198"/>
      <c r="L476" s="2198"/>
      <c r="M476" s="2198"/>
      <c r="N476" s="2198"/>
      <c r="O476" s="2199"/>
      <c r="P476" s="2086" t="s">
        <v>807</v>
      </c>
      <c r="Q476" s="2176"/>
      <c r="R476" s="2176"/>
      <c r="S476" s="2176"/>
      <c r="T476" s="2177"/>
      <c r="AA476" s="102"/>
      <c r="AB476" s="414"/>
      <c r="AC476" s="415"/>
      <c r="AD476" s="416"/>
    </row>
    <row r="477" spans="1:30">
      <c r="A477" s="111"/>
      <c r="B477" s="759"/>
      <c r="C477" s="411"/>
      <c r="D477" s="412"/>
      <c r="E477" s="1135" t="s">
        <v>1161</v>
      </c>
      <c r="F477" s="100"/>
      <c r="G477" s="2195"/>
      <c r="H477" s="2196"/>
      <c r="I477" s="2197" t="s">
        <v>851</v>
      </c>
      <c r="J477" s="2198"/>
      <c r="K477" s="2198"/>
      <c r="L477" s="2198"/>
      <c r="M477" s="2198"/>
      <c r="N477" s="2198"/>
      <c r="O477" s="2199"/>
      <c r="P477" s="2086" t="s">
        <v>808</v>
      </c>
      <c r="Q477" s="2176"/>
      <c r="R477" s="2176"/>
      <c r="S477" s="2176"/>
      <c r="T477" s="2177"/>
      <c r="AA477" s="102"/>
      <c r="AB477" s="414"/>
      <c r="AC477" s="415"/>
      <c r="AD477" s="416"/>
    </row>
    <row r="478" spans="1:30">
      <c r="A478" s="111"/>
      <c r="B478" s="759"/>
      <c r="C478" s="411"/>
      <c r="D478" s="412"/>
      <c r="E478" s="1135"/>
      <c r="G478" s="2195"/>
      <c r="H478" s="2196"/>
      <c r="I478" s="2197" t="s">
        <v>852</v>
      </c>
      <c r="J478" s="2198"/>
      <c r="K478" s="2198"/>
      <c r="L478" s="2198"/>
      <c r="M478" s="2198"/>
      <c r="N478" s="2198"/>
      <c r="O478" s="2199"/>
      <c r="P478" s="2086" t="s">
        <v>809</v>
      </c>
      <c r="Q478" s="2176"/>
      <c r="R478" s="2176"/>
      <c r="S478" s="2176"/>
      <c r="T478" s="2177"/>
      <c r="AB478" s="414"/>
      <c r="AC478" s="415"/>
      <c r="AD478" s="416"/>
    </row>
    <row r="479" spans="1:30">
      <c r="A479" s="111"/>
      <c r="B479" s="759"/>
      <c r="C479" s="411"/>
      <c r="D479" s="412"/>
      <c r="E479" s="1135"/>
      <c r="AB479" s="414"/>
      <c r="AC479" s="415"/>
      <c r="AD479" s="416"/>
    </row>
    <row r="480" spans="1:30">
      <c r="A480" s="111"/>
      <c r="B480" s="759"/>
      <c r="C480" s="411"/>
      <c r="D480" s="412"/>
      <c r="E480" s="1135"/>
      <c r="AB480" s="414"/>
      <c r="AC480" s="415"/>
      <c r="AD480" s="416"/>
    </row>
    <row r="481" spans="1:30">
      <c r="A481" s="111"/>
      <c r="B481" s="759"/>
      <c r="C481" s="411"/>
      <c r="D481" s="412"/>
      <c r="E481" s="1135"/>
      <c r="P481" s="212"/>
      <c r="Q481" s="212"/>
      <c r="R481" s="212"/>
      <c r="S481" s="212"/>
      <c r="T481" s="212"/>
      <c r="U481" s="212"/>
      <c r="V481" s="212"/>
      <c r="W481" s="212"/>
      <c r="X481" s="212"/>
      <c r="Y481" s="212"/>
      <c r="AB481" s="414"/>
      <c r="AC481" s="415"/>
      <c r="AD481" s="416"/>
    </row>
    <row r="482" spans="1:30">
      <c r="A482" s="111"/>
      <c r="B482" s="759"/>
      <c r="C482" s="411"/>
      <c r="D482" s="412"/>
      <c r="E482" s="1135"/>
      <c r="P482" s="212"/>
      <c r="Q482" s="212"/>
      <c r="R482" s="212"/>
      <c r="S482" s="212"/>
      <c r="T482" s="212"/>
      <c r="U482" s="212"/>
      <c r="V482" s="212"/>
      <c r="W482" s="212"/>
      <c r="X482" s="212"/>
      <c r="Y482" s="212"/>
      <c r="AB482" s="414"/>
      <c r="AC482" s="415"/>
      <c r="AD482" s="416"/>
    </row>
    <row r="483" spans="1:30">
      <c r="A483" s="111"/>
      <c r="B483" s="759"/>
      <c r="C483" s="411"/>
      <c r="D483" s="412"/>
      <c r="E483" s="1135"/>
      <c r="G483" s="212"/>
      <c r="H483" s="212"/>
      <c r="I483" s="212"/>
      <c r="J483" s="212"/>
      <c r="K483" s="212"/>
      <c r="L483" s="212"/>
      <c r="M483" s="212"/>
      <c r="N483" s="212"/>
      <c r="O483" s="212"/>
      <c r="P483" s="212"/>
      <c r="Q483" s="212"/>
      <c r="R483" s="212"/>
      <c r="S483" s="212"/>
      <c r="T483" s="212"/>
      <c r="U483" s="212"/>
      <c r="V483" s="212"/>
      <c r="W483" s="212"/>
      <c r="X483" s="212"/>
      <c r="Y483" s="212"/>
      <c r="Z483" s="212"/>
      <c r="AB483" s="414"/>
      <c r="AC483" s="415"/>
      <c r="AD483" s="416"/>
    </row>
    <row r="484" spans="1:30">
      <c r="A484" s="111"/>
      <c r="B484" s="759"/>
      <c r="C484" s="411"/>
      <c r="D484" s="412"/>
      <c r="E484" s="1135"/>
      <c r="F484" s="100"/>
      <c r="G484" s="212"/>
      <c r="H484" s="212"/>
      <c r="I484" s="212"/>
      <c r="J484" s="212"/>
      <c r="K484" s="212"/>
      <c r="L484" s="212"/>
      <c r="M484" s="212"/>
      <c r="N484" s="212"/>
      <c r="O484" s="212"/>
      <c r="P484" s="212"/>
      <c r="Q484" s="212"/>
      <c r="R484" s="212"/>
      <c r="S484" s="212"/>
      <c r="T484" s="212"/>
      <c r="U484" s="212"/>
      <c r="V484" s="212"/>
      <c r="W484" s="212"/>
      <c r="X484" s="212"/>
      <c r="Y484" s="212"/>
      <c r="Z484" s="212"/>
      <c r="AA484" s="102"/>
      <c r="AB484" s="469"/>
      <c r="AC484" s="470"/>
      <c r="AD484" s="471"/>
    </row>
    <row r="485" spans="1:30">
      <c r="A485" s="111"/>
      <c r="B485" s="759"/>
      <c r="C485" s="411"/>
      <c r="D485" s="412"/>
      <c r="E485" s="1135"/>
      <c r="F485" s="100"/>
      <c r="G485" s="212"/>
      <c r="H485" s="212"/>
      <c r="I485" s="212"/>
      <c r="J485" s="212"/>
      <c r="K485" s="212"/>
      <c r="L485" s="212"/>
      <c r="M485" s="212"/>
      <c r="N485" s="212"/>
      <c r="O485" s="212"/>
      <c r="P485" s="212"/>
      <c r="Q485" s="212"/>
      <c r="R485" s="212"/>
      <c r="S485" s="212"/>
      <c r="T485" s="212"/>
      <c r="U485" s="212"/>
      <c r="V485" s="212"/>
      <c r="W485" s="212"/>
      <c r="X485" s="212"/>
      <c r="Y485" s="212"/>
      <c r="Z485" s="212"/>
      <c r="AA485" s="102"/>
      <c r="AB485" s="469"/>
      <c r="AC485" s="470"/>
      <c r="AD485" s="471"/>
    </row>
    <row r="486" spans="1:30">
      <c r="A486" s="111"/>
      <c r="B486" s="759"/>
      <c r="C486" s="411"/>
      <c r="D486" s="412"/>
      <c r="E486" s="1135"/>
      <c r="F486" s="100"/>
      <c r="G486" s="212"/>
      <c r="H486" s="212"/>
      <c r="I486" s="212"/>
      <c r="J486" s="212"/>
      <c r="K486" s="212"/>
      <c r="L486" s="212"/>
      <c r="M486" s="212"/>
      <c r="N486" s="212"/>
      <c r="O486" s="212"/>
      <c r="P486" s="212"/>
      <c r="Q486" s="212"/>
      <c r="R486" s="212"/>
      <c r="S486" s="212"/>
      <c r="T486" s="212"/>
      <c r="U486" s="212"/>
      <c r="V486" s="212"/>
      <c r="W486" s="212"/>
      <c r="X486" s="212"/>
      <c r="Y486" s="212"/>
      <c r="Z486" s="212"/>
      <c r="AA486" s="102"/>
      <c r="AB486" s="469"/>
      <c r="AC486" s="470"/>
      <c r="AD486" s="471"/>
    </row>
    <row r="487" spans="1:30">
      <c r="A487" s="111"/>
      <c r="B487" s="759"/>
      <c r="C487" s="411"/>
      <c r="D487" s="412"/>
      <c r="E487" s="1135"/>
      <c r="F487" s="100"/>
      <c r="G487" s="212"/>
      <c r="H487" s="212"/>
      <c r="I487" s="212"/>
      <c r="J487" s="212"/>
      <c r="K487" s="212"/>
      <c r="L487" s="212"/>
      <c r="M487" s="212"/>
      <c r="N487" s="212"/>
      <c r="O487" s="212"/>
      <c r="P487" s="212"/>
      <c r="Q487" s="212"/>
      <c r="R487" s="212"/>
      <c r="S487" s="212"/>
      <c r="T487" s="212"/>
      <c r="U487" s="212"/>
      <c r="V487" s="212"/>
      <c r="W487" s="212"/>
      <c r="X487" s="212"/>
      <c r="Y487" s="212"/>
      <c r="Z487" s="212"/>
      <c r="AA487" s="102"/>
      <c r="AB487" s="469"/>
      <c r="AC487" s="470"/>
      <c r="AD487" s="471"/>
    </row>
    <row r="488" spans="1:30">
      <c r="A488" s="111"/>
      <c r="B488" s="759"/>
      <c r="C488" s="411"/>
      <c r="D488" s="412"/>
      <c r="E488" s="1135"/>
      <c r="F488" s="100"/>
      <c r="G488" s="212"/>
      <c r="H488" s="212"/>
      <c r="I488" s="212"/>
      <c r="J488" s="212"/>
      <c r="K488" s="212"/>
      <c r="L488" s="212"/>
      <c r="M488" s="212"/>
      <c r="N488" s="212"/>
      <c r="O488" s="212"/>
      <c r="P488" s="212"/>
      <c r="Q488" s="212"/>
      <c r="R488" s="212"/>
      <c r="S488" s="212"/>
      <c r="T488" s="212"/>
      <c r="U488" s="212"/>
      <c r="V488" s="212"/>
      <c r="W488" s="212"/>
      <c r="X488" s="212"/>
      <c r="Y488" s="212"/>
      <c r="Z488" s="212"/>
      <c r="AA488" s="102"/>
      <c r="AB488" s="469"/>
      <c r="AC488" s="470"/>
      <c r="AD488" s="471"/>
    </row>
    <row r="489" spans="1:30">
      <c r="A489" s="111"/>
      <c r="B489" s="759"/>
      <c r="C489" s="411"/>
      <c r="D489" s="412"/>
      <c r="E489" s="1135"/>
      <c r="F489" s="100"/>
      <c r="G489" s="212"/>
      <c r="H489" s="212"/>
      <c r="I489" s="212"/>
      <c r="J489" s="212"/>
      <c r="K489" s="212"/>
      <c r="L489" s="212"/>
      <c r="M489" s="212"/>
      <c r="N489" s="212"/>
      <c r="O489" s="212"/>
      <c r="P489" s="212"/>
      <c r="Q489" s="212"/>
      <c r="R489" s="212"/>
      <c r="S489" s="212"/>
      <c r="T489" s="212"/>
      <c r="U489" s="212"/>
      <c r="V489" s="212"/>
      <c r="W489" s="212"/>
      <c r="X489" s="212"/>
      <c r="Y489" s="212"/>
      <c r="Z489" s="212"/>
      <c r="AA489" s="102"/>
      <c r="AB489" s="469"/>
      <c r="AC489" s="470"/>
      <c r="AD489" s="471"/>
    </row>
    <row r="490" spans="1:30">
      <c r="A490" s="111"/>
      <c r="B490" s="759"/>
      <c r="C490" s="411"/>
      <c r="D490" s="412"/>
      <c r="E490" s="1135"/>
      <c r="G490" s="212"/>
      <c r="H490" s="212"/>
      <c r="I490" s="212"/>
      <c r="J490" s="212"/>
      <c r="K490" s="212"/>
      <c r="L490" s="212"/>
      <c r="M490" s="212"/>
      <c r="N490" s="212"/>
      <c r="O490" s="212"/>
      <c r="P490" s="212"/>
      <c r="Q490" s="212"/>
      <c r="R490" s="212"/>
      <c r="S490" s="212"/>
      <c r="T490" s="212"/>
      <c r="U490" s="212"/>
      <c r="V490" s="212"/>
      <c r="W490" s="212"/>
      <c r="X490" s="212"/>
      <c r="Y490" s="212"/>
      <c r="Z490" s="212"/>
      <c r="AB490" s="414"/>
      <c r="AC490" s="415"/>
      <c r="AD490" s="416"/>
    </row>
    <row r="491" spans="1:30">
      <c r="A491" s="111"/>
      <c r="B491" s="759"/>
      <c r="C491" s="411"/>
      <c r="D491" s="412"/>
      <c r="E491" s="1135"/>
      <c r="G491" s="212"/>
      <c r="H491" s="212"/>
      <c r="I491" s="212"/>
      <c r="J491" s="212"/>
      <c r="K491" s="212"/>
      <c r="L491" s="212"/>
      <c r="M491" s="212"/>
      <c r="N491" s="212"/>
      <c r="O491" s="212"/>
      <c r="P491" s="212"/>
      <c r="Q491" s="212"/>
      <c r="R491" s="212"/>
      <c r="S491" s="212"/>
      <c r="T491" s="212"/>
      <c r="U491" s="212"/>
      <c r="V491" s="212"/>
      <c r="W491" s="212"/>
      <c r="X491" s="212"/>
      <c r="Y491" s="212"/>
      <c r="Z491" s="212"/>
      <c r="AB491" s="414"/>
      <c r="AC491" s="415"/>
      <c r="AD491" s="416"/>
    </row>
    <row r="492" spans="1:30">
      <c r="A492" s="111"/>
      <c r="B492" s="759"/>
      <c r="C492" s="411"/>
      <c r="D492" s="412"/>
      <c r="E492" s="1135"/>
      <c r="G492" s="212"/>
      <c r="H492" s="212"/>
      <c r="I492" s="212"/>
      <c r="J492" s="212"/>
      <c r="K492" s="212"/>
      <c r="L492" s="212"/>
      <c r="M492" s="212"/>
      <c r="N492" s="212"/>
      <c r="O492" s="212"/>
      <c r="P492" s="212"/>
      <c r="Q492" s="212"/>
      <c r="R492" s="212"/>
      <c r="S492" s="212"/>
      <c r="T492" s="212"/>
      <c r="U492" s="212"/>
      <c r="V492" s="212"/>
      <c r="W492" s="212"/>
      <c r="X492" s="212"/>
      <c r="Y492" s="212"/>
      <c r="Z492" s="212"/>
      <c r="AB492" s="414"/>
      <c r="AC492" s="415"/>
      <c r="AD492" s="416"/>
    </row>
    <row r="493" spans="1:30">
      <c r="A493" s="111"/>
      <c r="B493" s="759"/>
      <c r="C493" s="411"/>
      <c r="D493" s="412"/>
      <c r="E493" s="1135"/>
      <c r="G493" s="212"/>
      <c r="H493" s="212"/>
      <c r="I493" s="212"/>
      <c r="J493" s="212"/>
      <c r="K493" s="212"/>
      <c r="L493" s="212"/>
      <c r="M493" s="212"/>
      <c r="N493" s="212"/>
      <c r="O493" s="212"/>
      <c r="P493" s="212"/>
      <c r="Q493" s="212"/>
      <c r="R493" s="212"/>
      <c r="S493" s="212"/>
      <c r="T493" s="212"/>
      <c r="U493" s="212"/>
      <c r="V493" s="212"/>
      <c r="W493" s="212"/>
      <c r="X493" s="212"/>
      <c r="Y493" s="212"/>
      <c r="Z493" s="212"/>
      <c r="AB493" s="414"/>
      <c r="AC493" s="415"/>
      <c r="AD493" s="416"/>
    </row>
    <row r="494" spans="1:30" ht="6" customHeight="1">
      <c r="A494" s="260"/>
      <c r="B494" s="760"/>
      <c r="C494" s="417"/>
      <c r="D494" s="418"/>
      <c r="E494" s="260"/>
      <c r="F494" s="118"/>
      <c r="G494" s="447"/>
      <c r="H494" s="447"/>
      <c r="I494" s="447"/>
      <c r="J494" s="447"/>
      <c r="K494" s="447"/>
      <c r="L494" s="447"/>
      <c r="M494" s="447"/>
      <c r="N494" s="447"/>
      <c r="O494" s="447"/>
      <c r="P494" s="447"/>
      <c r="Q494" s="447"/>
      <c r="R494" s="447"/>
      <c r="S494" s="447"/>
      <c r="T494" s="447"/>
      <c r="U494" s="447"/>
      <c r="V494" s="447"/>
      <c r="W494" s="447"/>
      <c r="X494" s="447"/>
      <c r="Y494" s="447"/>
      <c r="Z494" s="447"/>
      <c r="AA494" s="118"/>
      <c r="AB494" s="419"/>
      <c r="AC494" s="420"/>
      <c r="AD494" s="421"/>
    </row>
    <row r="495" spans="1:30" ht="6" customHeight="1">
      <c r="A495" s="111"/>
      <c r="B495" s="759"/>
      <c r="C495" s="411"/>
      <c r="D495" s="412"/>
      <c r="E495" s="111"/>
      <c r="G495" s="212"/>
      <c r="H495" s="212"/>
      <c r="I495" s="212"/>
      <c r="J495" s="212"/>
      <c r="K495" s="212"/>
      <c r="L495" s="212"/>
      <c r="M495" s="212"/>
      <c r="N495" s="212"/>
      <c r="O495" s="212"/>
      <c r="P495" s="212"/>
      <c r="Q495" s="212"/>
      <c r="R495" s="212"/>
      <c r="S495" s="212"/>
      <c r="T495" s="212"/>
      <c r="U495" s="212"/>
      <c r="V495" s="212"/>
      <c r="W495" s="212"/>
      <c r="X495" s="212"/>
      <c r="Y495" s="212"/>
      <c r="Z495" s="212"/>
      <c r="AB495" s="414"/>
      <c r="AC495" s="415"/>
      <c r="AD495" s="416"/>
    </row>
    <row r="496" spans="1:30" s="756" customFormat="1" ht="13.5" customHeight="1">
      <c r="A496" s="750"/>
      <c r="B496" s="2033">
        <v>22</v>
      </c>
      <c r="C496" s="2032" t="s">
        <v>1323</v>
      </c>
      <c r="D496" s="2031" t="s">
        <v>1429</v>
      </c>
      <c r="E496" s="2030" t="s">
        <v>1337</v>
      </c>
      <c r="F496" s="100"/>
      <c r="G496" s="1136" t="s">
        <v>117</v>
      </c>
      <c r="H496" s="1136"/>
      <c r="I496" s="1136"/>
      <c r="J496" s="1136"/>
      <c r="K496" s="1136"/>
      <c r="L496" s="1136"/>
      <c r="M496" s="1704"/>
      <c r="N496" s="1802" t="s">
        <v>784</v>
      </c>
      <c r="O496" s="1803"/>
      <c r="P496" s="1803"/>
      <c r="Q496" s="1803"/>
      <c r="R496" s="1803"/>
      <c r="S496" s="1803"/>
      <c r="T496" s="1803"/>
      <c r="U496" s="1803"/>
      <c r="V496" s="1804"/>
      <c r="W496" s="774"/>
      <c r="X496" s="774"/>
      <c r="Y496" s="774"/>
      <c r="Z496" s="774"/>
      <c r="AA496" s="102"/>
      <c r="AB496" s="2018" t="s">
        <v>1060</v>
      </c>
      <c r="AC496" s="2019"/>
      <c r="AD496" s="2020"/>
    </row>
    <row r="497" spans="1:30" s="756" customFormat="1" ht="13.5" customHeight="1">
      <c r="A497" s="750"/>
      <c r="B497" s="2033"/>
      <c r="C497" s="2032"/>
      <c r="D497" s="2031"/>
      <c r="E497" s="2030"/>
      <c r="F497" s="100"/>
      <c r="G497" s="1136"/>
      <c r="H497" s="1136"/>
      <c r="I497" s="1136"/>
      <c r="J497" s="1136"/>
      <c r="K497" s="1136"/>
      <c r="L497" s="1136"/>
      <c r="M497" s="1704"/>
      <c r="N497" s="1805"/>
      <c r="O497" s="1806"/>
      <c r="P497" s="1806"/>
      <c r="Q497" s="1806"/>
      <c r="R497" s="1806"/>
      <c r="S497" s="1806"/>
      <c r="T497" s="1806"/>
      <c r="U497" s="1806"/>
      <c r="V497" s="1807"/>
      <c r="W497" s="774"/>
      <c r="X497" s="774"/>
      <c r="Y497" s="774"/>
      <c r="Z497" s="774"/>
      <c r="AA497" s="102"/>
      <c r="AB497" s="2018"/>
      <c r="AC497" s="2019"/>
      <c r="AD497" s="2020"/>
    </row>
    <row r="498" spans="1:30" s="756" customFormat="1" ht="13.5" customHeight="1">
      <c r="A498" s="750"/>
      <c r="B498" s="2033"/>
      <c r="C498" s="2032"/>
      <c r="D498" s="2031"/>
      <c r="E498" s="2030"/>
      <c r="F498" s="100"/>
      <c r="G498" s="774"/>
      <c r="H498" s="774"/>
      <c r="I498" s="774"/>
      <c r="J498" s="774"/>
      <c r="K498" s="774"/>
      <c r="L498" s="774"/>
      <c r="M498" s="774"/>
      <c r="N498" s="776"/>
      <c r="O498" s="774"/>
      <c r="P498" s="774"/>
      <c r="Q498" s="774"/>
      <c r="R498" s="774"/>
      <c r="S498" s="774"/>
      <c r="T498" s="774"/>
      <c r="U498" s="774"/>
      <c r="V498" s="774"/>
      <c r="W498" s="774"/>
      <c r="X498" s="774"/>
      <c r="Y498" s="774"/>
      <c r="Z498" s="774"/>
      <c r="AA498" s="102"/>
      <c r="AB498" s="2018"/>
      <c r="AC498" s="2019"/>
      <c r="AD498" s="2020"/>
    </row>
    <row r="499" spans="1:30" s="756" customFormat="1" ht="13.5" customHeight="1">
      <c r="A499" s="750"/>
      <c r="B499" s="2033"/>
      <c r="C499" s="2032"/>
      <c r="D499" s="2031"/>
      <c r="E499" s="2030"/>
      <c r="G499" s="774"/>
      <c r="H499" s="774"/>
      <c r="I499" s="774"/>
      <c r="J499" s="774"/>
      <c r="K499" s="774"/>
      <c r="L499" s="774"/>
      <c r="M499" s="774"/>
      <c r="N499" s="774"/>
      <c r="O499" s="774"/>
      <c r="P499" s="774"/>
      <c r="Q499" s="774"/>
      <c r="R499" s="774"/>
      <c r="S499" s="774"/>
      <c r="T499" s="774"/>
      <c r="U499" s="774"/>
      <c r="V499" s="774"/>
      <c r="W499" s="774"/>
      <c r="X499" s="774"/>
      <c r="Y499" s="774"/>
      <c r="Z499" s="774"/>
      <c r="AB499" s="769"/>
      <c r="AC499" s="770"/>
      <c r="AD499" s="771"/>
    </row>
    <row r="500" spans="1:30" s="756" customFormat="1" ht="13.5" customHeight="1">
      <c r="A500" s="750"/>
      <c r="B500" s="2033"/>
      <c r="C500" s="2032"/>
      <c r="D500" s="2031"/>
      <c r="E500" s="2030"/>
      <c r="G500" s="774"/>
      <c r="H500" s="774"/>
      <c r="I500" s="774"/>
      <c r="J500" s="774"/>
      <c r="K500" s="774"/>
      <c r="L500" s="774"/>
      <c r="M500" s="774"/>
      <c r="N500" s="774"/>
      <c r="O500" s="774"/>
      <c r="P500" s="774"/>
      <c r="Q500" s="774"/>
      <c r="R500" s="774"/>
      <c r="S500" s="774"/>
      <c r="T500" s="774"/>
      <c r="U500" s="774"/>
      <c r="V500" s="774"/>
      <c r="W500" s="774"/>
      <c r="X500" s="774"/>
      <c r="Y500" s="774"/>
      <c r="Z500" s="774"/>
      <c r="AB500" s="769"/>
      <c r="AC500" s="770"/>
      <c r="AD500" s="771"/>
    </row>
    <row r="501" spans="1:30" s="756" customFormat="1" ht="13.5" customHeight="1">
      <c r="A501" s="750"/>
      <c r="B501" s="2033"/>
      <c r="C501" s="2032"/>
      <c r="D501" s="2031"/>
      <c r="E501" s="2030"/>
      <c r="G501" s="774"/>
      <c r="H501" s="774"/>
      <c r="I501" s="774"/>
      <c r="J501" s="774"/>
      <c r="K501" s="774"/>
      <c r="L501" s="774"/>
      <c r="M501" s="774"/>
      <c r="N501" s="774"/>
      <c r="O501" s="774"/>
      <c r="P501" s="774"/>
      <c r="Q501" s="774"/>
      <c r="R501" s="774"/>
      <c r="S501" s="774"/>
      <c r="T501" s="774"/>
      <c r="U501" s="774"/>
      <c r="V501" s="774"/>
      <c r="W501" s="774"/>
      <c r="X501" s="774"/>
      <c r="Y501" s="774"/>
      <c r="Z501" s="774"/>
      <c r="AB501" s="769"/>
      <c r="AC501" s="770"/>
      <c r="AD501" s="771"/>
    </row>
    <row r="502" spans="1:30" s="756" customFormat="1" ht="13.5" customHeight="1">
      <c r="A502" s="750"/>
      <c r="B502" s="2033"/>
      <c r="C502" s="2032"/>
      <c r="D502" s="2031"/>
      <c r="E502" s="2030"/>
      <c r="G502" s="774"/>
      <c r="H502" s="774"/>
      <c r="I502" s="774"/>
      <c r="J502" s="774"/>
      <c r="K502" s="774"/>
      <c r="L502" s="774"/>
      <c r="M502" s="774"/>
      <c r="N502" s="774"/>
      <c r="O502" s="774"/>
      <c r="P502" s="774"/>
      <c r="Q502" s="774"/>
      <c r="R502" s="774"/>
      <c r="S502" s="774"/>
      <c r="T502" s="774"/>
      <c r="U502" s="774"/>
      <c r="V502" s="774"/>
      <c r="W502" s="774"/>
      <c r="X502" s="774"/>
      <c r="Y502" s="774"/>
      <c r="Z502" s="774"/>
      <c r="AB502" s="769"/>
      <c r="AC502" s="770"/>
      <c r="AD502" s="771"/>
    </row>
    <row r="503" spans="1:30" s="756" customFormat="1" ht="13.5" customHeight="1">
      <c r="A503" s="750"/>
      <c r="B503" s="2033"/>
      <c r="C503" s="2032"/>
      <c r="D503" s="2031"/>
      <c r="E503" s="904"/>
      <c r="G503" s="774"/>
      <c r="H503" s="774"/>
      <c r="I503" s="774"/>
      <c r="J503" s="774"/>
      <c r="K503" s="774"/>
      <c r="L503" s="774"/>
      <c r="M503" s="774"/>
      <c r="N503" s="774"/>
      <c r="O503" s="774"/>
      <c r="P503" s="774"/>
      <c r="Q503" s="774"/>
      <c r="R503" s="774"/>
      <c r="S503" s="774"/>
      <c r="T503" s="774"/>
      <c r="U503" s="774"/>
      <c r="V503" s="774"/>
      <c r="W503" s="774"/>
      <c r="X503" s="774"/>
      <c r="Y503" s="774"/>
      <c r="Z503" s="774"/>
      <c r="AB503" s="769"/>
      <c r="AC503" s="770"/>
      <c r="AD503" s="771"/>
    </row>
    <row r="504" spans="1:30" s="756" customFormat="1" ht="13.5" customHeight="1">
      <c r="A504" s="750"/>
      <c r="B504" s="323"/>
      <c r="C504" s="906"/>
      <c r="D504" s="907"/>
      <c r="E504" s="2030" t="s">
        <v>1336</v>
      </c>
      <c r="G504" s="774"/>
      <c r="H504" s="774"/>
      <c r="I504" s="774"/>
      <c r="J504" s="774"/>
      <c r="K504" s="774"/>
      <c r="L504" s="774"/>
      <c r="M504" s="774"/>
      <c r="N504" s="774"/>
      <c r="O504" s="774"/>
      <c r="P504" s="774"/>
      <c r="Q504" s="774"/>
      <c r="R504" s="774"/>
      <c r="S504" s="774"/>
      <c r="T504" s="774"/>
      <c r="U504" s="774"/>
      <c r="V504" s="774"/>
      <c r="W504" s="774"/>
      <c r="X504" s="774"/>
      <c r="Y504" s="774"/>
      <c r="Z504" s="774"/>
      <c r="AB504" s="769"/>
      <c r="AC504" s="770"/>
      <c r="AD504" s="771"/>
    </row>
    <row r="505" spans="1:30" s="756" customFormat="1" ht="13.5" customHeight="1">
      <c r="A505" s="750"/>
      <c r="B505" s="323"/>
      <c r="C505" s="906"/>
      <c r="D505" s="907"/>
      <c r="E505" s="2030"/>
      <c r="G505" s="774"/>
      <c r="H505" s="774"/>
      <c r="I505" s="774"/>
      <c r="J505" s="774"/>
      <c r="K505" s="774"/>
      <c r="L505" s="774"/>
      <c r="M505" s="774"/>
      <c r="N505" s="774"/>
      <c r="O505" s="774"/>
      <c r="P505" s="774"/>
      <c r="Q505" s="774"/>
      <c r="R505" s="774"/>
      <c r="S505" s="774"/>
      <c r="T505" s="774"/>
      <c r="U505" s="774"/>
      <c r="V505" s="774"/>
      <c r="W505" s="774"/>
      <c r="X505" s="774"/>
      <c r="Y505" s="774"/>
      <c r="Z505" s="774"/>
      <c r="AB505" s="769"/>
      <c r="AC505" s="770"/>
      <c r="AD505" s="771"/>
    </row>
    <row r="506" spans="1:30" s="756" customFormat="1" ht="13.5" customHeight="1">
      <c r="A506" s="750"/>
      <c r="B506" s="323"/>
      <c r="C506" s="906"/>
      <c r="D506" s="907"/>
      <c r="E506" s="2030"/>
      <c r="G506" s="774"/>
      <c r="H506" s="774"/>
      <c r="I506" s="774"/>
      <c r="J506" s="774"/>
      <c r="K506" s="774"/>
      <c r="L506" s="774"/>
      <c r="M506" s="774"/>
      <c r="N506" s="774"/>
      <c r="O506" s="774"/>
      <c r="P506" s="774"/>
      <c r="Q506" s="774"/>
      <c r="R506" s="774"/>
      <c r="S506" s="774"/>
      <c r="T506" s="774"/>
      <c r="U506" s="774"/>
      <c r="V506" s="774"/>
      <c r="W506" s="774"/>
      <c r="X506" s="774"/>
      <c r="Y506" s="774"/>
      <c r="Z506" s="774"/>
      <c r="AB506" s="769"/>
      <c r="AC506" s="770"/>
      <c r="AD506" s="771"/>
    </row>
    <row r="507" spans="1:30" s="756" customFormat="1" ht="13.5" customHeight="1">
      <c r="A507" s="750"/>
      <c r="B507" s="323"/>
      <c r="C507" s="906"/>
      <c r="D507" s="907"/>
      <c r="E507" s="2030"/>
      <c r="G507" s="774"/>
      <c r="H507" s="774"/>
      <c r="I507" s="774"/>
      <c r="J507" s="774"/>
      <c r="K507" s="774"/>
      <c r="L507" s="774"/>
      <c r="M507" s="774"/>
      <c r="N507" s="774"/>
      <c r="O507" s="774"/>
      <c r="P507" s="774"/>
      <c r="Q507" s="774"/>
      <c r="R507" s="774"/>
      <c r="S507" s="774"/>
      <c r="T507" s="774"/>
      <c r="U507" s="774"/>
      <c r="V507" s="774"/>
      <c r="W507" s="774"/>
      <c r="X507" s="774"/>
      <c r="Y507" s="774"/>
      <c r="Z507" s="774"/>
      <c r="AB507" s="769"/>
      <c r="AC507" s="770"/>
      <c r="AD507" s="771"/>
    </row>
    <row r="508" spans="1:30" s="756" customFormat="1" ht="13.5" customHeight="1">
      <c r="A508" s="750"/>
      <c r="B508" s="323"/>
      <c r="C508" s="906"/>
      <c r="D508" s="907"/>
      <c r="E508" s="2030"/>
      <c r="G508" s="774"/>
      <c r="H508" s="774"/>
      <c r="I508" s="774"/>
      <c r="J508" s="774"/>
      <c r="K508" s="774"/>
      <c r="L508" s="774"/>
      <c r="M508" s="774"/>
      <c r="N508" s="774"/>
      <c r="O508" s="774"/>
      <c r="P508" s="774"/>
      <c r="Q508" s="774"/>
      <c r="R508" s="774"/>
      <c r="S508" s="774"/>
      <c r="T508" s="774"/>
      <c r="U508" s="774"/>
      <c r="V508" s="774"/>
      <c r="W508" s="774"/>
      <c r="X508" s="774"/>
      <c r="Y508" s="774"/>
      <c r="Z508" s="774"/>
      <c r="AB508" s="769"/>
      <c r="AC508" s="770"/>
      <c r="AD508" s="771"/>
    </row>
    <row r="509" spans="1:30" s="756" customFormat="1" ht="13.5" customHeight="1">
      <c r="A509" s="750"/>
      <c r="B509" s="323"/>
      <c r="C509" s="906"/>
      <c r="D509" s="907"/>
      <c r="E509" s="2030"/>
      <c r="G509" s="774"/>
      <c r="H509" s="774"/>
      <c r="I509" s="774"/>
      <c r="J509" s="774"/>
      <c r="K509" s="774"/>
      <c r="L509" s="774"/>
      <c r="M509" s="774"/>
      <c r="N509" s="774"/>
      <c r="O509" s="774"/>
      <c r="P509" s="774"/>
      <c r="Q509" s="774"/>
      <c r="R509" s="774"/>
      <c r="S509" s="774"/>
      <c r="T509" s="774"/>
      <c r="U509" s="774"/>
      <c r="V509" s="774"/>
      <c r="W509" s="774"/>
      <c r="X509" s="774"/>
      <c r="Y509" s="774"/>
      <c r="Z509" s="774"/>
      <c r="AB509" s="769"/>
      <c r="AC509" s="770"/>
      <c r="AD509" s="771"/>
    </row>
    <row r="510" spans="1:30" s="756" customFormat="1" ht="13.5" customHeight="1">
      <c r="A510" s="750"/>
      <c r="B510" s="323"/>
      <c r="C510" s="906"/>
      <c r="D510" s="907"/>
      <c r="E510" s="2030"/>
      <c r="G510" s="774"/>
      <c r="H510" s="774"/>
      <c r="I510" s="774"/>
      <c r="J510" s="774"/>
      <c r="K510" s="774"/>
      <c r="L510" s="774"/>
      <c r="M510" s="774"/>
      <c r="N510" s="774"/>
      <c r="O510" s="774"/>
      <c r="P510" s="774"/>
      <c r="Q510" s="774"/>
      <c r="R510" s="774"/>
      <c r="S510" s="774"/>
      <c r="T510" s="774"/>
      <c r="U510" s="774"/>
      <c r="V510" s="774"/>
      <c r="W510" s="774"/>
      <c r="X510" s="774"/>
      <c r="Y510" s="774"/>
      <c r="Z510" s="774"/>
      <c r="AB510" s="769"/>
      <c r="AC510" s="770"/>
      <c r="AD510" s="771"/>
    </row>
    <row r="511" spans="1:30" s="756" customFormat="1" ht="13.5" customHeight="1">
      <c r="A511" s="750"/>
      <c r="B511" s="323"/>
      <c r="C511" s="906"/>
      <c r="D511" s="907"/>
      <c r="E511" s="904"/>
      <c r="G511" s="774"/>
      <c r="H511" s="774"/>
      <c r="I511" s="774"/>
      <c r="J511" s="774"/>
      <c r="K511" s="774"/>
      <c r="L511" s="774"/>
      <c r="M511" s="774"/>
      <c r="N511" s="774"/>
      <c r="O511" s="774"/>
      <c r="P511" s="774"/>
      <c r="Q511" s="774"/>
      <c r="R511" s="774"/>
      <c r="S511" s="774"/>
      <c r="T511" s="774"/>
      <c r="U511" s="774"/>
      <c r="V511" s="774"/>
      <c r="W511" s="774"/>
      <c r="X511" s="774"/>
      <c r="Y511" s="774"/>
      <c r="Z511" s="774"/>
      <c r="AB511" s="769"/>
      <c r="AC511" s="770"/>
      <c r="AD511" s="771"/>
    </row>
    <row r="512" spans="1:30" ht="13.5" customHeight="1">
      <c r="A512" s="111"/>
      <c r="B512" s="2033">
        <v>23</v>
      </c>
      <c r="C512" s="2032" t="s">
        <v>1053</v>
      </c>
      <c r="D512" s="2107" t="s">
        <v>1041</v>
      </c>
      <c r="E512" s="1703" t="s">
        <v>1324</v>
      </c>
      <c r="G512" s="1136" t="s">
        <v>117</v>
      </c>
      <c r="H512" s="1136"/>
      <c r="I512" s="1136"/>
      <c r="J512" s="1136"/>
      <c r="K512" s="1136"/>
      <c r="L512" s="1136"/>
      <c r="M512" s="1704"/>
      <c r="N512" s="1802" t="s">
        <v>784</v>
      </c>
      <c r="O512" s="1803"/>
      <c r="P512" s="1803"/>
      <c r="Q512" s="1803"/>
      <c r="R512" s="1803"/>
      <c r="S512" s="1803"/>
      <c r="T512" s="1803"/>
      <c r="U512" s="1803"/>
      <c r="V512" s="1804"/>
      <c r="W512" s="212"/>
      <c r="X512" s="212"/>
      <c r="Y512" s="212"/>
      <c r="Z512" s="212"/>
      <c r="AB512" s="2018" t="s">
        <v>1060</v>
      </c>
      <c r="AC512" s="2019"/>
      <c r="AD512" s="2020"/>
    </row>
    <row r="513" spans="1:30">
      <c r="A513" s="111"/>
      <c r="B513" s="2033"/>
      <c r="C513" s="2032"/>
      <c r="D513" s="2107"/>
      <c r="E513" s="1703"/>
      <c r="G513" s="1136"/>
      <c r="H513" s="1136"/>
      <c r="I513" s="1136"/>
      <c r="J513" s="1136"/>
      <c r="K513" s="1136"/>
      <c r="L513" s="1136"/>
      <c r="M513" s="1704"/>
      <c r="N513" s="1805"/>
      <c r="O513" s="1806"/>
      <c r="P513" s="1806"/>
      <c r="Q513" s="1806"/>
      <c r="R513" s="1806"/>
      <c r="S513" s="1806"/>
      <c r="T513" s="1806"/>
      <c r="U513" s="1806"/>
      <c r="V513" s="1807"/>
      <c r="W513" s="212"/>
      <c r="X513" s="212"/>
      <c r="Y513" s="212"/>
      <c r="Z513" s="212"/>
      <c r="AB513" s="2018"/>
      <c r="AC513" s="2019"/>
      <c r="AD513" s="2020"/>
    </row>
    <row r="514" spans="1:30" ht="14.25" thickBot="1">
      <c r="A514" s="111"/>
      <c r="B514" s="2033"/>
      <c r="C514" s="2032"/>
      <c r="D514" s="2107"/>
      <c r="E514" s="1703"/>
      <c r="G514" s="212"/>
      <c r="H514" s="212"/>
      <c r="I514" s="212"/>
      <c r="J514" s="212"/>
      <c r="K514" s="212"/>
      <c r="L514" s="212"/>
      <c r="M514" s="212"/>
      <c r="N514" s="212"/>
      <c r="O514" s="212"/>
      <c r="P514" s="212"/>
      <c r="Q514" s="212"/>
      <c r="R514" s="212"/>
      <c r="S514" s="212"/>
      <c r="T514" s="212"/>
      <c r="U514" s="212"/>
      <c r="V514" s="212"/>
      <c r="W514" s="212"/>
      <c r="X514" s="212"/>
      <c r="Y514" s="212"/>
      <c r="Z514" s="212"/>
      <c r="AB514" s="2018"/>
      <c r="AC514" s="2019"/>
      <c r="AD514" s="2020"/>
    </row>
    <row r="515" spans="1:30" ht="14.25" thickBot="1">
      <c r="A515" s="111"/>
      <c r="B515" s="2033"/>
      <c r="C515" s="2032"/>
      <c r="D515" s="2107"/>
      <c r="E515" s="1703"/>
      <c r="G515" s="179" t="s">
        <v>1045</v>
      </c>
      <c r="H515" s="1545" t="s">
        <v>1274</v>
      </c>
      <c r="I515" s="1545"/>
      <c r="J515" s="1545"/>
      <c r="K515" s="1545"/>
      <c r="L515" s="1545"/>
      <c r="M515" s="1545"/>
      <c r="N515" s="1545"/>
      <c r="O515" s="1545"/>
      <c r="P515" s="1545"/>
      <c r="Q515" s="1545"/>
      <c r="R515" s="1545"/>
      <c r="S515" s="1174"/>
      <c r="T515" s="1176"/>
      <c r="U515" s="481" t="s">
        <v>147</v>
      </c>
      <c r="AB515" s="414"/>
      <c r="AC515" s="415"/>
      <c r="AD515" s="416"/>
    </row>
    <row r="516" spans="1:30" ht="14.25" thickBot="1">
      <c r="A516" s="111"/>
      <c r="B516" s="2033"/>
      <c r="C516" s="2032"/>
      <c r="D516" s="2107"/>
      <c r="E516" s="1703"/>
      <c r="V516" s="212"/>
      <c r="W516" s="212"/>
      <c r="X516" s="212"/>
      <c r="Y516" s="212"/>
      <c r="Z516" s="212"/>
      <c r="AB516" s="414"/>
      <c r="AC516" s="415"/>
      <c r="AD516" s="416"/>
    </row>
    <row r="517" spans="1:30" ht="14.25" thickBot="1">
      <c r="A517" s="111"/>
      <c r="B517" s="2033"/>
      <c r="C517" s="2032"/>
      <c r="D517" s="2107"/>
      <c r="E517" s="1703"/>
      <c r="G517" s="118" t="s">
        <v>921</v>
      </c>
      <c r="H517" s="489" t="str">
        <f>IF(管理運営!H33="","",管理運営!H33)</f>
        <v/>
      </c>
      <c r="I517" s="2200" t="s">
        <v>919</v>
      </c>
      <c r="J517" s="2201"/>
      <c r="K517" s="2201"/>
      <c r="L517" s="2201"/>
      <c r="M517" s="2201"/>
      <c r="N517" s="2201"/>
      <c r="O517" s="447"/>
      <c r="P517" s="447"/>
      <c r="Q517" s="447"/>
      <c r="R517" s="577"/>
      <c r="S517" s="1174"/>
      <c r="T517" s="1176"/>
      <c r="U517" s="481" t="s">
        <v>311</v>
      </c>
      <c r="Z517" s="212"/>
      <c r="AB517" s="414"/>
      <c r="AC517" s="415"/>
      <c r="AD517" s="416"/>
    </row>
    <row r="518" spans="1:30" ht="14.25" thickBot="1">
      <c r="A518" s="111"/>
      <c r="B518" s="2033"/>
      <c r="C518" s="2032"/>
      <c r="D518" s="2107"/>
      <c r="E518" s="1703"/>
      <c r="H518" s="212"/>
      <c r="I518" s="212"/>
      <c r="J518" s="212"/>
      <c r="K518" s="212"/>
      <c r="L518" s="212"/>
      <c r="M518" s="212"/>
      <c r="N518" s="212"/>
      <c r="O518" s="212"/>
      <c r="P518" s="212"/>
      <c r="Q518" s="212"/>
      <c r="S518" s="212"/>
      <c r="T518" s="212"/>
      <c r="U518" s="212"/>
      <c r="V518" s="212"/>
      <c r="W518" s="212"/>
      <c r="X518" s="212"/>
      <c r="Y518" s="212"/>
      <c r="Z518" s="212"/>
      <c r="AB518" s="414"/>
      <c r="AC518" s="415"/>
      <c r="AD518" s="416"/>
    </row>
    <row r="519" spans="1:30" ht="14.25" thickBot="1">
      <c r="A519" s="111"/>
      <c r="B519" s="2033"/>
      <c r="C519" s="2032"/>
      <c r="D519" s="2107"/>
      <c r="E519" s="1703"/>
      <c r="G519" s="118" t="s">
        <v>921</v>
      </c>
      <c r="H519" s="1823" t="s">
        <v>920</v>
      </c>
      <c r="I519" s="1823"/>
      <c r="J519" s="1823"/>
      <c r="K519" s="1823"/>
      <c r="L519" s="1823"/>
      <c r="M519" s="1823"/>
      <c r="N519" s="1823"/>
      <c r="O519" s="1823"/>
      <c r="P519" s="1823"/>
      <c r="Q519" s="1823"/>
      <c r="R519" s="1823"/>
      <c r="S519" s="1174"/>
      <c r="T519" s="1176"/>
      <c r="U519" s="481" t="s">
        <v>311</v>
      </c>
      <c r="V519" s="212"/>
      <c r="W519" s="212"/>
      <c r="X519" s="212"/>
      <c r="Y519" s="212"/>
      <c r="Z519" s="212"/>
      <c r="AB519" s="414"/>
      <c r="AC519" s="415"/>
      <c r="AD519" s="416"/>
    </row>
    <row r="520" spans="1:30">
      <c r="A520" s="111"/>
      <c r="B520" s="2033"/>
      <c r="C520" s="2032"/>
      <c r="D520" s="2107"/>
      <c r="E520" s="1703"/>
      <c r="V520" s="212"/>
      <c r="W520" s="212"/>
      <c r="X520" s="212"/>
      <c r="Y520" s="212"/>
      <c r="Z520" s="212"/>
      <c r="AB520" s="414"/>
      <c r="AC520" s="415"/>
      <c r="AD520" s="416"/>
    </row>
    <row r="521" spans="1:30">
      <c r="A521" s="111"/>
      <c r="B521" s="2033"/>
      <c r="C521" s="2032"/>
      <c r="D521" s="2107"/>
      <c r="E521" s="1703"/>
      <c r="V521" s="212"/>
      <c r="W521" s="212"/>
      <c r="X521" s="212"/>
      <c r="Y521" s="212"/>
      <c r="Z521" s="212"/>
      <c r="AB521" s="414"/>
      <c r="AC521" s="415"/>
      <c r="AD521" s="416"/>
    </row>
    <row r="522" spans="1:30">
      <c r="A522" s="111"/>
      <c r="B522" s="2033"/>
      <c r="C522" s="2032"/>
      <c r="D522" s="2107"/>
      <c r="E522" s="1703"/>
      <c r="V522" s="212"/>
      <c r="W522" s="212"/>
      <c r="X522" s="212"/>
      <c r="Y522" s="212"/>
      <c r="Z522" s="212"/>
      <c r="AB522" s="414"/>
      <c r="AC522" s="415"/>
      <c r="AD522" s="416"/>
    </row>
    <row r="523" spans="1:30">
      <c r="A523" s="111"/>
      <c r="B523" s="2033"/>
      <c r="C523" s="2032"/>
      <c r="D523" s="2107"/>
      <c r="E523" s="1703"/>
      <c r="G523" s="212"/>
      <c r="H523" s="212"/>
      <c r="I523" s="212"/>
      <c r="J523" s="212"/>
      <c r="K523" s="212"/>
      <c r="L523" s="212"/>
      <c r="M523" s="212"/>
      <c r="N523" s="212"/>
      <c r="O523" s="212"/>
      <c r="P523" s="212"/>
      <c r="Q523" s="212"/>
      <c r="R523" s="212"/>
      <c r="S523" s="212"/>
      <c r="T523" s="212"/>
      <c r="U523" s="212"/>
      <c r="V523" s="212"/>
      <c r="W523" s="212"/>
      <c r="X523" s="212"/>
      <c r="Y523" s="212"/>
      <c r="Z523" s="212"/>
      <c r="AB523" s="414"/>
      <c r="AC523" s="415"/>
      <c r="AD523" s="416"/>
    </row>
    <row r="524" spans="1:30">
      <c r="A524" s="111"/>
      <c r="B524" s="2033"/>
      <c r="C524" s="2032"/>
      <c r="D524" s="2107"/>
      <c r="E524" s="1703"/>
      <c r="G524" s="212"/>
      <c r="R524" s="212"/>
      <c r="S524" s="212"/>
      <c r="T524" s="212"/>
      <c r="U524" s="212"/>
      <c r="V524" s="212"/>
      <c r="W524" s="212"/>
      <c r="X524" s="212"/>
      <c r="Y524" s="212"/>
      <c r="Z524" s="212"/>
      <c r="AB524" s="414"/>
      <c r="AC524" s="415"/>
      <c r="AD524" s="416"/>
    </row>
    <row r="525" spans="1:30">
      <c r="A525" s="111"/>
      <c r="B525" s="2033"/>
      <c r="C525" s="2032"/>
      <c r="D525" s="2107"/>
      <c r="E525" s="1703"/>
      <c r="G525" s="212"/>
      <c r="R525" s="212"/>
      <c r="S525" s="212"/>
      <c r="T525" s="212"/>
      <c r="U525" s="212"/>
      <c r="V525" s="212"/>
      <c r="W525" s="212"/>
      <c r="X525" s="212"/>
      <c r="Y525" s="212"/>
      <c r="Z525" s="212"/>
      <c r="AB525" s="414"/>
      <c r="AC525" s="415"/>
      <c r="AD525" s="416"/>
    </row>
    <row r="526" spans="1:30">
      <c r="A526" s="111"/>
      <c r="B526" s="2033"/>
      <c r="C526" s="2032"/>
      <c r="D526" s="2107"/>
      <c r="E526" s="1703"/>
      <c r="G526" s="212"/>
      <c r="R526" s="212"/>
      <c r="S526" s="212"/>
      <c r="T526" s="212"/>
      <c r="U526" s="212"/>
      <c r="V526" s="212"/>
      <c r="W526" s="212"/>
      <c r="X526" s="212"/>
      <c r="Y526" s="212"/>
      <c r="Z526" s="212"/>
      <c r="AB526" s="414"/>
      <c r="AC526" s="415"/>
      <c r="AD526" s="416"/>
    </row>
    <row r="527" spans="1:30">
      <c r="A527" s="111"/>
      <c r="B527" s="2033"/>
      <c r="C527" s="2032"/>
      <c r="D527" s="2107"/>
      <c r="E527" s="1703"/>
      <c r="G527" s="212"/>
      <c r="H527" s="212"/>
      <c r="I527" s="212"/>
      <c r="J527" s="212"/>
      <c r="K527" s="212"/>
      <c r="L527" s="212"/>
      <c r="M527" s="212"/>
      <c r="N527" s="212"/>
      <c r="O527" s="212"/>
      <c r="P527" s="212"/>
      <c r="Q527" s="212"/>
      <c r="R527" s="212"/>
      <c r="S527" s="212"/>
      <c r="T527" s="212"/>
      <c r="U527" s="212"/>
      <c r="V527" s="212"/>
      <c r="W527" s="212"/>
      <c r="X527" s="212"/>
      <c r="Y527" s="212"/>
      <c r="Z527" s="212"/>
      <c r="AB527" s="414"/>
      <c r="AC527" s="415"/>
      <c r="AD527" s="416"/>
    </row>
    <row r="528" spans="1:30">
      <c r="A528" s="111"/>
      <c r="B528" s="2033"/>
      <c r="C528" s="2032"/>
      <c r="D528" s="2107"/>
      <c r="E528" s="1703"/>
      <c r="G528" s="212"/>
      <c r="H528" s="212"/>
      <c r="I528" s="212"/>
      <c r="J528" s="212"/>
      <c r="K528" s="212"/>
      <c r="L528" s="212"/>
      <c r="M528" s="212"/>
      <c r="N528" s="212"/>
      <c r="O528" s="212"/>
      <c r="P528" s="212"/>
      <c r="Q528" s="212"/>
      <c r="R528" s="212"/>
      <c r="S528" s="212"/>
      <c r="T528" s="212"/>
      <c r="U528" s="212"/>
      <c r="V528" s="212"/>
      <c r="W528" s="212"/>
      <c r="X528" s="212"/>
      <c r="Y528" s="212"/>
      <c r="Z528" s="212"/>
      <c r="AB528" s="414"/>
      <c r="AC528" s="415"/>
      <c r="AD528" s="416"/>
    </row>
    <row r="529" spans="1:30">
      <c r="A529" s="111"/>
      <c r="B529" s="2033"/>
      <c r="C529" s="2032"/>
      <c r="D529" s="2107"/>
      <c r="E529" s="1703"/>
      <c r="G529" s="212"/>
      <c r="H529" s="212"/>
      <c r="I529" s="212"/>
      <c r="J529" s="212"/>
      <c r="K529" s="212"/>
      <c r="L529" s="212"/>
      <c r="M529" s="212"/>
      <c r="N529" s="212"/>
      <c r="O529" s="212"/>
      <c r="P529" s="212"/>
      <c r="Q529" s="212"/>
      <c r="R529" s="212"/>
      <c r="S529" s="212"/>
      <c r="T529" s="212"/>
      <c r="U529" s="212"/>
      <c r="V529" s="212"/>
      <c r="W529" s="212"/>
      <c r="X529" s="212"/>
      <c r="Y529" s="212"/>
      <c r="Z529" s="212"/>
      <c r="AB529" s="414"/>
      <c r="AC529" s="415"/>
      <c r="AD529" s="416"/>
    </row>
    <row r="530" spans="1:30">
      <c r="A530" s="111"/>
      <c r="B530" s="2033"/>
      <c r="C530" s="2032"/>
      <c r="D530" s="2107"/>
      <c r="E530" s="1703"/>
      <c r="G530" s="212"/>
      <c r="H530" s="212"/>
      <c r="I530" s="212"/>
      <c r="J530" s="212"/>
      <c r="K530" s="212"/>
      <c r="L530" s="212"/>
      <c r="M530" s="212"/>
      <c r="N530" s="212"/>
      <c r="O530" s="212"/>
      <c r="P530" s="212"/>
      <c r="Q530" s="212"/>
      <c r="R530" s="212"/>
      <c r="S530" s="212"/>
      <c r="T530" s="212"/>
      <c r="U530" s="212"/>
      <c r="V530" s="212"/>
      <c r="W530" s="212"/>
      <c r="X530" s="212"/>
      <c r="Y530" s="212"/>
      <c r="Z530" s="212"/>
      <c r="AB530" s="414"/>
      <c r="AC530" s="415"/>
      <c r="AD530" s="416"/>
    </row>
    <row r="531" spans="1:30">
      <c r="A531" s="111"/>
      <c r="B531" s="2033"/>
      <c r="C531" s="2032"/>
      <c r="D531" s="2107"/>
      <c r="E531" s="1703"/>
      <c r="G531" s="212"/>
      <c r="H531" s="212"/>
      <c r="I531" s="212"/>
      <c r="J531" s="212"/>
      <c r="K531" s="212"/>
      <c r="L531" s="212"/>
      <c r="M531" s="212"/>
      <c r="N531" s="212"/>
      <c r="O531" s="212"/>
      <c r="P531" s="212"/>
      <c r="Q531" s="212"/>
      <c r="R531" s="212"/>
      <c r="S531" s="212"/>
      <c r="T531" s="212"/>
      <c r="U531" s="212"/>
      <c r="V531" s="212"/>
      <c r="W531" s="212"/>
      <c r="X531" s="212"/>
      <c r="Y531" s="212"/>
      <c r="Z531" s="212"/>
      <c r="AB531" s="414"/>
      <c r="AC531" s="415"/>
      <c r="AD531" s="416"/>
    </row>
    <row r="532" spans="1:30" ht="6" customHeight="1">
      <c r="A532" s="888"/>
      <c r="B532" s="336"/>
      <c r="C532" s="908"/>
      <c r="D532" s="909"/>
      <c r="E532" s="905"/>
      <c r="F532" s="144"/>
      <c r="G532" s="893"/>
      <c r="H532" s="893"/>
      <c r="I532" s="893"/>
      <c r="J532" s="893"/>
      <c r="K532" s="893"/>
      <c r="L532" s="893"/>
      <c r="M532" s="893"/>
      <c r="N532" s="893"/>
      <c r="O532" s="893"/>
      <c r="P532" s="893"/>
      <c r="Q532" s="893"/>
      <c r="R532" s="893"/>
      <c r="S532" s="893"/>
      <c r="T532" s="893"/>
      <c r="U532" s="893"/>
      <c r="V532" s="893"/>
      <c r="W532" s="893"/>
      <c r="X532" s="893"/>
      <c r="Y532" s="893"/>
      <c r="Z532" s="893"/>
      <c r="AA532" s="149"/>
      <c r="AB532" s="448"/>
      <c r="AC532" s="449"/>
      <c r="AD532" s="450"/>
    </row>
    <row r="533" spans="1:30" s="756" customFormat="1" ht="6" customHeight="1">
      <c r="A533" s="750"/>
      <c r="B533" s="323"/>
      <c r="C533" s="906"/>
      <c r="D533" s="907"/>
      <c r="E533" s="904"/>
      <c r="F533" s="100"/>
      <c r="G533" s="774"/>
      <c r="H533" s="774"/>
      <c r="I533" s="774"/>
      <c r="J533" s="774"/>
      <c r="K533" s="774"/>
      <c r="L533" s="774"/>
      <c r="M533" s="774"/>
      <c r="N533" s="774"/>
      <c r="O533" s="774"/>
      <c r="P533" s="774"/>
      <c r="Q533" s="774"/>
      <c r="R533" s="774"/>
      <c r="S533" s="774"/>
      <c r="T533" s="774"/>
      <c r="U533" s="774"/>
      <c r="V533" s="774"/>
      <c r="W533" s="774"/>
      <c r="X533" s="774"/>
      <c r="Y533" s="774"/>
      <c r="Z533" s="774"/>
      <c r="AA533" s="102"/>
      <c r="AB533" s="443"/>
      <c r="AC533" s="444"/>
      <c r="AD533" s="445"/>
    </row>
    <row r="534" spans="1:30" ht="13.5" customHeight="1">
      <c r="A534" s="1135" t="s">
        <v>874</v>
      </c>
      <c r="B534" s="2033">
        <v>24</v>
      </c>
      <c r="C534" s="2032" t="s">
        <v>1054</v>
      </c>
      <c r="D534" s="2162" t="s">
        <v>1042</v>
      </c>
      <c r="E534" s="1703" t="s">
        <v>867</v>
      </c>
      <c r="F534" s="100"/>
      <c r="G534" s="1136" t="s">
        <v>117</v>
      </c>
      <c r="H534" s="1136"/>
      <c r="I534" s="1136"/>
      <c r="J534" s="1136"/>
      <c r="K534" s="1136"/>
      <c r="L534" s="1136"/>
      <c r="M534" s="1704"/>
      <c r="N534" s="1802" t="s">
        <v>810</v>
      </c>
      <c r="O534" s="1803"/>
      <c r="P534" s="1803"/>
      <c r="Q534" s="1803"/>
      <c r="R534" s="1803"/>
      <c r="S534" s="1803"/>
      <c r="T534" s="1803"/>
      <c r="U534" s="1803"/>
      <c r="V534" s="1804"/>
      <c r="W534" s="212"/>
      <c r="X534" s="212"/>
      <c r="Y534" s="212"/>
      <c r="Z534" s="212"/>
      <c r="AA534" s="102"/>
      <c r="AB534" s="2018" t="s">
        <v>1060</v>
      </c>
      <c r="AC534" s="2019"/>
      <c r="AD534" s="2020"/>
    </row>
    <row r="535" spans="1:30">
      <c r="A535" s="1135"/>
      <c r="B535" s="2033"/>
      <c r="C535" s="2032"/>
      <c r="D535" s="2162"/>
      <c r="E535" s="1703"/>
      <c r="F535" s="100"/>
      <c r="G535" s="1136"/>
      <c r="H535" s="1136"/>
      <c r="I535" s="1136"/>
      <c r="J535" s="1136"/>
      <c r="K535" s="1136"/>
      <c r="L535" s="1136"/>
      <c r="M535" s="1704"/>
      <c r="N535" s="1805"/>
      <c r="O535" s="1806"/>
      <c r="P535" s="1806"/>
      <c r="Q535" s="1806"/>
      <c r="R535" s="1806"/>
      <c r="S535" s="1806"/>
      <c r="T535" s="1806"/>
      <c r="U535" s="1806"/>
      <c r="V535" s="1807"/>
      <c r="W535" s="212"/>
      <c r="X535" s="212"/>
      <c r="Y535" s="212"/>
      <c r="Z535" s="212"/>
      <c r="AA535" s="102"/>
      <c r="AB535" s="2018"/>
      <c r="AC535" s="2019"/>
      <c r="AD535" s="2020"/>
    </row>
    <row r="536" spans="1:30" ht="13.5" customHeight="1">
      <c r="A536" s="1135"/>
      <c r="B536" s="2033"/>
      <c r="C536" s="2032"/>
      <c r="D536" s="2162"/>
      <c r="E536" s="1703"/>
      <c r="F536" s="100"/>
      <c r="G536" s="212"/>
      <c r="H536" s="212"/>
      <c r="I536" s="212"/>
      <c r="J536" s="212"/>
      <c r="K536" s="212"/>
      <c r="L536" s="212"/>
      <c r="M536" s="212"/>
      <c r="N536" s="2141" t="s">
        <v>811</v>
      </c>
      <c r="O536" s="2141"/>
      <c r="P536" s="2141"/>
      <c r="Q536" s="2141"/>
      <c r="R536" s="2141"/>
      <c r="S536" s="2141"/>
      <c r="T536" s="2141"/>
      <c r="U536" s="2141"/>
      <c r="V536" s="2141"/>
      <c r="W536" s="2141"/>
      <c r="X536" s="2141"/>
      <c r="Y536" s="2141"/>
      <c r="Z536" s="2141"/>
      <c r="AA536" s="102"/>
      <c r="AB536" s="2018"/>
      <c r="AC536" s="2019"/>
      <c r="AD536" s="2020"/>
    </row>
    <row r="537" spans="1:30">
      <c r="A537" s="1135"/>
      <c r="B537" s="2033"/>
      <c r="C537" s="2032"/>
      <c r="D537" s="2162"/>
      <c r="E537" s="1703"/>
      <c r="F537" s="100"/>
      <c r="N537" s="2141"/>
      <c r="O537" s="2141"/>
      <c r="P537" s="2141"/>
      <c r="Q537" s="2141"/>
      <c r="R537" s="2141"/>
      <c r="S537" s="2141"/>
      <c r="T537" s="2141"/>
      <c r="U537" s="2141"/>
      <c r="V537" s="2141"/>
      <c r="W537" s="2141"/>
      <c r="X537" s="2141"/>
      <c r="Y537" s="2141"/>
      <c r="Z537" s="2141"/>
      <c r="AA537" s="102"/>
      <c r="AB537" s="469"/>
      <c r="AC537" s="470"/>
      <c r="AD537" s="471"/>
    </row>
    <row r="538" spans="1:30" ht="5.0999999999999996" customHeight="1">
      <c r="A538" s="1135"/>
      <c r="B538" s="2033"/>
      <c r="C538" s="2032"/>
      <c r="D538" s="2162"/>
      <c r="E538" s="1703"/>
      <c r="F538" s="100"/>
      <c r="AA538" s="102"/>
      <c r="AB538" s="469"/>
      <c r="AC538" s="470"/>
      <c r="AD538" s="471"/>
    </row>
    <row r="539" spans="1:30">
      <c r="A539" s="1135"/>
      <c r="B539" s="2033"/>
      <c r="C539" s="2032"/>
      <c r="D539" s="2162"/>
      <c r="E539" s="1703"/>
      <c r="F539" s="100"/>
      <c r="G539" s="1223" t="s">
        <v>812</v>
      </c>
      <c r="H539" s="1223"/>
      <c r="I539" s="1223"/>
      <c r="J539" s="1223"/>
      <c r="K539" s="1223"/>
      <c r="L539" s="1223"/>
      <c r="M539" s="1223"/>
      <c r="N539" s="1223"/>
      <c r="O539" s="1224" t="str">
        <f>IF(管理運営!H33="","",管理運営!H33)</f>
        <v/>
      </c>
      <c r="P539" s="1224"/>
      <c r="Q539" s="118" t="s">
        <v>61</v>
      </c>
      <c r="AA539" s="102"/>
      <c r="AB539" s="469"/>
      <c r="AC539" s="470"/>
      <c r="AD539" s="471"/>
    </row>
    <row r="540" spans="1:30" ht="14.25" thickBot="1">
      <c r="A540" s="1135"/>
      <c r="B540" s="2033"/>
      <c r="C540" s="2032"/>
      <c r="D540" s="2162"/>
      <c r="E540" s="1703"/>
      <c r="F540" s="100"/>
      <c r="G540" s="1452" t="s">
        <v>813</v>
      </c>
      <c r="H540" s="1452"/>
      <c r="I540" s="1452"/>
      <c r="AA540" s="102"/>
      <c r="AB540" s="469"/>
      <c r="AC540" s="470"/>
      <c r="AD540" s="471"/>
    </row>
    <row r="541" spans="1:30" ht="14.25" thickBot="1">
      <c r="A541" s="1135"/>
      <c r="B541" s="2033"/>
      <c r="C541" s="2032"/>
      <c r="D541" s="2162"/>
      <c r="E541" s="1703"/>
      <c r="F541" s="100"/>
      <c r="G541" s="2142"/>
      <c r="H541" s="2143"/>
      <c r="I541" s="2180" t="s">
        <v>311</v>
      </c>
      <c r="J541" s="2192" t="s">
        <v>814</v>
      </c>
      <c r="K541" s="2193"/>
      <c r="L541" s="2193"/>
      <c r="M541" s="2193"/>
      <c r="N541" s="2193"/>
      <c r="O541" s="2193"/>
      <c r="P541" s="2193"/>
      <c r="Q541" s="2193"/>
      <c r="R541" s="2193"/>
      <c r="S541" s="2193"/>
      <c r="T541" s="2193"/>
      <c r="U541" s="2193"/>
      <c r="V541" s="2193"/>
      <c r="W541" s="2193"/>
      <c r="X541" s="2194"/>
      <c r="Y541" s="2009"/>
      <c r="Z541" s="2010"/>
      <c r="AA541" s="2011"/>
      <c r="AB541" s="469"/>
      <c r="AC541" s="470"/>
      <c r="AD541" s="471"/>
    </row>
    <row r="542" spans="1:30" ht="14.25" thickBot="1">
      <c r="A542" s="1135"/>
      <c r="B542" s="2033"/>
      <c r="C542" s="2032"/>
      <c r="D542" s="2162"/>
      <c r="E542" s="1703"/>
      <c r="F542" s="100"/>
      <c r="G542" s="2144"/>
      <c r="H542" s="2145"/>
      <c r="I542" s="2180"/>
      <c r="J542" s="2178" t="s">
        <v>815</v>
      </c>
      <c r="K542" s="2178"/>
      <c r="L542" s="2178"/>
      <c r="M542" s="2178"/>
      <c r="N542" s="2178"/>
      <c r="O542" s="2179"/>
      <c r="P542" s="1174"/>
      <c r="Q542" s="1175"/>
      <c r="R542" s="1175"/>
      <c r="S542" s="1175"/>
      <c r="T542" s="1175"/>
      <c r="U542" s="1175"/>
      <c r="V542" s="1175"/>
      <c r="W542" s="1175"/>
      <c r="X542" s="1176"/>
      <c r="Y542" s="212"/>
      <c r="Z542" s="212"/>
      <c r="AA542" s="102"/>
      <c r="AB542" s="469"/>
      <c r="AC542" s="470"/>
      <c r="AD542" s="471"/>
    </row>
    <row r="543" spans="1:30" ht="14.25" thickBot="1">
      <c r="A543" s="1135"/>
      <c r="B543" s="2033"/>
      <c r="C543" s="2032"/>
      <c r="D543" s="2162"/>
      <c r="E543" s="1703"/>
      <c r="F543" s="100"/>
      <c r="G543" s="2142"/>
      <c r="H543" s="2143"/>
      <c r="I543" s="2180" t="s">
        <v>311</v>
      </c>
      <c r="J543" s="2181" t="s">
        <v>814</v>
      </c>
      <c r="K543" s="2182"/>
      <c r="L543" s="2182"/>
      <c r="M543" s="2182"/>
      <c r="N543" s="2182"/>
      <c r="O543" s="2182"/>
      <c r="P543" s="2182"/>
      <c r="Q543" s="2182"/>
      <c r="R543" s="2182"/>
      <c r="S543" s="2182"/>
      <c r="T543" s="2182"/>
      <c r="U543" s="2182"/>
      <c r="V543" s="2182"/>
      <c r="W543" s="2182"/>
      <c r="X543" s="2183"/>
      <c r="Y543" s="212"/>
      <c r="Z543" s="212"/>
      <c r="AA543" s="102"/>
      <c r="AB543" s="469"/>
      <c r="AC543" s="470"/>
      <c r="AD543" s="471"/>
    </row>
    <row r="544" spans="1:30" ht="14.25" thickBot="1">
      <c r="A544" s="1135"/>
      <c r="B544" s="2033"/>
      <c r="C544" s="2032"/>
      <c r="D544" s="2162"/>
      <c r="E544" s="1703"/>
      <c r="F544" s="100"/>
      <c r="G544" s="2144"/>
      <c r="H544" s="2145"/>
      <c r="I544" s="2180"/>
      <c r="J544" s="2178" t="s">
        <v>815</v>
      </c>
      <c r="K544" s="2178"/>
      <c r="L544" s="2178"/>
      <c r="M544" s="2178"/>
      <c r="N544" s="2178"/>
      <c r="O544" s="2179"/>
      <c r="P544" s="1174"/>
      <c r="Q544" s="1175"/>
      <c r="R544" s="1175"/>
      <c r="S544" s="1175"/>
      <c r="T544" s="1175"/>
      <c r="U544" s="1175"/>
      <c r="V544" s="1175"/>
      <c r="W544" s="1175"/>
      <c r="X544" s="1176"/>
      <c r="Y544" s="212"/>
      <c r="Z544" s="212"/>
      <c r="AA544" s="102"/>
      <c r="AB544" s="469"/>
      <c r="AC544" s="470"/>
      <c r="AD544" s="471"/>
    </row>
    <row r="545" spans="1:30" ht="14.25" thickBot="1">
      <c r="A545" s="1135"/>
      <c r="B545" s="2033"/>
      <c r="C545" s="2032"/>
      <c r="D545" s="2162"/>
      <c r="E545" s="1703"/>
      <c r="F545" s="100"/>
      <c r="G545" s="2142"/>
      <c r="H545" s="2143"/>
      <c r="I545" s="2180" t="s">
        <v>311</v>
      </c>
      <c r="J545" s="2181" t="s">
        <v>814</v>
      </c>
      <c r="K545" s="2182"/>
      <c r="L545" s="2182"/>
      <c r="M545" s="2182"/>
      <c r="N545" s="2182"/>
      <c r="O545" s="2182"/>
      <c r="P545" s="2182"/>
      <c r="Q545" s="2182"/>
      <c r="R545" s="2182"/>
      <c r="S545" s="2182"/>
      <c r="T545" s="2182"/>
      <c r="U545" s="2182"/>
      <c r="V545" s="2182"/>
      <c r="W545" s="2182"/>
      <c r="X545" s="2183"/>
      <c r="Y545" s="212"/>
      <c r="Z545" s="212"/>
      <c r="AA545" s="102"/>
      <c r="AB545" s="469"/>
      <c r="AC545" s="470"/>
      <c r="AD545" s="471"/>
    </row>
    <row r="546" spans="1:30" ht="14.25" thickBot="1">
      <c r="A546" s="1135"/>
      <c r="B546" s="2033"/>
      <c r="C546" s="2032"/>
      <c r="D546" s="2162"/>
      <c r="E546" s="1703"/>
      <c r="F546" s="100"/>
      <c r="G546" s="2144"/>
      <c r="H546" s="2145"/>
      <c r="I546" s="2180"/>
      <c r="J546" s="2178" t="s">
        <v>815</v>
      </c>
      <c r="K546" s="2178"/>
      <c r="L546" s="2178"/>
      <c r="M546" s="2178"/>
      <c r="N546" s="2178"/>
      <c r="O546" s="2179"/>
      <c r="P546" s="1174"/>
      <c r="Q546" s="1175"/>
      <c r="R546" s="1175"/>
      <c r="S546" s="1175"/>
      <c r="T546" s="1175"/>
      <c r="U546" s="1175"/>
      <c r="V546" s="1175"/>
      <c r="W546" s="1175"/>
      <c r="X546" s="1176"/>
      <c r="Y546" s="212"/>
      <c r="Z546" s="212"/>
      <c r="AA546" s="102"/>
      <c r="AB546" s="469"/>
      <c r="AC546" s="470"/>
      <c r="AD546" s="471"/>
    </row>
    <row r="547" spans="1:30" ht="14.25" thickBot="1">
      <c r="A547" s="111"/>
      <c r="B547" s="323"/>
      <c r="C547" s="906"/>
      <c r="D547" s="907"/>
      <c r="E547" s="904"/>
      <c r="F547" s="100"/>
      <c r="G547" s="2142"/>
      <c r="H547" s="2143"/>
      <c r="I547" s="2180" t="s">
        <v>311</v>
      </c>
      <c r="J547" s="2181" t="s">
        <v>814</v>
      </c>
      <c r="K547" s="2182"/>
      <c r="L547" s="2182"/>
      <c r="M547" s="2182"/>
      <c r="N547" s="2182"/>
      <c r="O547" s="2182"/>
      <c r="P547" s="2182"/>
      <c r="Q547" s="2182"/>
      <c r="R547" s="2182"/>
      <c r="S547" s="2182"/>
      <c r="T547" s="2182"/>
      <c r="U547" s="2182"/>
      <c r="V547" s="2182"/>
      <c r="W547" s="2182"/>
      <c r="X547" s="2183"/>
      <c r="Y547" s="212"/>
      <c r="Z547" s="212"/>
      <c r="AA547" s="102"/>
      <c r="AB547" s="469"/>
      <c r="AC547" s="470"/>
      <c r="AD547" s="471"/>
    </row>
    <row r="548" spans="1:30" ht="14.25" thickBot="1">
      <c r="A548" s="111"/>
      <c r="B548" s="323"/>
      <c r="C548" s="906"/>
      <c r="D548" s="907"/>
      <c r="E548" s="904"/>
      <c r="F548" s="100"/>
      <c r="G548" s="2144"/>
      <c r="H548" s="2145"/>
      <c r="I548" s="2180"/>
      <c r="J548" s="2178" t="s">
        <v>815</v>
      </c>
      <c r="K548" s="2178"/>
      <c r="L548" s="2178"/>
      <c r="M548" s="2178"/>
      <c r="N548" s="2178"/>
      <c r="O548" s="2179"/>
      <c r="P548" s="1174"/>
      <c r="Q548" s="1175"/>
      <c r="R548" s="1175"/>
      <c r="S548" s="1175"/>
      <c r="T548" s="1175"/>
      <c r="U548" s="1175"/>
      <c r="V548" s="1175"/>
      <c r="W548" s="1175"/>
      <c r="X548" s="1176"/>
      <c r="Y548" s="212"/>
      <c r="Z548" s="212"/>
      <c r="AA548" s="102"/>
      <c r="AB548" s="469"/>
      <c r="AC548" s="470"/>
      <c r="AD548" s="471"/>
    </row>
    <row r="549" spans="1:30" ht="14.25" thickBot="1">
      <c r="A549" s="111"/>
      <c r="B549" s="323"/>
      <c r="C549" s="906"/>
      <c r="D549" s="907"/>
      <c r="E549" s="904"/>
      <c r="F549" s="100"/>
      <c r="G549" s="2142"/>
      <c r="H549" s="2143"/>
      <c r="I549" s="2180" t="s">
        <v>311</v>
      </c>
      <c r="J549" s="2181" t="s">
        <v>814</v>
      </c>
      <c r="K549" s="2182"/>
      <c r="L549" s="2182"/>
      <c r="M549" s="2182"/>
      <c r="N549" s="2182"/>
      <c r="O549" s="2182"/>
      <c r="P549" s="2182"/>
      <c r="Q549" s="2182"/>
      <c r="R549" s="2182"/>
      <c r="S549" s="2182"/>
      <c r="T549" s="2182"/>
      <c r="U549" s="2182"/>
      <c r="V549" s="2182"/>
      <c r="W549" s="2182"/>
      <c r="X549" s="2183"/>
      <c r="Y549" s="212"/>
      <c r="Z549" s="212"/>
      <c r="AA549" s="102"/>
      <c r="AB549" s="469"/>
      <c r="AC549" s="470"/>
      <c r="AD549" s="471"/>
    </row>
    <row r="550" spans="1:30" ht="14.25" thickBot="1">
      <c r="A550" s="111"/>
      <c r="B550" s="323"/>
      <c r="C550" s="906"/>
      <c r="D550" s="907"/>
      <c r="E550" s="904"/>
      <c r="F550" s="100"/>
      <c r="G550" s="2144"/>
      <c r="H550" s="2145"/>
      <c r="I550" s="2180"/>
      <c r="J550" s="2178" t="s">
        <v>815</v>
      </c>
      <c r="K550" s="2178"/>
      <c r="L550" s="2178"/>
      <c r="M550" s="2178"/>
      <c r="N550" s="2178"/>
      <c r="O550" s="2179"/>
      <c r="P550" s="1174"/>
      <c r="Q550" s="1175"/>
      <c r="R550" s="1175"/>
      <c r="S550" s="1175"/>
      <c r="T550" s="1175"/>
      <c r="U550" s="1175"/>
      <c r="V550" s="1175"/>
      <c r="W550" s="1175"/>
      <c r="X550" s="1176"/>
      <c r="Y550" s="212"/>
      <c r="Z550" s="212"/>
      <c r="AA550" s="102"/>
      <c r="AB550" s="469"/>
      <c r="AC550" s="470"/>
      <c r="AD550" s="471"/>
    </row>
    <row r="551" spans="1:30" s="500" customFormat="1" ht="8.25" customHeight="1">
      <c r="A551" s="495"/>
      <c r="B551" s="323"/>
      <c r="C551" s="906"/>
      <c r="D551" s="907"/>
      <c r="E551" s="904"/>
      <c r="F551" s="100"/>
      <c r="G551" s="517"/>
      <c r="H551" s="517"/>
      <c r="I551" s="503"/>
      <c r="J551" s="502"/>
      <c r="K551" s="385"/>
      <c r="L551" s="385"/>
      <c r="M551" s="385"/>
      <c r="N551" s="385"/>
      <c r="O551" s="385"/>
      <c r="P551" s="517"/>
      <c r="Q551" s="517"/>
      <c r="R551" s="517"/>
      <c r="S551" s="517"/>
      <c r="T551" s="517"/>
      <c r="U551" s="517"/>
      <c r="V551" s="517"/>
      <c r="W551" s="517"/>
      <c r="X551" s="517"/>
      <c r="Y551" s="502"/>
      <c r="Z551" s="502"/>
      <c r="AA551" s="102"/>
      <c r="AB551" s="469"/>
      <c r="AC551" s="470"/>
      <c r="AD551" s="471"/>
    </row>
    <row r="552" spans="1:30" s="540" customFormat="1" ht="13.5" customHeight="1">
      <c r="A552" s="539"/>
      <c r="B552" s="323"/>
      <c r="C552" s="906"/>
      <c r="D552" s="907"/>
      <c r="E552" s="904"/>
      <c r="F552" s="100"/>
      <c r="G552" s="802" t="s">
        <v>1241</v>
      </c>
      <c r="H552" s="803"/>
      <c r="I552" s="804"/>
      <c r="J552" s="805"/>
      <c r="K552" s="806"/>
      <c r="L552" s="806"/>
      <c r="M552" s="806"/>
      <c r="N552" s="806"/>
      <c r="O552" s="806"/>
      <c r="P552" s="803"/>
      <c r="Q552" s="803"/>
      <c r="R552" s="803"/>
      <c r="S552" s="803"/>
      <c r="T552" s="803"/>
      <c r="U552" s="803"/>
      <c r="V552" s="803"/>
      <c r="W552" s="803"/>
      <c r="X552" s="803"/>
      <c r="Y552" s="541"/>
      <c r="Z552" s="541"/>
      <c r="AA552" s="102"/>
      <c r="AB552" s="469"/>
      <c r="AC552" s="470"/>
      <c r="AD552" s="471"/>
    </row>
    <row r="553" spans="1:30" s="500" customFormat="1" ht="13.5" customHeight="1">
      <c r="A553" s="495"/>
      <c r="B553" s="323"/>
      <c r="C553" s="906"/>
      <c r="D553" s="907"/>
      <c r="E553" s="904"/>
      <c r="F553" s="100"/>
      <c r="G553" s="2184" t="s">
        <v>1383</v>
      </c>
      <c r="H553" s="2184"/>
      <c r="I553" s="2184"/>
      <c r="J553" s="2184"/>
      <c r="K553" s="2184"/>
      <c r="L553" s="2184"/>
      <c r="M553" s="2184"/>
      <c r="N553" s="2184"/>
      <c r="O553" s="2184"/>
      <c r="P553" s="2184"/>
      <c r="Q553" s="2184"/>
      <c r="R553" s="2184"/>
      <c r="S553" s="2184"/>
      <c r="T553" s="2184"/>
      <c r="U553" s="2184"/>
      <c r="V553" s="2184"/>
      <c r="W553" s="2184"/>
      <c r="X553" s="2184"/>
      <c r="Y553" s="365"/>
      <c r="Z553" s="365"/>
      <c r="AA553" s="102"/>
      <c r="AB553" s="469"/>
      <c r="AC553" s="470"/>
      <c r="AD553" s="471"/>
    </row>
    <row r="554" spans="1:30" s="500" customFormat="1">
      <c r="A554" s="495"/>
      <c r="B554" s="323"/>
      <c r="C554" s="906"/>
      <c r="D554" s="907"/>
      <c r="E554" s="904"/>
      <c r="F554" s="100"/>
      <c r="G554" s="2184"/>
      <c r="H554" s="2184"/>
      <c r="I554" s="2184"/>
      <c r="J554" s="2184"/>
      <c r="K554" s="2184"/>
      <c r="L554" s="2184"/>
      <c r="M554" s="2184"/>
      <c r="N554" s="2184"/>
      <c r="O554" s="2184"/>
      <c r="P554" s="2184"/>
      <c r="Q554" s="2184"/>
      <c r="R554" s="2184"/>
      <c r="S554" s="2184"/>
      <c r="T554" s="2184"/>
      <c r="U554" s="2184"/>
      <c r="V554" s="2184"/>
      <c r="W554" s="2184"/>
      <c r="X554" s="2184"/>
      <c r="Y554" s="365"/>
      <c r="Z554" s="365"/>
      <c r="AA554" s="102"/>
      <c r="AB554" s="469"/>
      <c r="AC554" s="470"/>
      <c r="AD554" s="471"/>
    </row>
    <row r="555" spans="1:30">
      <c r="A555" s="544"/>
      <c r="B555" s="336"/>
      <c r="C555" s="908"/>
      <c r="D555" s="909"/>
      <c r="E555" s="905"/>
      <c r="F555" s="144"/>
      <c r="G555" s="545"/>
      <c r="H555" s="545"/>
      <c r="I555" s="545"/>
      <c r="J555" s="547"/>
      <c r="K555" s="547"/>
      <c r="L555" s="547"/>
      <c r="M555" s="547"/>
      <c r="N555" s="547"/>
      <c r="O555" s="547"/>
      <c r="P555" s="545"/>
      <c r="Q555" s="545"/>
      <c r="R555" s="545"/>
      <c r="S555" s="545"/>
      <c r="T555" s="545"/>
      <c r="U555" s="545"/>
      <c r="V555" s="545"/>
      <c r="W555" s="545"/>
      <c r="X555" s="545"/>
      <c r="Y555" s="546"/>
      <c r="Z555" s="546"/>
      <c r="AA555" s="149"/>
      <c r="AB555" s="469"/>
      <c r="AC555" s="470"/>
      <c r="AD555" s="471"/>
    </row>
    <row r="556" spans="1:30" ht="6" customHeight="1">
      <c r="A556" s="209"/>
      <c r="B556" s="910"/>
      <c r="C556" s="911"/>
      <c r="D556" s="912"/>
      <c r="E556" s="376"/>
      <c r="F556" s="155"/>
      <c r="G556" s="484"/>
      <c r="H556" s="484"/>
      <c r="I556" s="484"/>
      <c r="J556" s="484"/>
      <c r="K556" s="484"/>
      <c r="L556" s="484"/>
      <c r="M556" s="484"/>
      <c r="N556" s="484"/>
      <c r="O556" s="484"/>
      <c r="P556" s="484"/>
      <c r="Q556" s="484"/>
      <c r="R556" s="484"/>
      <c r="S556" s="484"/>
      <c r="T556" s="484"/>
      <c r="U556" s="484"/>
      <c r="V556" s="484"/>
      <c r="W556" s="484"/>
      <c r="X556" s="484"/>
      <c r="Y556" s="484"/>
      <c r="Z556" s="484"/>
      <c r="AA556" s="485"/>
      <c r="AB556" s="486"/>
      <c r="AC556" s="487"/>
      <c r="AD556" s="488"/>
    </row>
    <row r="557" spans="1:30" ht="13.5" customHeight="1">
      <c r="A557" s="111"/>
      <c r="B557" s="323">
        <v>25</v>
      </c>
      <c r="C557" s="2032" t="s">
        <v>1055</v>
      </c>
      <c r="D557" s="966"/>
      <c r="E557" s="1703" t="s">
        <v>868</v>
      </c>
      <c r="F557" s="100"/>
      <c r="G557" s="1136" t="s">
        <v>117</v>
      </c>
      <c r="H557" s="1136"/>
      <c r="I557" s="1136"/>
      <c r="J557" s="1136"/>
      <c r="K557" s="1136"/>
      <c r="L557" s="1136"/>
      <c r="M557" s="1704"/>
      <c r="N557" s="1802" t="s">
        <v>810</v>
      </c>
      <c r="O557" s="1803"/>
      <c r="P557" s="1803"/>
      <c r="Q557" s="1803"/>
      <c r="R557" s="1803"/>
      <c r="S557" s="1803"/>
      <c r="T557" s="1803"/>
      <c r="U557" s="1803"/>
      <c r="V557" s="1804"/>
      <c r="W557" s="212"/>
      <c r="X557" s="212"/>
      <c r="Y557" s="212"/>
      <c r="Z557" s="212"/>
      <c r="AA557" s="102"/>
      <c r="AB557" s="2018" t="s">
        <v>1060</v>
      </c>
      <c r="AC557" s="2019"/>
      <c r="AD557" s="2020"/>
    </row>
    <row r="558" spans="1:30">
      <c r="A558" s="111"/>
      <c r="B558" s="323"/>
      <c r="C558" s="2032"/>
      <c r="D558" s="966"/>
      <c r="E558" s="1703"/>
      <c r="F558" s="100"/>
      <c r="G558" s="1136"/>
      <c r="H558" s="1136"/>
      <c r="I558" s="1136"/>
      <c r="J558" s="1136"/>
      <c r="K558" s="1136"/>
      <c r="L558" s="1136"/>
      <c r="M558" s="1704"/>
      <c r="N558" s="1805"/>
      <c r="O558" s="1806"/>
      <c r="P558" s="1806"/>
      <c r="Q558" s="1806"/>
      <c r="R558" s="1806"/>
      <c r="S558" s="1806"/>
      <c r="T558" s="1806"/>
      <c r="U558" s="1806"/>
      <c r="V558" s="1807"/>
      <c r="W558" s="212"/>
      <c r="X558" s="212"/>
      <c r="Y558" s="212"/>
      <c r="Z558" s="212"/>
      <c r="AA558" s="102"/>
      <c r="AB558" s="2018"/>
      <c r="AC558" s="2019"/>
      <c r="AD558" s="2020"/>
    </row>
    <row r="559" spans="1:30" s="756" customFormat="1" ht="13.5" customHeight="1">
      <c r="A559" s="750"/>
      <c r="B559" s="323"/>
      <c r="C559" s="2032"/>
      <c r="D559" s="2107" t="s">
        <v>1041</v>
      </c>
      <c r="E559" s="1703" t="s">
        <v>1325</v>
      </c>
      <c r="F559" s="100"/>
      <c r="G559" s="212"/>
      <c r="H559" s="212"/>
      <c r="I559" s="212"/>
      <c r="J559" s="212"/>
      <c r="K559" s="212"/>
      <c r="L559" s="212"/>
      <c r="M559" s="212"/>
      <c r="N559" s="2141" t="s">
        <v>811</v>
      </c>
      <c r="O559" s="2141"/>
      <c r="P559" s="2141"/>
      <c r="Q559" s="2141"/>
      <c r="R559" s="2141"/>
      <c r="S559" s="2141"/>
      <c r="T559" s="2141"/>
      <c r="U559" s="2141"/>
      <c r="V559" s="2141"/>
      <c r="W559" s="2141"/>
      <c r="X559" s="2141"/>
      <c r="Y559" s="2141"/>
      <c r="Z559" s="2141"/>
      <c r="AA559" s="102"/>
      <c r="AB559" s="2018"/>
      <c r="AC559" s="2019"/>
      <c r="AD559" s="2020"/>
    </row>
    <row r="560" spans="1:30" s="756" customFormat="1">
      <c r="A560" s="750"/>
      <c r="B560" s="323"/>
      <c r="C560" s="2032"/>
      <c r="D560" s="2191"/>
      <c r="E560" s="1703"/>
      <c r="F560" s="100"/>
      <c r="G560" s="101"/>
      <c r="H560" s="101"/>
      <c r="I560" s="101"/>
      <c r="J560" s="101"/>
      <c r="K560" s="101"/>
      <c r="L560" s="101"/>
      <c r="M560" s="101"/>
      <c r="N560" s="2141"/>
      <c r="O560" s="2141"/>
      <c r="P560" s="2141"/>
      <c r="Q560" s="2141"/>
      <c r="R560" s="2141"/>
      <c r="S560" s="2141"/>
      <c r="T560" s="2141"/>
      <c r="U560" s="2141"/>
      <c r="V560" s="2141"/>
      <c r="W560" s="2141"/>
      <c r="X560" s="2141"/>
      <c r="Y560" s="2141"/>
      <c r="Z560" s="2141"/>
      <c r="AA560" s="102"/>
      <c r="AB560" s="469"/>
      <c r="AC560" s="470"/>
      <c r="AD560" s="471"/>
    </row>
    <row r="561" spans="1:30" s="756" customFormat="1">
      <c r="A561" s="750"/>
      <c r="B561" s="323"/>
      <c r="C561" s="2032"/>
      <c r="D561" s="359"/>
      <c r="E561" s="1703"/>
      <c r="F561" s="100"/>
      <c r="G561" s="101"/>
      <c r="H561" s="101"/>
      <c r="I561" s="101"/>
      <c r="J561" s="101"/>
      <c r="K561" s="101"/>
      <c r="L561" s="101"/>
      <c r="M561" s="101"/>
      <c r="N561" s="101"/>
      <c r="O561" s="101"/>
      <c r="P561" s="101"/>
      <c r="Q561" s="101"/>
      <c r="R561" s="101"/>
      <c r="S561" s="101"/>
      <c r="T561" s="101"/>
      <c r="U561" s="101"/>
      <c r="V561" s="101"/>
      <c r="W561" s="101"/>
      <c r="X561" s="101"/>
      <c r="Y561" s="101"/>
      <c r="Z561" s="101"/>
      <c r="AA561" s="102"/>
      <c r="AB561" s="469"/>
      <c r="AC561" s="470"/>
      <c r="AD561" s="471"/>
    </row>
    <row r="562" spans="1:30" s="756" customFormat="1">
      <c r="A562" s="750"/>
      <c r="B562" s="323"/>
      <c r="C562" s="2032"/>
      <c r="D562" s="359"/>
      <c r="E562" s="1703"/>
      <c r="F562" s="100"/>
      <c r="G562" s="2038" t="s">
        <v>616</v>
      </c>
      <c r="H562" s="2039"/>
      <c r="I562" s="2039"/>
      <c r="J562" s="2039"/>
      <c r="K562" s="2039"/>
      <c r="L562" s="2039"/>
      <c r="M562" s="2039"/>
      <c r="N562" s="2039"/>
      <c r="O562" s="2039"/>
      <c r="P562" s="2039"/>
      <c r="Q562" s="2039"/>
      <c r="R562" s="2039"/>
      <c r="S562" s="2039"/>
      <c r="T562" s="2039"/>
      <c r="U562" s="2039"/>
      <c r="V562" s="2039"/>
      <c r="W562" s="2039"/>
      <c r="X562" s="2039"/>
      <c r="Y562" s="2039"/>
      <c r="Z562" s="2040"/>
      <c r="AA562" s="101"/>
      <c r="AB562" s="429"/>
      <c r="AC562" s="430"/>
      <c r="AD562" s="431"/>
    </row>
    <row r="563" spans="1:30" s="756" customFormat="1">
      <c r="A563" s="750"/>
      <c r="B563" s="323"/>
      <c r="C563" s="2032"/>
      <c r="D563" s="359"/>
      <c r="E563" s="1703"/>
      <c r="F563" s="100"/>
      <c r="G563" s="1562"/>
      <c r="H563" s="1562"/>
      <c r="I563" s="2131" t="s">
        <v>816</v>
      </c>
      <c r="J563" s="2132"/>
      <c r="K563" s="2132"/>
      <c r="L563" s="2132"/>
      <c r="M563" s="2132"/>
      <c r="N563" s="2132"/>
      <c r="O563" s="2132"/>
      <c r="P563" s="2132"/>
      <c r="Q563" s="2132"/>
      <c r="R563" s="2132"/>
      <c r="S563" s="2132"/>
      <c r="T563" s="2132"/>
      <c r="U563" s="2132"/>
      <c r="V563" s="2132"/>
      <c r="W563" s="2132"/>
      <c r="X563" s="2132"/>
      <c r="Y563" s="2132"/>
      <c r="Z563" s="2133"/>
      <c r="AA563" s="101"/>
      <c r="AB563" s="429"/>
      <c r="AC563" s="430"/>
      <c r="AD563" s="431"/>
    </row>
    <row r="564" spans="1:30" s="756" customFormat="1">
      <c r="A564" s="750"/>
      <c r="B564" s="323"/>
      <c r="C564" s="2032"/>
      <c r="D564" s="359"/>
      <c r="E564" s="1703"/>
      <c r="F564" s="100"/>
      <c r="G564" s="1562"/>
      <c r="H564" s="1562"/>
      <c r="I564" s="1689"/>
      <c r="J564" s="1690"/>
      <c r="K564" s="1690"/>
      <c r="L564" s="1690"/>
      <c r="M564" s="1690"/>
      <c r="N564" s="1690"/>
      <c r="O564" s="1690"/>
      <c r="P564" s="1690"/>
      <c r="Q564" s="1690"/>
      <c r="R564" s="1690"/>
      <c r="S564" s="1690"/>
      <c r="T564" s="1690"/>
      <c r="U564" s="1690"/>
      <c r="V564" s="1690"/>
      <c r="W564" s="1690"/>
      <c r="X564" s="1690"/>
      <c r="Y564" s="1690"/>
      <c r="Z564" s="1691"/>
      <c r="AA564" s="101"/>
      <c r="AB564" s="429"/>
      <c r="AC564" s="430"/>
      <c r="AD564" s="431"/>
    </row>
    <row r="565" spans="1:30">
      <c r="A565" s="111"/>
      <c r="B565" s="323"/>
      <c r="C565" s="2032"/>
      <c r="D565" s="359"/>
      <c r="E565" s="1703"/>
      <c r="F565" s="100"/>
      <c r="G565" s="1562"/>
      <c r="H565" s="1562"/>
      <c r="I565" s="2131" t="s">
        <v>817</v>
      </c>
      <c r="J565" s="2132"/>
      <c r="K565" s="2132"/>
      <c r="L565" s="2132"/>
      <c r="M565" s="2132"/>
      <c r="N565" s="2132"/>
      <c r="O565" s="2132"/>
      <c r="P565" s="2132"/>
      <c r="Q565" s="2132"/>
      <c r="R565" s="2132"/>
      <c r="S565" s="2132"/>
      <c r="T565" s="2132"/>
      <c r="U565" s="2132"/>
      <c r="V565" s="2132"/>
      <c r="W565" s="2132"/>
      <c r="X565" s="2132"/>
      <c r="Y565" s="2132"/>
      <c r="Z565" s="2133"/>
      <c r="AB565" s="429"/>
      <c r="AC565" s="430"/>
      <c r="AD565" s="431"/>
    </row>
    <row r="566" spans="1:30" ht="13.5" customHeight="1">
      <c r="A566" s="111"/>
      <c r="B566" s="323"/>
      <c r="C566" s="2032"/>
      <c r="D566" s="913"/>
      <c r="E566" s="1703"/>
      <c r="F566" s="100"/>
      <c r="G566" s="1562"/>
      <c r="H566" s="1562"/>
      <c r="I566" s="1689"/>
      <c r="J566" s="1690"/>
      <c r="K566" s="1690"/>
      <c r="L566" s="1690"/>
      <c r="M566" s="1690"/>
      <c r="N566" s="1690"/>
      <c r="O566" s="1690"/>
      <c r="P566" s="1690"/>
      <c r="Q566" s="1690"/>
      <c r="R566" s="1690"/>
      <c r="S566" s="1690"/>
      <c r="T566" s="1690"/>
      <c r="U566" s="1690"/>
      <c r="V566" s="1690"/>
      <c r="W566" s="1690"/>
      <c r="X566" s="1690"/>
      <c r="Y566" s="1690"/>
      <c r="Z566" s="1691"/>
      <c r="AA566" s="102"/>
      <c r="AB566" s="429"/>
      <c r="AC566" s="430"/>
      <c r="AD566" s="431"/>
    </row>
    <row r="567" spans="1:30">
      <c r="A567" s="111"/>
      <c r="B567" s="323"/>
      <c r="C567" s="906"/>
      <c r="D567" s="913"/>
      <c r="E567" s="1703"/>
      <c r="F567" s="100"/>
      <c r="G567" s="1562"/>
      <c r="H567" s="1562"/>
      <c r="I567" s="2131" t="s">
        <v>818</v>
      </c>
      <c r="J567" s="2132"/>
      <c r="K567" s="2132"/>
      <c r="L567" s="2132"/>
      <c r="M567" s="2132"/>
      <c r="N567" s="2132"/>
      <c r="O567" s="2132"/>
      <c r="P567" s="2132"/>
      <c r="Q567" s="2132"/>
      <c r="R567" s="2132"/>
      <c r="S567" s="2132"/>
      <c r="T567" s="2132"/>
      <c r="U567" s="2132"/>
      <c r="V567" s="2132"/>
      <c r="W567" s="2132"/>
      <c r="X567" s="2132"/>
      <c r="Y567" s="2132"/>
      <c r="Z567" s="2133"/>
      <c r="AA567" s="102"/>
      <c r="AB567" s="429"/>
      <c r="AC567" s="430"/>
      <c r="AD567" s="431"/>
    </row>
    <row r="568" spans="1:30" ht="13.5" customHeight="1">
      <c r="A568" s="111"/>
      <c r="B568" s="323"/>
      <c r="C568" s="906"/>
      <c r="D568" s="913"/>
      <c r="E568" s="1703"/>
      <c r="F568" s="100"/>
      <c r="G568" s="1562"/>
      <c r="H568" s="1562"/>
      <c r="I568" s="1689"/>
      <c r="J568" s="1690"/>
      <c r="K568" s="1690"/>
      <c r="L568" s="1690"/>
      <c r="M568" s="1690"/>
      <c r="N568" s="1690"/>
      <c r="O568" s="1690"/>
      <c r="P568" s="1690"/>
      <c r="Q568" s="1690"/>
      <c r="R568" s="1690"/>
      <c r="S568" s="1690"/>
      <c r="T568" s="1690"/>
      <c r="U568" s="1690"/>
      <c r="V568" s="1690"/>
      <c r="W568" s="1690"/>
      <c r="X568" s="1690"/>
      <c r="Y568" s="1690"/>
      <c r="Z568" s="1691"/>
      <c r="AA568" s="102"/>
      <c r="AB568" s="429"/>
      <c r="AC568" s="430"/>
      <c r="AD568" s="431"/>
    </row>
    <row r="569" spans="1:30">
      <c r="A569" s="111"/>
      <c r="B569" s="323"/>
      <c r="C569" s="906"/>
      <c r="D569" s="913"/>
      <c r="E569" s="1703"/>
      <c r="F569" s="100"/>
      <c r="G569" s="1562"/>
      <c r="H569" s="1562"/>
      <c r="I569" s="2131" t="s">
        <v>872</v>
      </c>
      <c r="J569" s="2132"/>
      <c r="K569" s="2132"/>
      <c r="L569" s="2132"/>
      <c r="M569" s="2132"/>
      <c r="N569" s="2132"/>
      <c r="O569" s="2132"/>
      <c r="P569" s="2132"/>
      <c r="Q569" s="2132"/>
      <c r="R569" s="2132"/>
      <c r="S569" s="2132"/>
      <c r="T569" s="2132"/>
      <c r="U569" s="2132"/>
      <c r="V569" s="2132"/>
      <c r="W569" s="2132"/>
      <c r="X569" s="2132"/>
      <c r="Y569" s="2132"/>
      <c r="Z569" s="2133"/>
      <c r="AA569" s="102"/>
      <c r="AB569" s="429"/>
      <c r="AC569" s="430"/>
      <c r="AD569" s="431"/>
    </row>
    <row r="570" spans="1:30">
      <c r="A570" s="111"/>
      <c r="B570" s="323"/>
      <c r="C570" s="906"/>
      <c r="D570" s="913"/>
      <c r="E570" s="1703"/>
      <c r="F570" s="100"/>
      <c r="G570" s="1562"/>
      <c r="H570" s="1562"/>
      <c r="I570" s="1689"/>
      <c r="J570" s="1690"/>
      <c r="K570" s="1690"/>
      <c r="L570" s="1690"/>
      <c r="M570" s="1690"/>
      <c r="N570" s="1690"/>
      <c r="O570" s="1690"/>
      <c r="P570" s="1690"/>
      <c r="Q570" s="1690"/>
      <c r="R570" s="1690"/>
      <c r="S570" s="1690"/>
      <c r="T570" s="1690"/>
      <c r="U570" s="1690"/>
      <c r="V570" s="1690"/>
      <c r="W570" s="1690"/>
      <c r="X570" s="1690"/>
      <c r="Y570" s="1690"/>
      <c r="Z570" s="1691"/>
      <c r="AA570" s="102"/>
      <c r="AB570" s="469"/>
      <c r="AC570" s="470"/>
      <c r="AD570" s="471"/>
    </row>
    <row r="571" spans="1:30">
      <c r="A571" s="111"/>
      <c r="B571" s="323"/>
      <c r="C571" s="906"/>
      <c r="D571" s="913"/>
      <c r="E571" s="1703"/>
      <c r="F571" s="100"/>
      <c r="G571" s="1562"/>
      <c r="H571" s="1562"/>
      <c r="I571" s="2131" t="s">
        <v>853</v>
      </c>
      <c r="J571" s="2132"/>
      <c r="K571" s="2132"/>
      <c r="L571" s="2132"/>
      <c r="M571" s="2132"/>
      <c r="N571" s="2132"/>
      <c r="O571" s="2132"/>
      <c r="P571" s="2132"/>
      <c r="Q571" s="2132"/>
      <c r="R571" s="2132"/>
      <c r="S571" s="2132"/>
      <c r="T571" s="2132"/>
      <c r="U571" s="2132"/>
      <c r="V571" s="2132"/>
      <c r="W571" s="2132"/>
      <c r="X571" s="2132"/>
      <c r="Y571" s="2132"/>
      <c r="Z571" s="2133"/>
      <c r="AA571" s="102"/>
      <c r="AB571" s="469"/>
      <c r="AC571" s="470"/>
      <c r="AD571" s="471"/>
    </row>
    <row r="572" spans="1:30" ht="13.5" customHeight="1">
      <c r="A572" s="111"/>
      <c r="B572" s="323"/>
      <c r="C572" s="906"/>
      <c r="D572" s="913"/>
      <c r="E572" s="1703"/>
      <c r="F572" s="100"/>
      <c r="G572" s="1562"/>
      <c r="H572" s="1562"/>
      <c r="I572" s="1689"/>
      <c r="J572" s="1690"/>
      <c r="K572" s="1690"/>
      <c r="L572" s="1690"/>
      <c r="M572" s="1690"/>
      <c r="N572" s="1690"/>
      <c r="O572" s="1690"/>
      <c r="P572" s="1690"/>
      <c r="Q572" s="1690"/>
      <c r="R572" s="1690"/>
      <c r="S572" s="1690"/>
      <c r="T572" s="1690"/>
      <c r="U572" s="1690"/>
      <c r="V572" s="1690"/>
      <c r="W572" s="1690"/>
      <c r="X572" s="1690"/>
      <c r="Y572" s="1690"/>
      <c r="Z572" s="1691"/>
      <c r="AA572" s="102"/>
      <c r="AB572" s="469"/>
      <c r="AC572" s="470"/>
      <c r="AD572" s="471"/>
    </row>
    <row r="573" spans="1:30">
      <c r="A573" s="111"/>
      <c r="B573" s="323"/>
      <c r="C573" s="906"/>
      <c r="D573" s="907"/>
      <c r="E573" s="1703"/>
      <c r="F573" s="100"/>
      <c r="G573" s="2134"/>
      <c r="H573" s="2134"/>
      <c r="I573" s="2075"/>
      <c r="J573" s="2075"/>
      <c r="K573" s="2154" t="s">
        <v>819</v>
      </c>
      <c r="L573" s="2155"/>
      <c r="M573" s="2155"/>
      <c r="N573" s="2155"/>
      <c r="O573" s="2155"/>
      <c r="P573" s="2155"/>
      <c r="Q573" s="2155"/>
      <c r="R573" s="2155"/>
      <c r="S573" s="2155"/>
      <c r="T573" s="2155"/>
      <c r="U573" s="2155"/>
      <c r="V573" s="2155"/>
      <c r="W573" s="2155"/>
      <c r="X573" s="2155"/>
      <c r="Y573" s="2155"/>
      <c r="Z573" s="2156"/>
      <c r="AA573" s="102"/>
      <c r="AB573" s="469"/>
      <c r="AC573" s="470"/>
      <c r="AD573" s="471"/>
    </row>
    <row r="574" spans="1:30" ht="13.5" customHeight="1">
      <c r="A574" s="111"/>
      <c r="B574" s="323"/>
      <c r="C574" s="906"/>
      <c r="D574" s="907"/>
      <c r="E574" s="1703" t="s">
        <v>1162</v>
      </c>
      <c r="F574" s="100"/>
      <c r="G574" s="2134"/>
      <c r="H574" s="2134"/>
      <c r="I574" s="2075"/>
      <c r="J574" s="2075"/>
      <c r="K574" s="2157" t="s">
        <v>854</v>
      </c>
      <c r="L574" s="2158"/>
      <c r="M574" s="2158"/>
      <c r="N574" s="2158"/>
      <c r="O574" s="2158"/>
      <c r="P574" s="2158"/>
      <c r="Q574" s="2158"/>
      <c r="R574" s="2158"/>
      <c r="S574" s="2158"/>
      <c r="T574" s="2158"/>
      <c r="U574" s="2158"/>
      <c r="V574" s="2158"/>
      <c r="W574" s="2158"/>
      <c r="X574" s="2158"/>
      <c r="Y574" s="2158"/>
      <c r="Z574" s="2159"/>
      <c r="AA574" s="102"/>
      <c r="AB574" s="429"/>
      <c r="AC574" s="430"/>
      <c r="AD574" s="431"/>
    </row>
    <row r="575" spans="1:30">
      <c r="A575" s="111"/>
      <c r="B575" s="323"/>
      <c r="C575" s="906"/>
      <c r="D575" s="907"/>
      <c r="E575" s="1703"/>
      <c r="F575" s="100"/>
      <c r="G575" s="2134"/>
      <c r="H575" s="2134"/>
      <c r="I575" s="2075"/>
      <c r="J575" s="2075"/>
      <c r="K575" s="2157" t="s">
        <v>855</v>
      </c>
      <c r="L575" s="2158"/>
      <c r="M575" s="2158"/>
      <c r="N575" s="2158"/>
      <c r="O575" s="2158"/>
      <c r="P575" s="2158"/>
      <c r="Q575" s="2158"/>
      <c r="R575" s="2158"/>
      <c r="S575" s="2158"/>
      <c r="T575" s="2158"/>
      <c r="U575" s="2158"/>
      <c r="V575" s="2158"/>
      <c r="W575" s="2158"/>
      <c r="X575" s="2158"/>
      <c r="Y575" s="2158"/>
      <c r="Z575" s="2159"/>
      <c r="AA575" s="102"/>
      <c r="AB575" s="429"/>
      <c r="AC575" s="430"/>
      <c r="AD575" s="431"/>
    </row>
    <row r="576" spans="1:30" ht="13.5" customHeight="1">
      <c r="A576" s="111"/>
      <c r="B576" s="323"/>
      <c r="C576" s="906"/>
      <c r="D576" s="907"/>
      <c r="E576" s="1703"/>
      <c r="F576" s="100"/>
      <c r="G576" s="2135"/>
      <c r="H576" s="2136"/>
      <c r="I576" s="2185" t="s">
        <v>1333</v>
      </c>
      <c r="J576" s="2186"/>
      <c r="K576" s="2186"/>
      <c r="L576" s="2186"/>
      <c r="M576" s="2186"/>
      <c r="N576" s="2186"/>
      <c r="O576" s="2186"/>
      <c r="P576" s="2186"/>
      <c r="Q576" s="2186"/>
      <c r="R576" s="2186"/>
      <c r="S576" s="2186"/>
      <c r="T576" s="2186"/>
      <c r="U576" s="2186"/>
      <c r="V576" s="2186"/>
      <c r="W576" s="2186"/>
      <c r="X576" s="2186"/>
      <c r="Y576" s="2186"/>
      <c r="Z576" s="2187"/>
      <c r="AB576" s="469"/>
      <c r="AC576" s="470"/>
      <c r="AD576" s="471"/>
    </row>
    <row r="577" spans="1:30">
      <c r="A577" s="111"/>
      <c r="B577" s="323"/>
      <c r="C577" s="906"/>
      <c r="D577" s="907"/>
      <c r="E577" s="1703"/>
      <c r="F577" s="100"/>
      <c r="G577" s="2137"/>
      <c r="H577" s="2138"/>
      <c r="I577" s="2188"/>
      <c r="J577" s="2189"/>
      <c r="K577" s="2189"/>
      <c r="L577" s="2189"/>
      <c r="M577" s="2189"/>
      <c r="N577" s="2189"/>
      <c r="O577" s="2189"/>
      <c r="P577" s="2189"/>
      <c r="Q577" s="2189"/>
      <c r="R577" s="2189"/>
      <c r="S577" s="2189"/>
      <c r="T577" s="2189"/>
      <c r="U577" s="2189"/>
      <c r="V577" s="2189"/>
      <c r="W577" s="2189"/>
      <c r="X577" s="2189"/>
      <c r="Y577" s="2189"/>
      <c r="Z577" s="2190"/>
      <c r="AA577" s="756"/>
      <c r="AB577" s="469"/>
      <c r="AC577" s="470"/>
      <c r="AD577" s="471"/>
    </row>
    <row r="578" spans="1:30" ht="13.5" customHeight="1">
      <c r="A578" s="111"/>
      <c r="B578" s="323"/>
      <c r="C578" s="906"/>
      <c r="D578" s="907"/>
      <c r="E578" s="1703"/>
      <c r="F578" s="100"/>
      <c r="G578" s="2137"/>
      <c r="H578" s="2138"/>
      <c r="I578" s="2188"/>
      <c r="J578" s="2189"/>
      <c r="K578" s="2189"/>
      <c r="L578" s="2189"/>
      <c r="M578" s="2189"/>
      <c r="N578" s="2189"/>
      <c r="O578" s="2189"/>
      <c r="P578" s="2189"/>
      <c r="Q578" s="2189"/>
      <c r="R578" s="2189"/>
      <c r="S578" s="2189"/>
      <c r="T578" s="2189"/>
      <c r="U578" s="2189"/>
      <c r="V578" s="2189"/>
      <c r="W578" s="2189"/>
      <c r="X578" s="2189"/>
      <c r="Y578" s="2189"/>
      <c r="Z578" s="2190"/>
      <c r="AA578" s="102"/>
      <c r="AB578" s="429"/>
      <c r="AC578" s="430"/>
      <c r="AD578" s="431"/>
    </row>
    <row r="579" spans="1:30">
      <c r="A579" s="111"/>
      <c r="B579" s="323"/>
      <c r="C579" s="906"/>
      <c r="D579" s="907"/>
      <c r="E579" s="1703"/>
      <c r="F579" s="100"/>
      <c r="G579" s="2139"/>
      <c r="H579" s="2140"/>
      <c r="I579" s="1689"/>
      <c r="J579" s="1690"/>
      <c r="K579" s="1690"/>
      <c r="L579" s="1690"/>
      <c r="M579" s="1690"/>
      <c r="N579" s="1690"/>
      <c r="O579" s="1690"/>
      <c r="P579" s="1690"/>
      <c r="Q579" s="1690"/>
      <c r="R579" s="1690"/>
      <c r="S579" s="1690"/>
      <c r="T579" s="1690"/>
      <c r="U579" s="1690"/>
      <c r="V579" s="1690"/>
      <c r="W579" s="1690"/>
      <c r="X579" s="1690"/>
      <c r="Y579" s="1690"/>
      <c r="Z579" s="1691"/>
      <c r="AA579" s="102"/>
      <c r="AB579" s="429"/>
      <c r="AC579" s="430"/>
      <c r="AD579" s="431"/>
    </row>
    <row r="580" spans="1:30" ht="13.5" customHeight="1">
      <c r="A580" s="111"/>
      <c r="B580" s="323"/>
      <c r="C580" s="906"/>
      <c r="D580" s="907"/>
      <c r="E580" s="1703"/>
      <c r="F580" s="100"/>
      <c r="AA580" s="102"/>
      <c r="AB580" s="429"/>
      <c r="AC580" s="430"/>
      <c r="AD580" s="431"/>
    </row>
    <row r="581" spans="1:30">
      <c r="A581" s="111"/>
      <c r="B581" s="323"/>
      <c r="C581" s="906"/>
      <c r="D581" s="907"/>
      <c r="E581" s="1703"/>
      <c r="F581" s="100"/>
      <c r="G581" s="1177" t="s">
        <v>820</v>
      </c>
      <c r="H581" s="1177"/>
      <c r="I581" s="1177"/>
      <c r="J581" s="1177"/>
      <c r="K581" s="1177"/>
      <c r="L581" s="1177"/>
      <c r="M581" s="1177"/>
      <c r="N581" s="1177"/>
      <c r="O581" s="1177"/>
      <c r="P581" s="1177"/>
      <c r="Q581" s="1177"/>
      <c r="R581" s="1177"/>
      <c r="S581" s="1177"/>
      <c r="T581" s="1177"/>
      <c r="U581" s="1177"/>
      <c r="V581" s="1177"/>
      <c r="W581" s="1177"/>
      <c r="X581" s="1177"/>
      <c r="Y581" s="1177"/>
      <c r="Z581" s="1177"/>
      <c r="AA581" s="102"/>
      <c r="AB581" s="469"/>
      <c r="AC581" s="470"/>
      <c r="AD581" s="471"/>
    </row>
    <row r="582" spans="1:30">
      <c r="A582" s="111"/>
      <c r="B582" s="323"/>
      <c r="C582" s="906"/>
      <c r="D582" s="907"/>
      <c r="E582" s="1703"/>
      <c r="F582" s="100"/>
      <c r="G582" s="2022"/>
      <c r="H582" s="2022"/>
      <c r="I582" s="2022"/>
      <c r="J582" s="2022"/>
      <c r="K582" s="2022"/>
      <c r="L582" s="2022"/>
      <c r="M582" s="2022"/>
      <c r="N582" s="2022"/>
      <c r="O582" s="2022"/>
      <c r="P582" s="2022"/>
      <c r="Q582" s="2022"/>
      <c r="R582" s="2022"/>
      <c r="S582" s="2022"/>
      <c r="T582" s="2022"/>
      <c r="U582" s="2022"/>
      <c r="V582" s="2022"/>
      <c r="W582" s="2022"/>
      <c r="X582" s="2022"/>
      <c r="Y582" s="2022"/>
      <c r="Z582" s="2022"/>
      <c r="AA582" s="102"/>
      <c r="AB582" s="469"/>
      <c r="AC582" s="470"/>
      <c r="AD582" s="471"/>
    </row>
    <row r="583" spans="1:30">
      <c r="A583" s="111"/>
      <c r="B583" s="323"/>
      <c r="C583" s="906"/>
      <c r="D583" s="907"/>
      <c r="E583" s="1703"/>
      <c r="F583" s="100"/>
      <c r="G583" s="1927"/>
      <c r="H583" s="1928"/>
      <c r="I583" s="1928"/>
      <c r="J583" s="1928"/>
      <c r="K583" s="1928"/>
      <c r="L583" s="1928"/>
      <c r="M583" s="1928"/>
      <c r="N583" s="1928"/>
      <c r="O583" s="1928"/>
      <c r="P583" s="1928"/>
      <c r="Q583" s="1928"/>
      <c r="R583" s="1928"/>
      <c r="S583" s="1928"/>
      <c r="T583" s="1928"/>
      <c r="U583" s="1928"/>
      <c r="V583" s="1928"/>
      <c r="W583" s="1928"/>
      <c r="X583" s="1928"/>
      <c r="Y583" s="1928"/>
      <c r="Z583" s="1929"/>
      <c r="AA583" s="102"/>
      <c r="AB583" s="469"/>
      <c r="AC583" s="470"/>
      <c r="AD583" s="471"/>
    </row>
    <row r="584" spans="1:30">
      <c r="A584" s="111"/>
      <c r="B584" s="323"/>
      <c r="C584" s="906"/>
      <c r="D584" s="907"/>
      <c r="E584" s="1703"/>
      <c r="F584" s="100"/>
      <c r="G584" s="1854"/>
      <c r="H584" s="1855"/>
      <c r="I584" s="1855"/>
      <c r="J584" s="1855"/>
      <c r="K584" s="1855"/>
      <c r="L584" s="1855"/>
      <c r="M584" s="1855"/>
      <c r="N584" s="1855"/>
      <c r="O584" s="1855"/>
      <c r="P584" s="1855"/>
      <c r="Q584" s="1855"/>
      <c r="R584" s="1855"/>
      <c r="S584" s="1855"/>
      <c r="T584" s="1855"/>
      <c r="U584" s="1855"/>
      <c r="V584" s="1855"/>
      <c r="W584" s="1855"/>
      <c r="X584" s="1855"/>
      <c r="Y584" s="1855"/>
      <c r="Z584" s="1856"/>
      <c r="AA584" s="102"/>
      <c r="AB584" s="469"/>
      <c r="AC584" s="470"/>
      <c r="AD584" s="471"/>
    </row>
    <row r="585" spans="1:30">
      <c r="A585" s="111"/>
      <c r="B585" s="323"/>
      <c r="C585" s="906"/>
      <c r="D585" s="907"/>
      <c r="E585" s="1703"/>
      <c r="F585" s="100"/>
      <c r="G585" s="1854"/>
      <c r="H585" s="1855"/>
      <c r="I585" s="1855"/>
      <c r="J585" s="1855"/>
      <c r="K585" s="1855"/>
      <c r="L585" s="1855"/>
      <c r="M585" s="1855"/>
      <c r="N585" s="1855"/>
      <c r="O585" s="1855"/>
      <c r="P585" s="1855"/>
      <c r="Q585" s="1855"/>
      <c r="R585" s="1855"/>
      <c r="S585" s="1855"/>
      <c r="T585" s="1855"/>
      <c r="U585" s="1855"/>
      <c r="V585" s="1855"/>
      <c r="W585" s="1855"/>
      <c r="X585" s="1855"/>
      <c r="Y585" s="1855"/>
      <c r="Z585" s="1856"/>
      <c r="AA585" s="102"/>
      <c r="AB585" s="469"/>
      <c r="AC585" s="470"/>
      <c r="AD585" s="471"/>
    </row>
    <row r="586" spans="1:30" ht="13.5" customHeight="1">
      <c r="A586" s="111"/>
      <c r="B586" s="323"/>
      <c r="C586" s="906"/>
      <c r="D586" s="907"/>
      <c r="E586" s="1703" t="s">
        <v>1326</v>
      </c>
      <c r="F586" s="100"/>
      <c r="G586" s="1854"/>
      <c r="H586" s="1855"/>
      <c r="I586" s="1855"/>
      <c r="J586" s="1855"/>
      <c r="K586" s="1855"/>
      <c r="L586" s="1855"/>
      <c r="M586" s="1855"/>
      <c r="N586" s="1855"/>
      <c r="O586" s="1855"/>
      <c r="P586" s="1855"/>
      <c r="Q586" s="1855"/>
      <c r="R586" s="1855"/>
      <c r="S586" s="1855"/>
      <c r="T586" s="1855"/>
      <c r="U586" s="1855"/>
      <c r="V586" s="1855"/>
      <c r="W586" s="1855"/>
      <c r="X586" s="1855"/>
      <c r="Y586" s="1855"/>
      <c r="Z586" s="1856"/>
      <c r="AA586" s="102"/>
      <c r="AB586" s="469"/>
      <c r="AC586" s="470"/>
      <c r="AD586" s="471"/>
    </row>
    <row r="587" spans="1:30">
      <c r="A587" s="111"/>
      <c r="B587" s="323"/>
      <c r="C587" s="906"/>
      <c r="D587" s="907"/>
      <c r="E587" s="1703"/>
      <c r="F587" s="100"/>
      <c r="G587" s="1854"/>
      <c r="H587" s="1855"/>
      <c r="I587" s="1855"/>
      <c r="J587" s="1855"/>
      <c r="K587" s="1855"/>
      <c r="L587" s="1855"/>
      <c r="M587" s="1855"/>
      <c r="N587" s="1855"/>
      <c r="O587" s="1855"/>
      <c r="P587" s="1855"/>
      <c r="Q587" s="1855"/>
      <c r="R587" s="1855"/>
      <c r="S587" s="1855"/>
      <c r="T587" s="1855"/>
      <c r="U587" s="1855"/>
      <c r="V587" s="1855"/>
      <c r="W587" s="1855"/>
      <c r="X587" s="1855"/>
      <c r="Y587" s="1855"/>
      <c r="Z587" s="1856"/>
      <c r="AA587" s="102"/>
      <c r="AB587" s="469"/>
      <c r="AC587" s="470"/>
      <c r="AD587" s="471"/>
    </row>
    <row r="588" spans="1:30" ht="13.5" customHeight="1">
      <c r="A588" s="111"/>
      <c r="B588" s="323"/>
      <c r="C588" s="906"/>
      <c r="D588" s="907"/>
      <c r="E588" s="1703"/>
      <c r="F588" s="100"/>
      <c r="G588" s="1760"/>
      <c r="H588" s="1761"/>
      <c r="I588" s="1761"/>
      <c r="J588" s="1761"/>
      <c r="K588" s="1761"/>
      <c r="L588" s="1761"/>
      <c r="M588" s="1761"/>
      <c r="N588" s="1761"/>
      <c r="O588" s="1761"/>
      <c r="P588" s="1761"/>
      <c r="Q588" s="1761"/>
      <c r="R588" s="1761"/>
      <c r="S588" s="1761"/>
      <c r="T588" s="1761"/>
      <c r="U588" s="1761"/>
      <c r="V588" s="1761"/>
      <c r="W588" s="1761"/>
      <c r="X588" s="1761"/>
      <c r="Y588" s="1761"/>
      <c r="Z588" s="1762"/>
      <c r="AA588" s="102"/>
      <c r="AB588" s="469"/>
      <c r="AC588" s="470"/>
      <c r="AD588" s="471"/>
    </row>
    <row r="589" spans="1:30">
      <c r="A589" s="111"/>
      <c r="B589" s="323"/>
      <c r="C589" s="906"/>
      <c r="D589" s="907"/>
      <c r="E589" s="1703"/>
      <c r="F589" s="100"/>
      <c r="AB589" s="469"/>
      <c r="AC589" s="470"/>
      <c r="AD589" s="471"/>
    </row>
    <row r="590" spans="1:30">
      <c r="A590" s="111"/>
      <c r="B590" s="323"/>
      <c r="C590" s="906"/>
      <c r="D590" s="907"/>
      <c r="E590" s="1703"/>
      <c r="F590" s="100"/>
      <c r="G590" s="756"/>
      <c r="H590" s="756"/>
      <c r="I590" s="756"/>
      <c r="J590" s="756"/>
      <c r="K590" s="756"/>
      <c r="L590" s="756"/>
      <c r="M590" s="756"/>
      <c r="N590" s="756"/>
      <c r="O590" s="756"/>
      <c r="P590" s="756"/>
      <c r="Q590" s="756"/>
      <c r="R590" s="756"/>
      <c r="S590" s="756"/>
      <c r="T590" s="756"/>
      <c r="U590" s="756"/>
      <c r="V590" s="756"/>
      <c r="W590" s="756"/>
      <c r="X590" s="756"/>
      <c r="Y590" s="756"/>
      <c r="Z590" s="756"/>
      <c r="AA590" s="756"/>
      <c r="AB590" s="469"/>
      <c r="AC590" s="470"/>
      <c r="AD590" s="471"/>
    </row>
    <row r="591" spans="1:30">
      <c r="A591" s="111"/>
      <c r="B591" s="323"/>
      <c r="C591" s="906"/>
      <c r="D591" s="907"/>
      <c r="E591" s="1703"/>
      <c r="F591" s="100"/>
      <c r="G591" s="756"/>
      <c r="H591" s="756"/>
      <c r="I591" s="756"/>
      <c r="J591" s="756"/>
      <c r="K591" s="756"/>
      <c r="L591" s="756"/>
      <c r="M591" s="756"/>
      <c r="N591" s="756"/>
      <c r="O591" s="756"/>
      <c r="P591" s="756"/>
      <c r="Q591" s="756"/>
      <c r="R591" s="756"/>
      <c r="S591" s="756"/>
      <c r="T591" s="756"/>
      <c r="U591" s="756"/>
      <c r="V591" s="756"/>
      <c r="W591" s="756"/>
      <c r="X591" s="756"/>
      <c r="Y591" s="756"/>
      <c r="Z591" s="756"/>
      <c r="AA591" s="756"/>
      <c r="AB591" s="469"/>
      <c r="AC591" s="470"/>
      <c r="AD591" s="471"/>
    </row>
    <row r="592" spans="1:30">
      <c r="A592" s="111"/>
      <c r="B592" s="323"/>
      <c r="C592" s="906"/>
      <c r="D592" s="907"/>
      <c r="E592" s="1703"/>
      <c r="F592" s="100"/>
      <c r="G592" s="756"/>
      <c r="H592" s="756"/>
      <c r="I592" s="756"/>
      <c r="J592" s="756"/>
      <c r="K592" s="756"/>
      <c r="L592" s="756"/>
      <c r="M592" s="756"/>
      <c r="N592" s="756"/>
      <c r="O592" s="756"/>
      <c r="P592" s="756"/>
      <c r="Q592" s="756"/>
      <c r="R592" s="756"/>
      <c r="S592" s="756"/>
      <c r="T592" s="756"/>
      <c r="U592" s="756"/>
      <c r="V592" s="756"/>
      <c r="W592" s="756"/>
      <c r="X592" s="756"/>
      <c r="Y592" s="756"/>
      <c r="Z592" s="756"/>
      <c r="AA592" s="756"/>
      <c r="AB592" s="469"/>
      <c r="AC592" s="470"/>
      <c r="AD592" s="471"/>
    </row>
    <row r="593" spans="1:30">
      <c r="A593" s="111"/>
      <c r="B593" s="323"/>
      <c r="C593" s="906"/>
      <c r="D593" s="907"/>
      <c r="E593" s="1703"/>
      <c r="F593" s="100"/>
      <c r="G593" s="756"/>
      <c r="H593" s="756"/>
      <c r="I593" s="756"/>
      <c r="J593" s="756"/>
      <c r="K593" s="756"/>
      <c r="L593" s="756"/>
      <c r="M593" s="756"/>
      <c r="N593" s="756"/>
      <c r="O593" s="756"/>
      <c r="P593" s="756"/>
      <c r="Q593" s="756"/>
      <c r="R593" s="756"/>
      <c r="S593" s="756"/>
      <c r="T593" s="756"/>
      <c r="U593" s="756"/>
      <c r="V593" s="756"/>
      <c r="W593" s="756"/>
      <c r="X593" s="756"/>
      <c r="Y593" s="756"/>
      <c r="Z593" s="756"/>
      <c r="AA593" s="756"/>
      <c r="AB593" s="469"/>
      <c r="AC593" s="470"/>
      <c r="AD593" s="471"/>
    </row>
    <row r="594" spans="1:30">
      <c r="A594" s="111"/>
      <c r="B594" s="323"/>
      <c r="C594" s="906"/>
      <c r="D594" s="907"/>
      <c r="E594" s="1703"/>
      <c r="F594" s="100"/>
      <c r="G594" s="756"/>
      <c r="H594" s="756"/>
      <c r="I594" s="756"/>
      <c r="J594" s="756"/>
      <c r="K594" s="756"/>
      <c r="L594" s="756"/>
      <c r="M594" s="756"/>
      <c r="N594" s="756"/>
      <c r="O594" s="756"/>
      <c r="P594" s="756"/>
      <c r="Q594" s="756"/>
      <c r="R594" s="756"/>
      <c r="S594" s="756"/>
      <c r="T594" s="756"/>
      <c r="U594" s="756"/>
      <c r="V594" s="756"/>
      <c r="W594" s="756"/>
      <c r="X594" s="756"/>
      <c r="Y594" s="756"/>
      <c r="Z594" s="756"/>
      <c r="AA594" s="756"/>
      <c r="AB594" s="469"/>
      <c r="AC594" s="470"/>
      <c r="AD594" s="471"/>
    </row>
    <row r="595" spans="1:30">
      <c r="A595" s="111"/>
      <c r="B595" s="323"/>
      <c r="C595" s="906"/>
      <c r="D595" s="907"/>
      <c r="E595" s="1703"/>
      <c r="F595" s="100"/>
      <c r="AB595" s="469"/>
      <c r="AC595" s="470"/>
      <c r="AD595" s="471"/>
    </row>
    <row r="596" spans="1:30">
      <c r="A596" s="111"/>
      <c r="B596" s="323"/>
      <c r="C596" s="906"/>
      <c r="D596" s="907"/>
      <c r="E596" s="1703"/>
      <c r="F596" s="100"/>
      <c r="AA596" s="102"/>
      <c r="AB596" s="469"/>
      <c r="AC596" s="470"/>
      <c r="AD596" s="471"/>
    </row>
    <row r="597" spans="1:30">
      <c r="A597" s="111"/>
      <c r="B597" s="323"/>
      <c r="C597" s="906"/>
      <c r="D597" s="907"/>
      <c r="E597" s="1703"/>
      <c r="F597" s="100"/>
      <c r="AA597" s="102"/>
      <c r="AB597" s="469"/>
      <c r="AC597" s="470"/>
      <c r="AD597" s="471"/>
    </row>
    <row r="598" spans="1:30">
      <c r="A598" s="111"/>
      <c r="B598" s="323"/>
      <c r="C598" s="906"/>
      <c r="D598" s="907"/>
      <c r="E598" s="300"/>
      <c r="F598" s="100"/>
      <c r="AA598" s="102"/>
      <c r="AB598" s="469"/>
      <c r="AC598" s="470"/>
      <c r="AD598" s="471"/>
    </row>
    <row r="599" spans="1:30" ht="6" customHeight="1">
      <c r="A599" s="260"/>
      <c r="B599" s="336"/>
      <c r="C599" s="908"/>
      <c r="D599" s="909"/>
      <c r="E599" s="905"/>
      <c r="F599" s="144"/>
      <c r="G599" s="447"/>
      <c r="H599" s="447"/>
      <c r="I599" s="447"/>
      <c r="J599" s="447"/>
      <c r="K599" s="447"/>
      <c r="L599" s="447"/>
      <c r="M599" s="447"/>
      <c r="N599" s="447"/>
      <c r="O599" s="447"/>
      <c r="P599" s="447"/>
      <c r="Q599" s="447"/>
      <c r="R599" s="447"/>
      <c r="S599" s="447"/>
      <c r="T599" s="447"/>
      <c r="U599" s="447"/>
      <c r="V599" s="447"/>
      <c r="W599" s="447"/>
      <c r="X599" s="447"/>
      <c r="Y599" s="447"/>
      <c r="Z599" s="447"/>
      <c r="AA599" s="149"/>
      <c r="AB599" s="448"/>
      <c r="AC599" s="449"/>
      <c r="AD599" s="450"/>
    </row>
    <row r="600" spans="1:30" ht="6" customHeight="1">
      <c r="A600" s="209"/>
      <c r="B600" s="910"/>
      <c r="C600" s="911"/>
      <c r="D600" s="912"/>
      <c r="E600" s="376"/>
      <c r="F600" s="155"/>
      <c r="G600" s="484"/>
      <c r="H600" s="484"/>
      <c r="I600" s="484"/>
      <c r="J600" s="484"/>
      <c r="K600" s="484"/>
      <c r="L600" s="484"/>
      <c r="M600" s="484"/>
      <c r="N600" s="484"/>
      <c r="O600" s="484"/>
      <c r="P600" s="484"/>
      <c r="Q600" s="484"/>
      <c r="R600" s="484"/>
      <c r="S600" s="484"/>
      <c r="T600" s="484"/>
      <c r="U600" s="484"/>
      <c r="V600" s="484"/>
      <c r="W600" s="484"/>
      <c r="X600" s="484"/>
      <c r="Y600" s="484"/>
      <c r="Z600" s="484"/>
      <c r="AA600" s="485"/>
      <c r="AB600" s="486"/>
      <c r="AC600" s="487"/>
      <c r="AD600" s="488"/>
    </row>
    <row r="601" spans="1:30">
      <c r="A601" s="111"/>
      <c r="B601" s="323"/>
      <c r="C601" s="906"/>
      <c r="D601" s="907"/>
      <c r="E601" s="1703" t="s">
        <v>1163</v>
      </c>
      <c r="F601" s="100"/>
      <c r="AA601" s="102"/>
      <c r="AB601" s="469"/>
      <c r="AC601" s="470"/>
      <c r="AD601" s="471"/>
    </row>
    <row r="602" spans="1:30">
      <c r="A602" s="111"/>
      <c r="B602" s="323"/>
      <c r="C602" s="906"/>
      <c r="D602" s="907"/>
      <c r="E602" s="1703"/>
      <c r="F602" s="100"/>
      <c r="AA602" s="102"/>
      <c r="AB602" s="469"/>
      <c r="AC602" s="470"/>
      <c r="AD602" s="471"/>
    </row>
    <row r="603" spans="1:30">
      <c r="A603" s="111"/>
      <c r="B603" s="323"/>
      <c r="C603" s="906"/>
      <c r="D603" s="907"/>
      <c r="E603" s="1703"/>
      <c r="F603" s="100"/>
      <c r="AA603" s="102"/>
      <c r="AB603" s="469"/>
      <c r="AC603" s="470"/>
      <c r="AD603" s="471"/>
    </row>
    <row r="604" spans="1:30">
      <c r="A604" s="111"/>
      <c r="B604" s="323"/>
      <c r="C604" s="906"/>
      <c r="D604" s="907"/>
      <c r="E604" s="1703"/>
      <c r="F604" s="100"/>
      <c r="AA604" s="102"/>
      <c r="AB604" s="469"/>
      <c r="AC604" s="470"/>
      <c r="AD604" s="471"/>
    </row>
    <row r="605" spans="1:30">
      <c r="A605" s="111"/>
      <c r="B605" s="323"/>
      <c r="C605" s="906"/>
      <c r="D605" s="907"/>
      <c r="E605" s="1703" t="s">
        <v>1164</v>
      </c>
      <c r="F605" s="100"/>
      <c r="AA605" s="102"/>
      <c r="AB605" s="469"/>
      <c r="AC605" s="470"/>
      <c r="AD605" s="471"/>
    </row>
    <row r="606" spans="1:30">
      <c r="A606" s="111"/>
      <c r="B606" s="323"/>
      <c r="C606" s="906"/>
      <c r="D606" s="907"/>
      <c r="E606" s="1703"/>
      <c r="F606" s="100"/>
      <c r="AA606" s="102"/>
      <c r="AB606" s="469"/>
      <c r="AC606" s="470"/>
      <c r="AD606" s="471"/>
    </row>
    <row r="607" spans="1:30">
      <c r="A607" s="111"/>
      <c r="B607" s="323"/>
      <c r="C607" s="906"/>
      <c r="D607" s="907"/>
      <c r="E607" s="1703"/>
      <c r="F607" s="100"/>
      <c r="AA607" s="102"/>
      <c r="AB607" s="469"/>
      <c r="AC607" s="470"/>
      <c r="AD607" s="471"/>
    </row>
    <row r="608" spans="1:30">
      <c r="A608" s="111"/>
      <c r="B608" s="323"/>
      <c r="C608" s="906"/>
      <c r="D608" s="907"/>
      <c r="E608" s="1703"/>
      <c r="F608" s="100"/>
      <c r="G608" s="212"/>
      <c r="H608" s="212"/>
      <c r="I608" s="212"/>
      <c r="J608" s="212"/>
      <c r="K608" s="212"/>
      <c r="L608" s="212"/>
      <c r="M608" s="212"/>
      <c r="N608" s="212"/>
      <c r="O608" s="212"/>
      <c r="P608" s="212"/>
      <c r="Q608" s="212"/>
      <c r="R608" s="212"/>
      <c r="S608" s="212"/>
      <c r="T608" s="212"/>
      <c r="U608" s="212"/>
      <c r="V608" s="212"/>
      <c r="W608" s="212"/>
      <c r="X608" s="212"/>
      <c r="Y608" s="212"/>
      <c r="Z608" s="212"/>
      <c r="AA608" s="102"/>
      <c r="AB608" s="469"/>
      <c r="AC608" s="470"/>
      <c r="AD608" s="471"/>
    </row>
    <row r="609" spans="1:30">
      <c r="A609" s="111"/>
      <c r="B609" s="323"/>
      <c r="C609" s="906"/>
      <c r="D609" s="907"/>
      <c r="E609" s="904"/>
      <c r="F609" s="100"/>
      <c r="G609" s="212"/>
      <c r="H609" s="212"/>
      <c r="I609" s="212"/>
      <c r="J609" s="212"/>
      <c r="K609" s="212"/>
      <c r="L609" s="212"/>
      <c r="M609" s="212"/>
      <c r="N609" s="212"/>
      <c r="O609" s="212"/>
      <c r="P609" s="212"/>
      <c r="Q609" s="212"/>
      <c r="R609" s="212"/>
      <c r="S609" s="212"/>
      <c r="T609" s="212"/>
      <c r="U609" s="212"/>
      <c r="V609" s="212"/>
      <c r="W609" s="212"/>
      <c r="X609" s="212"/>
      <c r="Y609" s="212"/>
      <c r="Z609" s="212"/>
      <c r="AA609" s="102"/>
      <c r="AB609" s="469"/>
      <c r="AC609" s="470"/>
      <c r="AD609" s="471"/>
    </row>
    <row r="610" spans="1:30">
      <c r="A610" s="111"/>
      <c r="B610" s="323"/>
      <c r="C610" s="906"/>
      <c r="D610" s="907"/>
      <c r="E610" s="1703" t="s">
        <v>869</v>
      </c>
      <c r="F610" s="100"/>
      <c r="G610" s="212"/>
      <c r="H610" s="212"/>
      <c r="I610" s="212"/>
      <c r="J610" s="212"/>
      <c r="K610" s="212"/>
      <c r="L610" s="212"/>
      <c r="M610" s="212"/>
      <c r="N610" s="212"/>
      <c r="O610" s="212"/>
      <c r="P610" s="212"/>
      <c r="Q610" s="212"/>
      <c r="R610" s="212"/>
      <c r="S610" s="212"/>
      <c r="T610" s="212"/>
      <c r="U610" s="212"/>
      <c r="V610" s="212"/>
      <c r="W610" s="212"/>
      <c r="X610" s="212"/>
      <c r="Y610" s="212"/>
      <c r="Z610" s="212"/>
      <c r="AA610" s="102"/>
      <c r="AB610" s="469"/>
      <c r="AC610" s="470"/>
      <c r="AD610" s="471"/>
    </row>
    <row r="611" spans="1:30">
      <c r="A611" s="111"/>
      <c r="B611" s="323"/>
      <c r="C611" s="906"/>
      <c r="D611" s="907"/>
      <c r="E611" s="1703"/>
      <c r="F611" s="100"/>
      <c r="G611" s="212"/>
      <c r="H611" s="212"/>
      <c r="I611" s="212"/>
      <c r="J611" s="212"/>
      <c r="K611" s="212"/>
      <c r="L611" s="212"/>
      <c r="M611" s="212"/>
      <c r="N611" s="212"/>
      <c r="O611" s="212"/>
      <c r="P611" s="212"/>
      <c r="Q611" s="212"/>
      <c r="R611" s="212"/>
      <c r="S611" s="212"/>
      <c r="T611" s="212"/>
      <c r="U611" s="212"/>
      <c r="V611" s="212"/>
      <c r="W611" s="212"/>
      <c r="X611" s="212"/>
      <c r="Y611" s="212"/>
      <c r="Z611" s="212"/>
      <c r="AA611" s="102"/>
      <c r="AB611" s="469"/>
      <c r="AC611" s="470"/>
      <c r="AD611" s="471"/>
    </row>
    <row r="612" spans="1:30">
      <c r="A612" s="111"/>
      <c r="B612" s="323"/>
      <c r="C612" s="906"/>
      <c r="D612" s="907"/>
      <c r="E612" s="1703"/>
      <c r="F612" s="100"/>
      <c r="AA612" s="102"/>
      <c r="AB612" s="469"/>
      <c r="AC612" s="470"/>
      <c r="AD612" s="471"/>
    </row>
    <row r="613" spans="1:30">
      <c r="A613" s="111"/>
      <c r="B613" s="323"/>
      <c r="C613" s="906"/>
      <c r="D613" s="907"/>
      <c r="E613" s="1703"/>
      <c r="F613" s="100"/>
      <c r="AA613" s="102"/>
      <c r="AB613" s="469"/>
      <c r="AC613" s="470"/>
      <c r="AD613" s="471"/>
    </row>
    <row r="614" spans="1:30">
      <c r="A614" s="111"/>
      <c r="B614" s="323"/>
      <c r="C614" s="906"/>
      <c r="D614" s="907"/>
      <c r="E614" s="1703"/>
      <c r="F614" s="100"/>
      <c r="AA614" s="102"/>
      <c r="AB614" s="469"/>
      <c r="AC614" s="470"/>
      <c r="AD614" s="471"/>
    </row>
    <row r="615" spans="1:30">
      <c r="A615" s="111"/>
      <c r="B615" s="323"/>
      <c r="C615" s="906"/>
      <c r="D615" s="907"/>
      <c r="E615" s="1703"/>
      <c r="F615" s="100"/>
      <c r="AA615" s="102"/>
      <c r="AB615" s="469"/>
      <c r="AC615" s="470"/>
      <c r="AD615" s="471"/>
    </row>
    <row r="616" spans="1:30">
      <c r="A616" s="111"/>
      <c r="B616" s="323"/>
      <c r="C616" s="906"/>
      <c r="D616" s="907"/>
      <c r="E616" s="1703" t="s">
        <v>1327</v>
      </c>
      <c r="F616" s="100"/>
      <c r="AA616" s="102"/>
      <c r="AB616" s="469"/>
      <c r="AC616" s="470"/>
      <c r="AD616" s="471"/>
    </row>
    <row r="617" spans="1:30">
      <c r="A617" s="111"/>
      <c r="B617" s="323"/>
      <c r="C617" s="906"/>
      <c r="D617" s="907"/>
      <c r="E617" s="1703"/>
      <c r="F617" s="100"/>
      <c r="AA617" s="102"/>
      <c r="AB617" s="469"/>
      <c r="AC617" s="470"/>
      <c r="AD617" s="471"/>
    </row>
    <row r="618" spans="1:30">
      <c r="A618" s="111"/>
      <c r="B618" s="323"/>
      <c r="C618" s="906"/>
      <c r="D618" s="907"/>
      <c r="E618" s="1703"/>
      <c r="F618" s="100"/>
      <c r="AA618" s="102"/>
      <c r="AB618" s="469"/>
      <c r="AC618" s="470"/>
      <c r="AD618" s="471"/>
    </row>
    <row r="619" spans="1:30">
      <c r="A619" s="111"/>
      <c r="B619" s="323"/>
      <c r="C619" s="906"/>
      <c r="D619" s="907"/>
      <c r="E619" s="1703"/>
      <c r="F619" s="100"/>
      <c r="AA619" s="102"/>
      <c r="AB619" s="469"/>
      <c r="AC619" s="470"/>
      <c r="AD619" s="471"/>
    </row>
    <row r="620" spans="1:30">
      <c r="A620" s="111"/>
      <c r="B620" s="323"/>
      <c r="C620" s="906"/>
      <c r="D620" s="907"/>
      <c r="E620" s="1703"/>
      <c r="F620" s="100"/>
      <c r="AA620" s="102"/>
      <c r="AB620" s="469"/>
      <c r="AC620" s="470"/>
      <c r="AD620" s="471"/>
    </row>
    <row r="621" spans="1:30">
      <c r="A621" s="111"/>
      <c r="B621" s="323"/>
      <c r="C621" s="906"/>
      <c r="D621" s="907"/>
      <c r="E621" s="1703"/>
      <c r="F621" s="100"/>
      <c r="G621" s="212"/>
      <c r="H621" s="212"/>
      <c r="I621" s="212"/>
      <c r="J621" s="212"/>
      <c r="K621" s="212"/>
      <c r="L621" s="212"/>
      <c r="M621" s="212"/>
      <c r="N621" s="212"/>
      <c r="O621" s="212"/>
      <c r="P621" s="212"/>
      <c r="Q621" s="212"/>
      <c r="R621" s="212"/>
      <c r="S621" s="212"/>
      <c r="T621" s="212"/>
      <c r="U621" s="212"/>
      <c r="V621" s="212"/>
      <c r="W621" s="212"/>
      <c r="X621" s="212"/>
      <c r="Y621" s="212"/>
      <c r="Z621" s="212"/>
      <c r="AA621" s="102"/>
      <c r="AB621" s="469"/>
      <c r="AC621" s="470"/>
      <c r="AD621" s="471"/>
    </row>
    <row r="622" spans="1:30">
      <c r="A622" s="111"/>
      <c r="B622" s="323"/>
      <c r="C622" s="906"/>
      <c r="D622" s="907"/>
      <c r="E622" s="1703"/>
      <c r="F622" s="100"/>
      <c r="G622" s="212"/>
      <c r="H622" s="212"/>
      <c r="I622" s="212"/>
      <c r="J622" s="212"/>
      <c r="K622" s="212"/>
      <c r="L622" s="212"/>
      <c r="M622" s="212"/>
      <c r="N622" s="212"/>
      <c r="O622" s="212"/>
      <c r="P622" s="212"/>
      <c r="Q622" s="212"/>
      <c r="R622" s="212"/>
      <c r="S622" s="212"/>
      <c r="T622" s="212"/>
      <c r="U622" s="212"/>
      <c r="V622" s="212"/>
      <c r="W622" s="212"/>
      <c r="X622" s="212"/>
      <c r="Y622" s="212"/>
      <c r="Z622" s="212"/>
      <c r="AA622" s="102"/>
      <c r="AB622" s="469"/>
      <c r="AC622" s="470"/>
      <c r="AD622" s="471"/>
    </row>
    <row r="623" spans="1:30">
      <c r="A623" s="111"/>
      <c r="B623" s="323"/>
      <c r="C623" s="906"/>
      <c r="D623" s="907"/>
      <c r="E623" s="1703"/>
      <c r="F623" s="100"/>
      <c r="G623" s="212"/>
      <c r="H623" s="212"/>
      <c r="I623" s="212"/>
      <c r="J623" s="212"/>
      <c r="K623" s="212"/>
      <c r="L623" s="212"/>
      <c r="M623" s="212"/>
      <c r="N623" s="212"/>
      <c r="O623" s="212"/>
      <c r="P623" s="212"/>
      <c r="Q623" s="212"/>
      <c r="R623" s="212"/>
      <c r="S623" s="212"/>
      <c r="T623" s="212"/>
      <c r="U623" s="212"/>
      <c r="V623" s="212"/>
      <c r="W623" s="212"/>
      <c r="X623" s="212"/>
      <c r="Y623" s="212"/>
      <c r="Z623" s="212"/>
      <c r="AA623" s="102"/>
      <c r="AB623" s="469"/>
      <c r="AC623" s="470"/>
      <c r="AD623" s="471"/>
    </row>
    <row r="624" spans="1:30">
      <c r="A624" s="111"/>
      <c r="B624" s="323"/>
      <c r="C624" s="906"/>
      <c r="D624" s="907"/>
      <c r="E624" s="1703"/>
      <c r="F624" s="100"/>
      <c r="G624" s="212"/>
      <c r="H624" s="212"/>
      <c r="I624" s="212"/>
      <c r="J624" s="212"/>
      <c r="K624" s="212"/>
      <c r="L624" s="212"/>
      <c r="M624" s="212"/>
      <c r="N624" s="212"/>
      <c r="O624" s="212"/>
      <c r="P624" s="212"/>
      <c r="Q624" s="212"/>
      <c r="R624" s="212"/>
      <c r="S624" s="212"/>
      <c r="T624" s="212"/>
      <c r="U624" s="212"/>
      <c r="V624" s="212"/>
      <c r="W624" s="212"/>
      <c r="X624" s="212"/>
      <c r="Y624" s="212"/>
      <c r="Z624" s="212"/>
      <c r="AA624" s="102"/>
      <c r="AB624" s="469"/>
      <c r="AC624" s="470"/>
      <c r="AD624" s="471"/>
    </row>
    <row r="625" spans="1:30">
      <c r="A625" s="111"/>
      <c r="B625" s="323"/>
      <c r="C625" s="906"/>
      <c r="D625" s="907"/>
      <c r="E625" s="1703"/>
      <c r="F625" s="100"/>
      <c r="G625" s="212"/>
      <c r="H625" s="212"/>
      <c r="I625" s="212"/>
      <c r="J625" s="212"/>
      <c r="K625" s="212"/>
      <c r="L625" s="212"/>
      <c r="M625" s="212"/>
      <c r="N625" s="212"/>
      <c r="O625" s="212"/>
      <c r="P625" s="212"/>
      <c r="Q625" s="212"/>
      <c r="R625" s="212"/>
      <c r="S625" s="212"/>
      <c r="T625" s="212"/>
      <c r="U625" s="212"/>
      <c r="V625" s="212"/>
      <c r="W625" s="212"/>
      <c r="X625" s="212"/>
      <c r="Y625" s="212"/>
      <c r="Z625" s="212"/>
      <c r="AA625" s="102"/>
      <c r="AB625" s="469"/>
      <c r="AC625" s="470"/>
      <c r="AD625" s="471"/>
    </row>
    <row r="626" spans="1:30">
      <c r="A626" s="111"/>
      <c r="B626" s="323"/>
      <c r="C626" s="906"/>
      <c r="D626" s="907"/>
      <c r="E626" s="1703"/>
      <c r="F626" s="100"/>
      <c r="G626" s="212"/>
      <c r="H626" s="212"/>
      <c r="I626" s="212"/>
      <c r="J626" s="212"/>
      <c r="K626" s="212"/>
      <c r="L626" s="212"/>
      <c r="M626" s="212"/>
      <c r="N626" s="212"/>
      <c r="O626" s="212"/>
      <c r="P626" s="212"/>
      <c r="Q626" s="212"/>
      <c r="R626" s="212"/>
      <c r="S626" s="212"/>
      <c r="T626" s="212"/>
      <c r="U626" s="212"/>
      <c r="V626" s="212"/>
      <c r="W626" s="212"/>
      <c r="X626" s="212"/>
      <c r="Y626" s="212"/>
      <c r="Z626" s="212"/>
      <c r="AA626" s="102"/>
      <c r="AB626" s="469"/>
      <c r="AC626" s="470"/>
      <c r="AD626" s="471"/>
    </row>
    <row r="627" spans="1:30">
      <c r="A627" s="111"/>
      <c r="B627" s="323"/>
      <c r="C627" s="906"/>
      <c r="D627" s="907"/>
      <c r="E627" s="1703"/>
      <c r="F627" s="100"/>
      <c r="G627" s="212"/>
      <c r="H627" s="212"/>
      <c r="I627" s="212"/>
      <c r="J627" s="212"/>
      <c r="K627" s="212"/>
      <c r="L627" s="212"/>
      <c r="M627" s="212"/>
      <c r="N627" s="212"/>
      <c r="O627" s="212"/>
      <c r="P627" s="212"/>
      <c r="Q627" s="212"/>
      <c r="R627" s="212"/>
      <c r="S627" s="212"/>
      <c r="T627" s="212"/>
      <c r="U627" s="212"/>
      <c r="V627" s="212"/>
      <c r="W627" s="212"/>
      <c r="X627" s="212"/>
      <c r="Y627" s="212"/>
      <c r="Z627" s="212"/>
      <c r="AA627" s="102"/>
      <c r="AB627" s="469"/>
      <c r="AC627" s="470"/>
      <c r="AD627" s="471"/>
    </row>
    <row r="628" spans="1:30">
      <c r="A628" s="111"/>
      <c r="B628" s="323"/>
      <c r="C628" s="906"/>
      <c r="D628" s="907"/>
      <c r="E628" s="1703"/>
      <c r="F628" s="100"/>
      <c r="G628" s="212"/>
      <c r="H628" s="212"/>
      <c r="I628" s="212"/>
      <c r="J628" s="212"/>
      <c r="K628" s="212"/>
      <c r="L628" s="212"/>
      <c r="M628" s="212"/>
      <c r="N628" s="212"/>
      <c r="O628" s="212"/>
      <c r="P628" s="212"/>
      <c r="Q628" s="212"/>
      <c r="R628" s="212"/>
      <c r="S628" s="212"/>
      <c r="T628" s="212"/>
      <c r="U628" s="212"/>
      <c r="V628" s="212"/>
      <c r="W628" s="212"/>
      <c r="X628" s="212"/>
      <c r="Y628" s="212"/>
      <c r="Z628" s="212"/>
      <c r="AA628" s="102"/>
      <c r="AB628" s="469"/>
      <c r="AC628" s="470"/>
      <c r="AD628" s="471"/>
    </row>
    <row r="629" spans="1:30">
      <c r="A629" s="111"/>
      <c r="B629" s="323"/>
      <c r="C629" s="906"/>
      <c r="D629" s="907"/>
      <c r="E629" s="1703"/>
      <c r="F629" s="100"/>
      <c r="G629" s="212"/>
      <c r="H629" s="212"/>
      <c r="I629" s="212"/>
      <c r="J629" s="212"/>
      <c r="K629" s="212"/>
      <c r="L629" s="212"/>
      <c r="M629" s="212"/>
      <c r="N629" s="212"/>
      <c r="O629" s="212"/>
      <c r="P629" s="212"/>
      <c r="Q629" s="212"/>
      <c r="R629" s="212"/>
      <c r="S629" s="212"/>
      <c r="T629" s="212"/>
      <c r="U629" s="212"/>
      <c r="V629" s="212"/>
      <c r="W629" s="212"/>
      <c r="X629" s="212"/>
      <c r="Y629" s="212"/>
      <c r="Z629" s="212"/>
      <c r="AA629" s="102"/>
      <c r="AB629" s="469"/>
      <c r="AC629" s="470"/>
      <c r="AD629" s="471"/>
    </row>
    <row r="630" spans="1:30">
      <c r="A630" s="111"/>
      <c r="B630" s="323"/>
      <c r="C630" s="906"/>
      <c r="D630" s="907"/>
      <c r="E630" s="1703"/>
      <c r="F630" s="100"/>
      <c r="G630" s="212"/>
      <c r="H630" s="212"/>
      <c r="I630" s="212"/>
      <c r="J630" s="212"/>
      <c r="K630" s="212"/>
      <c r="L630" s="212"/>
      <c r="M630" s="212"/>
      <c r="N630" s="212"/>
      <c r="O630" s="212"/>
      <c r="P630" s="212"/>
      <c r="Q630" s="212"/>
      <c r="R630" s="212"/>
      <c r="S630" s="212"/>
      <c r="T630" s="212"/>
      <c r="U630" s="212"/>
      <c r="V630" s="212"/>
      <c r="W630" s="212"/>
      <c r="X630" s="212"/>
      <c r="Y630" s="212"/>
      <c r="Z630" s="212"/>
      <c r="AA630" s="102"/>
      <c r="AB630" s="469"/>
      <c r="AC630" s="470"/>
      <c r="AD630" s="471"/>
    </row>
    <row r="631" spans="1:30" s="756" customFormat="1">
      <c r="A631" s="750"/>
      <c r="B631" s="323"/>
      <c r="C631" s="906"/>
      <c r="D631" s="907"/>
      <c r="E631" s="1703" t="s">
        <v>1332</v>
      </c>
      <c r="F631" s="100"/>
      <c r="G631" s="774"/>
      <c r="H631" s="774"/>
      <c r="I631" s="774"/>
      <c r="J631" s="774"/>
      <c r="K631" s="774"/>
      <c r="L631" s="774"/>
      <c r="M631" s="774"/>
      <c r="N631" s="774"/>
      <c r="O631" s="774"/>
      <c r="P631" s="774"/>
      <c r="Q631" s="774"/>
      <c r="R631" s="774"/>
      <c r="S631" s="774"/>
      <c r="T631" s="774"/>
      <c r="U631" s="774"/>
      <c r="V631" s="774"/>
      <c r="W631" s="774"/>
      <c r="X631" s="774"/>
      <c r="Y631" s="774"/>
      <c r="Z631" s="774"/>
      <c r="AA631" s="102"/>
      <c r="AB631" s="469"/>
      <c r="AC631" s="470"/>
      <c r="AD631" s="471"/>
    </row>
    <row r="632" spans="1:30" s="756" customFormat="1">
      <c r="A632" s="750"/>
      <c r="B632" s="323"/>
      <c r="C632" s="906"/>
      <c r="D632" s="907"/>
      <c r="E632" s="1703"/>
      <c r="F632" s="100"/>
      <c r="G632" s="774"/>
      <c r="H632" s="774"/>
      <c r="I632" s="774"/>
      <c r="J632" s="774"/>
      <c r="K632" s="774"/>
      <c r="L632" s="774"/>
      <c r="M632" s="774"/>
      <c r="N632" s="774"/>
      <c r="O632" s="774"/>
      <c r="P632" s="774"/>
      <c r="Q632" s="774"/>
      <c r="R632" s="774"/>
      <c r="S632" s="774"/>
      <c r="T632" s="774"/>
      <c r="U632" s="774"/>
      <c r="V632" s="774"/>
      <c r="W632" s="774"/>
      <c r="X632" s="774"/>
      <c r="Y632" s="774"/>
      <c r="Z632" s="774"/>
      <c r="AA632" s="102"/>
      <c r="AB632" s="469"/>
      <c r="AC632" s="470"/>
      <c r="AD632" s="471"/>
    </row>
    <row r="633" spans="1:30" s="756" customFormat="1">
      <c r="A633" s="750"/>
      <c r="B633" s="323"/>
      <c r="C633" s="906"/>
      <c r="D633" s="907"/>
      <c r="E633" s="1703"/>
      <c r="F633" s="100"/>
      <c r="G633" s="774"/>
      <c r="H633" s="774"/>
      <c r="I633" s="774"/>
      <c r="J633" s="774"/>
      <c r="K633" s="774"/>
      <c r="L633" s="774"/>
      <c r="M633" s="774"/>
      <c r="N633" s="774"/>
      <c r="O633" s="774"/>
      <c r="P633" s="774"/>
      <c r="Q633" s="774"/>
      <c r="R633" s="774"/>
      <c r="S633" s="774"/>
      <c r="T633" s="774"/>
      <c r="U633" s="774"/>
      <c r="V633" s="774"/>
      <c r="W633" s="774"/>
      <c r="X633" s="774"/>
      <c r="Y633" s="774"/>
      <c r="Z633" s="774"/>
      <c r="AA633" s="102"/>
      <c r="AB633" s="469"/>
      <c r="AC633" s="470"/>
      <c r="AD633" s="471"/>
    </row>
    <row r="634" spans="1:30" s="756" customFormat="1">
      <c r="A634" s="750"/>
      <c r="B634" s="323"/>
      <c r="C634" s="906"/>
      <c r="D634" s="907"/>
      <c r="E634" s="1703"/>
      <c r="F634" s="100"/>
      <c r="G634" s="774"/>
      <c r="H634" s="774"/>
      <c r="I634" s="774"/>
      <c r="J634" s="774"/>
      <c r="K634" s="774"/>
      <c r="L634" s="774"/>
      <c r="M634" s="774"/>
      <c r="N634" s="774"/>
      <c r="O634" s="774"/>
      <c r="P634" s="774"/>
      <c r="Q634" s="774"/>
      <c r="R634" s="774"/>
      <c r="S634" s="774"/>
      <c r="T634" s="774"/>
      <c r="U634" s="774"/>
      <c r="V634" s="774"/>
      <c r="W634" s="774"/>
      <c r="X634" s="774"/>
      <c r="Y634" s="774"/>
      <c r="Z634" s="774"/>
      <c r="AA634" s="102"/>
      <c r="AB634" s="469"/>
      <c r="AC634" s="470"/>
      <c r="AD634" s="471"/>
    </row>
    <row r="635" spans="1:30" s="756" customFormat="1">
      <c r="A635" s="750"/>
      <c r="B635" s="323"/>
      <c r="C635" s="906"/>
      <c r="D635" s="907"/>
      <c r="E635" s="1703"/>
      <c r="F635" s="100"/>
      <c r="G635" s="774"/>
      <c r="H635" s="774"/>
      <c r="I635" s="774"/>
      <c r="J635" s="774"/>
      <c r="K635" s="774"/>
      <c r="L635" s="774"/>
      <c r="M635" s="774"/>
      <c r="N635" s="774"/>
      <c r="O635" s="774"/>
      <c r="P635" s="774"/>
      <c r="Q635" s="774"/>
      <c r="R635" s="774"/>
      <c r="S635" s="774"/>
      <c r="T635" s="774"/>
      <c r="U635" s="774"/>
      <c r="V635" s="774"/>
      <c r="W635" s="774"/>
      <c r="X635" s="774"/>
      <c r="Y635" s="774"/>
      <c r="Z635" s="774"/>
      <c r="AA635" s="102"/>
      <c r="AB635" s="469"/>
      <c r="AC635" s="470"/>
      <c r="AD635" s="471"/>
    </row>
    <row r="636" spans="1:30" s="756" customFormat="1">
      <c r="A636" s="750"/>
      <c r="B636" s="323"/>
      <c r="C636" s="906"/>
      <c r="D636" s="907"/>
      <c r="E636" s="1703"/>
      <c r="F636" s="100"/>
      <c r="G636" s="774"/>
      <c r="H636" s="774"/>
      <c r="I636" s="774"/>
      <c r="J636" s="774"/>
      <c r="K636" s="774"/>
      <c r="L636" s="774"/>
      <c r="M636" s="774"/>
      <c r="N636" s="774"/>
      <c r="O636" s="774"/>
      <c r="P636" s="774"/>
      <c r="Q636" s="774"/>
      <c r="R636" s="774"/>
      <c r="S636" s="774"/>
      <c r="T636" s="774"/>
      <c r="U636" s="774"/>
      <c r="V636" s="774"/>
      <c r="W636" s="774"/>
      <c r="X636" s="774"/>
      <c r="Y636" s="774"/>
      <c r="Z636" s="774"/>
      <c r="AA636" s="102"/>
      <c r="AB636" s="469"/>
      <c r="AC636" s="470"/>
      <c r="AD636" s="471"/>
    </row>
    <row r="637" spans="1:30" s="756" customFormat="1">
      <c r="A637" s="750"/>
      <c r="B637" s="323"/>
      <c r="C637" s="906"/>
      <c r="D637" s="907"/>
      <c r="E637" s="1703"/>
      <c r="F637" s="100"/>
      <c r="G637" s="774"/>
      <c r="H637" s="774"/>
      <c r="I637" s="774"/>
      <c r="J637" s="774"/>
      <c r="K637" s="774"/>
      <c r="L637" s="774"/>
      <c r="M637" s="774"/>
      <c r="N637" s="774"/>
      <c r="O637" s="774"/>
      <c r="P637" s="774"/>
      <c r="Q637" s="774"/>
      <c r="R637" s="774"/>
      <c r="S637" s="774"/>
      <c r="T637" s="774"/>
      <c r="U637" s="774"/>
      <c r="V637" s="774"/>
      <c r="W637" s="774"/>
      <c r="X637" s="774"/>
      <c r="Y637" s="774"/>
      <c r="Z637" s="774"/>
      <c r="AA637" s="102"/>
      <c r="AB637" s="469"/>
      <c r="AC637" s="470"/>
      <c r="AD637" s="471"/>
    </row>
    <row r="638" spans="1:30" ht="6" customHeight="1">
      <c r="A638" s="260"/>
      <c r="B638" s="336"/>
      <c r="C638" s="908"/>
      <c r="D638" s="909"/>
      <c r="E638" s="905"/>
      <c r="F638" s="144"/>
      <c r="G638" s="447"/>
      <c r="H638" s="447"/>
      <c r="I638" s="447"/>
      <c r="J638" s="447"/>
      <c r="K638" s="447"/>
      <c r="L638" s="447"/>
      <c r="M638" s="447"/>
      <c r="N638" s="447"/>
      <c r="O638" s="447"/>
      <c r="P638" s="447"/>
      <c r="Q638" s="447"/>
      <c r="R638" s="447"/>
      <c r="S638" s="447"/>
      <c r="T638" s="447"/>
      <c r="U638" s="447"/>
      <c r="V638" s="447"/>
      <c r="W638" s="447"/>
      <c r="X638" s="447"/>
      <c r="Y638" s="447"/>
      <c r="Z638" s="447"/>
      <c r="AA638" s="149"/>
      <c r="AB638" s="448"/>
      <c r="AC638" s="449"/>
      <c r="AD638" s="450"/>
    </row>
    <row r="639" spans="1:30" ht="6" customHeight="1">
      <c r="A639" s="209"/>
      <c r="B639" s="910"/>
      <c r="C639" s="911"/>
      <c r="D639" s="912"/>
      <c r="E639" s="376"/>
      <c r="F639" s="155"/>
      <c r="G639" s="484"/>
      <c r="H639" s="484"/>
      <c r="I639" s="484"/>
      <c r="J639" s="484"/>
      <c r="K639" s="484"/>
      <c r="L639" s="484"/>
      <c r="M639" s="484"/>
      <c r="N639" s="484"/>
      <c r="O639" s="484"/>
      <c r="P639" s="484"/>
      <c r="Q639" s="484"/>
      <c r="R639" s="484"/>
      <c r="S639" s="484"/>
      <c r="T639" s="484"/>
      <c r="U639" s="484"/>
      <c r="V639" s="484"/>
      <c r="W639" s="484"/>
      <c r="X639" s="484"/>
      <c r="Y639" s="484"/>
      <c r="Z639" s="484"/>
      <c r="AA639" s="485"/>
      <c r="AB639" s="486"/>
      <c r="AC639" s="487"/>
      <c r="AD639" s="488"/>
    </row>
    <row r="640" spans="1:30" ht="13.5" customHeight="1">
      <c r="A640" s="111"/>
      <c r="B640" s="323"/>
      <c r="C640" s="906"/>
      <c r="D640" s="2107" t="s">
        <v>1042</v>
      </c>
      <c r="E640" s="2108" t="s">
        <v>1328</v>
      </c>
      <c r="F640" s="100"/>
      <c r="G640" s="1136" t="s">
        <v>117</v>
      </c>
      <c r="H640" s="1136"/>
      <c r="I640" s="1136"/>
      <c r="J640" s="1136"/>
      <c r="K640" s="1136"/>
      <c r="L640" s="1136"/>
      <c r="M640" s="1704"/>
      <c r="N640" s="1802" t="s">
        <v>810</v>
      </c>
      <c r="O640" s="1803"/>
      <c r="P640" s="1803"/>
      <c r="Q640" s="1803"/>
      <c r="R640" s="1803"/>
      <c r="S640" s="1803"/>
      <c r="T640" s="1803"/>
      <c r="U640" s="1803"/>
      <c r="V640" s="1804"/>
      <c r="W640" s="212"/>
      <c r="X640" s="212"/>
      <c r="Y640" s="212"/>
      <c r="Z640" s="212"/>
      <c r="AA640" s="102"/>
      <c r="AB640" s="2018" t="s">
        <v>1060</v>
      </c>
      <c r="AC640" s="2019"/>
      <c r="AD640" s="2020"/>
    </row>
    <row r="641" spans="1:30" s="756" customFormat="1" ht="13.5" customHeight="1">
      <c r="A641" s="750"/>
      <c r="B641" s="323"/>
      <c r="C641" s="906"/>
      <c r="D641" s="2107"/>
      <c r="E641" s="2108"/>
      <c r="F641" s="100"/>
      <c r="G641" s="1136"/>
      <c r="H641" s="1136"/>
      <c r="I641" s="1136"/>
      <c r="J641" s="1136"/>
      <c r="K641" s="1136"/>
      <c r="L641" s="1136"/>
      <c r="M641" s="1704"/>
      <c r="N641" s="1805"/>
      <c r="O641" s="1806"/>
      <c r="P641" s="1806"/>
      <c r="Q641" s="1806"/>
      <c r="R641" s="1806"/>
      <c r="S641" s="1806"/>
      <c r="T641" s="1806"/>
      <c r="U641" s="1806"/>
      <c r="V641" s="1807"/>
      <c r="W641" s="212"/>
      <c r="X641" s="212"/>
      <c r="Y641" s="212"/>
      <c r="Z641" s="212"/>
      <c r="AA641" s="102"/>
      <c r="AB641" s="2018"/>
      <c r="AC641" s="2019"/>
      <c r="AD641" s="2020"/>
    </row>
    <row r="642" spans="1:30" s="756" customFormat="1" ht="13.5" customHeight="1">
      <c r="A642" s="750"/>
      <c r="B642" s="323"/>
      <c r="C642" s="906"/>
      <c r="D642" s="2107"/>
      <c r="E642" s="2108"/>
      <c r="F642" s="100"/>
      <c r="G642" s="212"/>
      <c r="H642" s="212"/>
      <c r="I642" s="212"/>
      <c r="J642" s="212"/>
      <c r="K642" s="212"/>
      <c r="L642" s="212"/>
      <c r="M642" s="212"/>
      <c r="N642" s="2109" t="s">
        <v>811</v>
      </c>
      <c r="O642" s="2109"/>
      <c r="P642" s="2109"/>
      <c r="Q642" s="2109"/>
      <c r="R642" s="2109"/>
      <c r="S642" s="2109"/>
      <c r="T642" s="2109"/>
      <c r="U642" s="2109"/>
      <c r="V642" s="2109"/>
      <c r="W642" s="2109"/>
      <c r="X642" s="2109"/>
      <c r="Y642" s="2109"/>
      <c r="Z642" s="2109"/>
      <c r="AA642" s="102"/>
      <c r="AB642" s="2018"/>
      <c r="AC642" s="2019"/>
      <c r="AD642" s="2020"/>
    </row>
    <row r="643" spans="1:30" s="756" customFormat="1" ht="13.5" customHeight="1">
      <c r="A643" s="750"/>
      <c r="B643" s="323"/>
      <c r="C643" s="906"/>
      <c r="D643" s="2107"/>
      <c r="E643" s="2108"/>
      <c r="F643" s="100"/>
      <c r="G643" s="101"/>
      <c r="H643" s="101"/>
      <c r="I643" s="101"/>
      <c r="J643" s="101"/>
      <c r="K643" s="101"/>
      <c r="L643" s="101"/>
      <c r="M643" s="101"/>
      <c r="N643" s="2110"/>
      <c r="O643" s="2110"/>
      <c r="P643" s="2110"/>
      <c r="Q643" s="2110"/>
      <c r="R643" s="2110"/>
      <c r="S643" s="2110"/>
      <c r="T643" s="2110"/>
      <c r="U643" s="2110"/>
      <c r="V643" s="2110"/>
      <c r="W643" s="2110"/>
      <c r="X643" s="2110"/>
      <c r="Y643" s="2110"/>
      <c r="Z643" s="2110"/>
      <c r="AA643" s="102"/>
      <c r="AB643" s="2018"/>
      <c r="AC643" s="2019"/>
      <c r="AD643" s="2020"/>
    </row>
    <row r="644" spans="1:30">
      <c r="A644" s="111"/>
      <c r="B644" s="323"/>
      <c r="C644" s="906"/>
      <c r="D644" s="2107"/>
      <c r="E644" s="2108"/>
      <c r="F644" s="100"/>
      <c r="G644" s="2038" t="s">
        <v>616</v>
      </c>
      <c r="H644" s="2039"/>
      <c r="I644" s="2039"/>
      <c r="J644" s="2039"/>
      <c r="K644" s="2039"/>
      <c r="L644" s="2039"/>
      <c r="M644" s="2039"/>
      <c r="N644" s="2039"/>
      <c r="O644" s="2039"/>
      <c r="P644" s="2039"/>
      <c r="Q644" s="2039"/>
      <c r="R644" s="2039"/>
      <c r="S644" s="2039"/>
      <c r="T644" s="2039"/>
      <c r="U644" s="2039"/>
      <c r="V644" s="2039"/>
      <c r="W644" s="2039"/>
      <c r="X644" s="2039"/>
      <c r="Y644" s="2039"/>
      <c r="Z644" s="2040"/>
      <c r="AA644" s="102"/>
      <c r="AB644" s="2018"/>
      <c r="AC644" s="2019"/>
      <c r="AD644" s="2020"/>
    </row>
    <row r="645" spans="1:30" ht="13.5" customHeight="1">
      <c r="A645" s="111"/>
      <c r="B645" s="323"/>
      <c r="C645" s="906"/>
      <c r="D645" s="2107"/>
      <c r="E645" s="2108"/>
      <c r="F645" s="100"/>
      <c r="G645" s="1614"/>
      <c r="H645" s="1629"/>
      <c r="I645" s="2113" t="s">
        <v>856</v>
      </c>
      <c r="J645" s="2114"/>
      <c r="K645" s="2114"/>
      <c r="L645" s="2114"/>
      <c r="M645" s="2114"/>
      <c r="N645" s="2114"/>
      <c r="O645" s="2114"/>
      <c r="P645" s="2114"/>
      <c r="Q645" s="2114"/>
      <c r="R645" s="2114"/>
      <c r="S645" s="2114"/>
      <c r="T645" s="2114"/>
      <c r="U645" s="2114"/>
      <c r="V645" s="2114"/>
      <c r="W645" s="2114"/>
      <c r="X645" s="2114"/>
      <c r="Y645" s="2114"/>
      <c r="Z645" s="2115"/>
      <c r="AA645" s="102"/>
      <c r="AB645" s="2018"/>
      <c r="AC645" s="2019"/>
      <c r="AD645" s="2020"/>
    </row>
    <row r="646" spans="1:30" ht="13.5" customHeight="1">
      <c r="A646" s="111"/>
      <c r="B646" s="323"/>
      <c r="C646" s="906"/>
      <c r="D646" s="2107"/>
      <c r="E646" s="2108"/>
      <c r="F646" s="100"/>
      <c r="G646" s="1614"/>
      <c r="H646" s="1629"/>
      <c r="I646" s="1425"/>
      <c r="J646" s="1426"/>
      <c r="K646" s="1426"/>
      <c r="L646" s="1426"/>
      <c r="M646" s="1426"/>
      <c r="N646" s="1426"/>
      <c r="O646" s="1426"/>
      <c r="P646" s="1426"/>
      <c r="Q646" s="1426"/>
      <c r="R646" s="1426"/>
      <c r="S646" s="1426"/>
      <c r="T646" s="1426"/>
      <c r="U646" s="1426"/>
      <c r="V646" s="1426"/>
      <c r="W646" s="1426"/>
      <c r="X646" s="1426"/>
      <c r="Y646" s="1426"/>
      <c r="Z646" s="1427"/>
      <c r="AA646" s="102"/>
      <c r="AB646" s="469"/>
      <c r="AC646" s="470"/>
      <c r="AD646" s="471"/>
    </row>
    <row r="647" spans="1:30">
      <c r="A647" s="111"/>
      <c r="B647" s="323"/>
      <c r="C647" s="906"/>
      <c r="D647" s="907"/>
      <c r="E647" s="2108"/>
      <c r="F647" s="100"/>
      <c r="G647" s="1614"/>
      <c r="H647" s="1629"/>
      <c r="I647" s="2113" t="s">
        <v>857</v>
      </c>
      <c r="J647" s="2114"/>
      <c r="K647" s="2114"/>
      <c r="L647" s="2114"/>
      <c r="M647" s="2114"/>
      <c r="N647" s="2114"/>
      <c r="O647" s="2114"/>
      <c r="P647" s="2114"/>
      <c r="Q647" s="2114"/>
      <c r="R647" s="2114"/>
      <c r="S647" s="2114"/>
      <c r="T647" s="2114"/>
      <c r="U647" s="2114"/>
      <c r="V647" s="2114"/>
      <c r="W647" s="2114"/>
      <c r="X647" s="2114"/>
      <c r="Y647" s="2114"/>
      <c r="Z647" s="2115"/>
      <c r="AA647" s="102"/>
      <c r="AB647" s="469"/>
      <c r="AC647" s="470"/>
      <c r="AD647" s="471"/>
    </row>
    <row r="648" spans="1:30" s="756" customFormat="1" ht="13.5" customHeight="1">
      <c r="A648" s="750"/>
      <c r="B648" s="323"/>
      <c r="C648" s="906"/>
      <c r="D648" s="907"/>
      <c r="E648" s="2108" t="s">
        <v>1329</v>
      </c>
      <c r="F648" s="100"/>
      <c r="G648" s="1614"/>
      <c r="H648" s="1629"/>
      <c r="I648" s="1425"/>
      <c r="J648" s="1426"/>
      <c r="K648" s="1426"/>
      <c r="L648" s="1426"/>
      <c r="M648" s="1426"/>
      <c r="N648" s="1426"/>
      <c r="O648" s="1426"/>
      <c r="P648" s="1426"/>
      <c r="Q648" s="1426"/>
      <c r="R648" s="1426"/>
      <c r="S648" s="1426"/>
      <c r="T648" s="1426"/>
      <c r="U648" s="1426"/>
      <c r="V648" s="1426"/>
      <c r="W648" s="1426"/>
      <c r="X648" s="1426"/>
      <c r="Y648" s="1426"/>
      <c r="Z648" s="1427"/>
      <c r="AA648" s="102"/>
      <c r="AB648" s="469"/>
      <c r="AC648" s="470"/>
      <c r="AD648" s="471"/>
    </row>
    <row r="649" spans="1:30" s="756" customFormat="1">
      <c r="A649" s="750"/>
      <c r="B649" s="323"/>
      <c r="C649" s="906"/>
      <c r="D649" s="907"/>
      <c r="E649" s="2108"/>
      <c r="F649" s="100"/>
      <c r="G649" s="1614"/>
      <c r="H649" s="1629"/>
      <c r="I649" s="2113" t="s">
        <v>858</v>
      </c>
      <c r="J649" s="2114"/>
      <c r="K649" s="2114"/>
      <c r="L649" s="2114"/>
      <c r="M649" s="2114"/>
      <c r="N649" s="2114"/>
      <c r="O649" s="2114"/>
      <c r="P649" s="2114"/>
      <c r="Q649" s="2114"/>
      <c r="R649" s="2114"/>
      <c r="S649" s="2114"/>
      <c r="T649" s="2114"/>
      <c r="U649" s="2114"/>
      <c r="V649" s="2114"/>
      <c r="W649" s="2114"/>
      <c r="X649" s="2114"/>
      <c r="Y649" s="2114"/>
      <c r="Z649" s="2115"/>
      <c r="AA649" s="102"/>
      <c r="AB649" s="469"/>
      <c r="AC649" s="470"/>
      <c r="AD649" s="471"/>
    </row>
    <row r="650" spans="1:30" s="756" customFormat="1">
      <c r="A650" s="750"/>
      <c r="B650" s="323"/>
      <c r="C650" s="906"/>
      <c r="D650" s="907"/>
      <c r="E650" s="2108"/>
      <c r="F650" s="100"/>
      <c r="G650" s="2149"/>
      <c r="H650" s="2150"/>
      <c r="I650" s="2151"/>
      <c r="J650" s="2152"/>
      <c r="K650" s="2152"/>
      <c r="L650" s="2152"/>
      <c r="M650" s="2152"/>
      <c r="N650" s="2152"/>
      <c r="O650" s="2152"/>
      <c r="P650" s="2152"/>
      <c r="Q650" s="2152"/>
      <c r="R650" s="2152"/>
      <c r="S650" s="2152"/>
      <c r="T650" s="2152"/>
      <c r="U650" s="2152"/>
      <c r="V650" s="2152"/>
      <c r="W650" s="2152"/>
      <c r="X650" s="2152"/>
      <c r="Y650" s="2152"/>
      <c r="Z650" s="2153"/>
      <c r="AA650" s="102"/>
      <c r="AB650" s="469"/>
      <c r="AC650" s="470"/>
      <c r="AD650" s="471"/>
    </row>
    <row r="651" spans="1:30" s="756" customFormat="1">
      <c r="A651" s="750"/>
      <c r="B651" s="323"/>
      <c r="C651" s="906"/>
      <c r="D651" s="907"/>
      <c r="E651" s="2108"/>
      <c r="F651" s="100"/>
      <c r="G651" s="1614"/>
      <c r="H651" s="1629"/>
      <c r="I651" s="2113" t="s">
        <v>859</v>
      </c>
      <c r="J651" s="2114"/>
      <c r="K651" s="2114"/>
      <c r="L651" s="2114"/>
      <c r="M651" s="2114"/>
      <c r="N651" s="2114"/>
      <c r="O651" s="2114"/>
      <c r="P651" s="2114"/>
      <c r="Q651" s="2114"/>
      <c r="R651" s="2114"/>
      <c r="S651" s="2114"/>
      <c r="T651" s="2114"/>
      <c r="U651" s="2114"/>
      <c r="V651" s="2114"/>
      <c r="W651" s="2114"/>
      <c r="X651" s="2114"/>
      <c r="Y651" s="2114"/>
      <c r="Z651" s="2115"/>
      <c r="AA651" s="102"/>
      <c r="AB651" s="469"/>
      <c r="AC651" s="470"/>
      <c r="AD651" s="471"/>
    </row>
    <row r="652" spans="1:30" s="756" customFormat="1">
      <c r="A652" s="750"/>
      <c r="B652" s="323"/>
      <c r="C652" s="906"/>
      <c r="D652" s="907"/>
      <c r="E652" s="2108"/>
      <c r="F652" s="100"/>
      <c r="G652" s="1614"/>
      <c r="H652" s="1629"/>
      <c r="I652" s="1425"/>
      <c r="J652" s="1426"/>
      <c r="K652" s="1426"/>
      <c r="L652" s="1426"/>
      <c r="M652" s="1426"/>
      <c r="N652" s="1426"/>
      <c r="O652" s="1426"/>
      <c r="P652" s="1426"/>
      <c r="Q652" s="1426"/>
      <c r="R652" s="1426"/>
      <c r="S652" s="1426"/>
      <c r="T652" s="1426"/>
      <c r="U652" s="1426"/>
      <c r="V652" s="1426"/>
      <c r="W652" s="1426"/>
      <c r="X652" s="1426"/>
      <c r="Y652" s="1426"/>
      <c r="Z652" s="1427"/>
      <c r="AA652" s="102"/>
      <c r="AB652" s="469"/>
      <c r="AC652" s="470"/>
      <c r="AD652" s="471"/>
    </row>
    <row r="653" spans="1:30" s="756" customFormat="1">
      <c r="A653" s="750"/>
      <c r="B653" s="323"/>
      <c r="C653" s="906"/>
      <c r="D653" s="907"/>
      <c r="E653" s="2108"/>
      <c r="F653" s="100"/>
      <c r="G653" s="1614"/>
      <c r="H653" s="1629"/>
      <c r="I653" s="2113" t="s">
        <v>860</v>
      </c>
      <c r="J653" s="2114"/>
      <c r="K653" s="2114"/>
      <c r="L653" s="2114"/>
      <c r="M653" s="2114"/>
      <c r="N653" s="2114"/>
      <c r="O653" s="2114"/>
      <c r="P653" s="2114"/>
      <c r="Q653" s="2114"/>
      <c r="R653" s="2114"/>
      <c r="S653" s="2114"/>
      <c r="T653" s="2114"/>
      <c r="U653" s="2114"/>
      <c r="V653" s="2114"/>
      <c r="W653" s="2114"/>
      <c r="X653" s="2114"/>
      <c r="Y653" s="2114"/>
      <c r="Z653" s="2115"/>
      <c r="AA653" s="102"/>
      <c r="AB653" s="469"/>
      <c r="AC653" s="470"/>
      <c r="AD653" s="471"/>
    </row>
    <row r="654" spans="1:30" s="756" customFormat="1">
      <c r="A654" s="750"/>
      <c r="B654" s="323"/>
      <c r="C654" s="906"/>
      <c r="D654" s="907"/>
      <c r="E654" s="2108"/>
      <c r="F654" s="100"/>
      <c r="G654" s="1614"/>
      <c r="H654" s="1629"/>
      <c r="I654" s="1425"/>
      <c r="J654" s="1426"/>
      <c r="K654" s="1426"/>
      <c r="L654" s="1426"/>
      <c r="M654" s="1426"/>
      <c r="N654" s="1426"/>
      <c r="O654" s="1426"/>
      <c r="P654" s="1426"/>
      <c r="Q654" s="1426"/>
      <c r="R654" s="1426"/>
      <c r="S654" s="1426"/>
      <c r="T654" s="1426"/>
      <c r="U654" s="1426"/>
      <c r="V654" s="1426"/>
      <c r="W654" s="1426"/>
      <c r="X654" s="1426"/>
      <c r="Y654" s="1426"/>
      <c r="Z654" s="1427"/>
      <c r="AA654" s="102"/>
      <c r="AB654" s="469"/>
      <c r="AC654" s="470"/>
      <c r="AD654" s="471"/>
    </row>
    <row r="655" spans="1:30" ht="12.95" customHeight="1">
      <c r="A655" s="111"/>
      <c r="B655" s="759"/>
      <c r="C655" s="411"/>
      <c r="D655" s="412"/>
      <c r="E655" s="2111" t="s">
        <v>1165</v>
      </c>
      <c r="F655" s="100"/>
      <c r="G655" s="212"/>
      <c r="H655" s="212"/>
      <c r="I655" s="212"/>
      <c r="J655" s="212"/>
      <c r="K655" s="212"/>
      <c r="L655" s="212"/>
      <c r="M655" s="212"/>
      <c r="N655" s="212"/>
      <c r="O655" s="212"/>
      <c r="P655" s="212"/>
      <c r="Q655" s="212"/>
      <c r="R655" s="212"/>
      <c r="S655" s="212"/>
      <c r="T655" s="212"/>
      <c r="U655" s="212"/>
      <c r="V655" s="212"/>
      <c r="W655" s="212"/>
      <c r="X655" s="212"/>
      <c r="Y655" s="212"/>
      <c r="Z655" s="212"/>
      <c r="AA655" s="102"/>
      <c r="AB655" s="469"/>
      <c r="AC655" s="470"/>
      <c r="AD655" s="471"/>
    </row>
    <row r="656" spans="1:30" s="756" customFormat="1" ht="12.95" customHeight="1">
      <c r="A656" s="750"/>
      <c r="B656" s="759"/>
      <c r="C656" s="761"/>
      <c r="D656" s="766"/>
      <c r="E656" s="2111"/>
      <c r="F656" s="100"/>
      <c r="G656" s="1177" t="s">
        <v>820</v>
      </c>
      <c r="H656" s="1177"/>
      <c r="I656" s="1177"/>
      <c r="J656" s="1177"/>
      <c r="K656" s="1177"/>
      <c r="L656" s="1177"/>
      <c r="M656" s="1177"/>
      <c r="N656" s="1177"/>
      <c r="O656" s="1177"/>
      <c r="P656" s="1177"/>
      <c r="Q656" s="1177"/>
      <c r="R656" s="1177"/>
      <c r="S656" s="1177"/>
      <c r="T656" s="1177"/>
      <c r="U656" s="1177"/>
      <c r="V656" s="1177"/>
      <c r="W656" s="1177"/>
      <c r="X656" s="1177"/>
      <c r="Y656" s="1177"/>
      <c r="Z656" s="1177"/>
      <c r="AA656" s="102"/>
      <c r="AB656" s="469"/>
      <c r="AC656" s="470"/>
      <c r="AD656" s="471"/>
    </row>
    <row r="657" spans="1:30" ht="12.95" customHeight="1">
      <c r="A657" s="111"/>
      <c r="B657" s="759"/>
      <c r="C657" s="411"/>
      <c r="D657" s="412"/>
      <c r="E657" s="2111"/>
      <c r="F657" s="100"/>
      <c r="G657" s="2022"/>
      <c r="H657" s="2022"/>
      <c r="I657" s="2022"/>
      <c r="J657" s="2022"/>
      <c r="K657" s="2022"/>
      <c r="L657" s="2022"/>
      <c r="M657" s="2022"/>
      <c r="N657" s="2022"/>
      <c r="O657" s="2022"/>
      <c r="P657" s="2022"/>
      <c r="Q657" s="2022"/>
      <c r="R657" s="2022"/>
      <c r="S657" s="2022"/>
      <c r="T657" s="2022"/>
      <c r="U657" s="2022"/>
      <c r="V657" s="2022"/>
      <c r="W657" s="2022"/>
      <c r="X657" s="2022"/>
      <c r="Y657" s="2022"/>
      <c r="Z657" s="2022"/>
      <c r="AA657" s="102"/>
      <c r="AB657" s="429"/>
      <c r="AC657" s="430"/>
      <c r="AD657" s="431"/>
    </row>
    <row r="658" spans="1:30" ht="12.95" customHeight="1">
      <c r="A658" s="111"/>
      <c r="B658" s="759"/>
      <c r="C658" s="411"/>
      <c r="D658" s="412"/>
      <c r="E658" s="2111"/>
      <c r="F658" s="100"/>
      <c r="G658" s="1927"/>
      <c r="H658" s="1928"/>
      <c r="I658" s="1928"/>
      <c r="J658" s="1928"/>
      <c r="K658" s="1928"/>
      <c r="L658" s="1928"/>
      <c r="M658" s="1928"/>
      <c r="N658" s="1928"/>
      <c r="O658" s="1928"/>
      <c r="P658" s="1928"/>
      <c r="Q658" s="1928"/>
      <c r="R658" s="1928"/>
      <c r="S658" s="1928"/>
      <c r="T658" s="1928"/>
      <c r="U658" s="1928"/>
      <c r="V658" s="1928"/>
      <c r="W658" s="1928"/>
      <c r="X658" s="1928"/>
      <c r="Y658" s="1928"/>
      <c r="Z658" s="1929"/>
      <c r="AA658" s="102"/>
      <c r="AB658" s="429"/>
      <c r="AC658" s="430"/>
      <c r="AD658" s="431"/>
    </row>
    <row r="659" spans="1:30" ht="12.95" customHeight="1">
      <c r="A659" s="111"/>
      <c r="B659" s="759"/>
      <c r="C659" s="411"/>
      <c r="D659" s="412"/>
      <c r="E659" s="2111"/>
      <c r="F659" s="100"/>
      <c r="G659" s="1854"/>
      <c r="H659" s="1855"/>
      <c r="I659" s="1855"/>
      <c r="J659" s="1855"/>
      <c r="K659" s="1855"/>
      <c r="L659" s="1855"/>
      <c r="M659" s="1855"/>
      <c r="N659" s="1855"/>
      <c r="O659" s="1855"/>
      <c r="P659" s="1855"/>
      <c r="Q659" s="1855"/>
      <c r="R659" s="1855"/>
      <c r="S659" s="1855"/>
      <c r="T659" s="1855"/>
      <c r="U659" s="1855"/>
      <c r="V659" s="1855"/>
      <c r="W659" s="1855"/>
      <c r="X659" s="1855"/>
      <c r="Y659" s="1855"/>
      <c r="Z659" s="1856"/>
      <c r="AA659" s="102"/>
      <c r="AB659" s="429"/>
      <c r="AC659" s="430"/>
      <c r="AD659" s="431"/>
    </row>
    <row r="660" spans="1:30" ht="12.95" customHeight="1">
      <c r="A660" s="111"/>
      <c r="B660" s="759"/>
      <c r="C660" s="411"/>
      <c r="D660" s="412"/>
      <c r="E660" s="2111"/>
      <c r="F660" s="100"/>
      <c r="G660" s="1854"/>
      <c r="H660" s="1855"/>
      <c r="I660" s="1855"/>
      <c r="J660" s="1855"/>
      <c r="K660" s="1855"/>
      <c r="L660" s="1855"/>
      <c r="M660" s="1855"/>
      <c r="N660" s="1855"/>
      <c r="O660" s="1855"/>
      <c r="P660" s="1855"/>
      <c r="Q660" s="1855"/>
      <c r="R660" s="1855"/>
      <c r="S660" s="1855"/>
      <c r="T660" s="1855"/>
      <c r="U660" s="1855"/>
      <c r="V660" s="1855"/>
      <c r="W660" s="1855"/>
      <c r="X660" s="1855"/>
      <c r="Y660" s="1855"/>
      <c r="Z660" s="1856"/>
      <c r="AA660" s="102"/>
      <c r="AB660" s="429"/>
      <c r="AC660" s="430"/>
      <c r="AD660" s="431"/>
    </row>
    <row r="661" spans="1:30" s="531" customFormat="1" ht="12.95" customHeight="1">
      <c r="A661" s="529"/>
      <c r="B661" s="759"/>
      <c r="C661" s="530"/>
      <c r="D661" s="532"/>
      <c r="E661" s="2111"/>
      <c r="F661" s="100"/>
      <c r="G661" s="1854"/>
      <c r="H661" s="1855"/>
      <c r="I661" s="1855"/>
      <c r="J661" s="1855"/>
      <c r="K661" s="1855"/>
      <c r="L661" s="1855"/>
      <c r="M661" s="1855"/>
      <c r="N661" s="1855"/>
      <c r="O661" s="1855"/>
      <c r="P661" s="1855"/>
      <c r="Q661" s="1855"/>
      <c r="R661" s="1855"/>
      <c r="S661" s="1855"/>
      <c r="T661" s="1855"/>
      <c r="U661" s="1855"/>
      <c r="V661" s="1855"/>
      <c r="W661" s="1855"/>
      <c r="X661" s="1855"/>
      <c r="Y661" s="1855"/>
      <c r="Z661" s="1856"/>
      <c r="AA661" s="102"/>
      <c r="AB661" s="469"/>
      <c r="AC661" s="470"/>
      <c r="AD661" s="471"/>
    </row>
    <row r="662" spans="1:30" ht="12.95" customHeight="1">
      <c r="A662" s="111"/>
      <c r="B662" s="759"/>
      <c r="C662" s="411"/>
      <c r="D662" s="412"/>
      <c r="E662" s="2111" t="s">
        <v>1166</v>
      </c>
      <c r="F662" s="100"/>
      <c r="G662" s="1854"/>
      <c r="H662" s="1855"/>
      <c r="I662" s="1855"/>
      <c r="J662" s="1855"/>
      <c r="K662" s="1855"/>
      <c r="L662" s="1855"/>
      <c r="M662" s="1855"/>
      <c r="N662" s="1855"/>
      <c r="O662" s="1855"/>
      <c r="P662" s="1855"/>
      <c r="Q662" s="1855"/>
      <c r="R662" s="1855"/>
      <c r="S662" s="1855"/>
      <c r="T662" s="1855"/>
      <c r="U662" s="1855"/>
      <c r="V662" s="1855"/>
      <c r="W662" s="1855"/>
      <c r="X662" s="1855"/>
      <c r="Y662" s="1855"/>
      <c r="Z662" s="1856"/>
      <c r="AA662" s="102"/>
      <c r="AB662" s="469"/>
      <c r="AC662" s="470"/>
      <c r="AD662" s="471"/>
    </row>
    <row r="663" spans="1:30" ht="12.95" customHeight="1">
      <c r="A663" s="111"/>
      <c r="B663" s="759"/>
      <c r="C663" s="411"/>
      <c r="D663" s="412"/>
      <c r="E663" s="2111"/>
      <c r="F663" s="100"/>
      <c r="G663" s="1854"/>
      <c r="H663" s="1855"/>
      <c r="I663" s="1855"/>
      <c r="J663" s="1855"/>
      <c r="K663" s="1855"/>
      <c r="L663" s="1855"/>
      <c r="M663" s="1855"/>
      <c r="N663" s="1855"/>
      <c r="O663" s="1855"/>
      <c r="P663" s="1855"/>
      <c r="Q663" s="1855"/>
      <c r="R663" s="1855"/>
      <c r="S663" s="1855"/>
      <c r="T663" s="1855"/>
      <c r="U663" s="1855"/>
      <c r="V663" s="1855"/>
      <c r="W663" s="1855"/>
      <c r="X663" s="1855"/>
      <c r="Y663" s="1855"/>
      <c r="Z663" s="1856"/>
      <c r="AA663" s="102"/>
      <c r="AB663" s="469"/>
      <c r="AC663" s="470"/>
      <c r="AD663" s="471"/>
    </row>
    <row r="664" spans="1:30" ht="12.95" customHeight="1">
      <c r="A664" s="111"/>
      <c r="B664" s="759"/>
      <c r="C664" s="411"/>
      <c r="D664" s="412"/>
      <c r="E664" s="2111"/>
      <c r="F664" s="100"/>
      <c r="G664" s="1760"/>
      <c r="H664" s="1761"/>
      <c r="I664" s="1761"/>
      <c r="J664" s="1761"/>
      <c r="K664" s="1761"/>
      <c r="L664" s="1761"/>
      <c r="M664" s="1761"/>
      <c r="N664" s="1761"/>
      <c r="O664" s="1761"/>
      <c r="P664" s="1761"/>
      <c r="Q664" s="1761"/>
      <c r="R664" s="1761"/>
      <c r="S664" s="1761"/>
      <c r="T664" s="1761"/>
      <c r="U664" s="1761"/>
      <c r="V664" s="1761"/>
      <c r="W664" s="1761"/>
      <c r="X664" s="1761"/>
      <c r="Y664" s="1761"/>
      <c r="Z664" s="1762"/>
      <c r="AA664" s="102"/>
      <c r="AB664" s="469"/>
      <c r="AC664" s="470"/>
      <c r="AD664" s="471"/>
    </row>
    <row r="665" spans="1:30" ht="12.95" customHeight="1">
      <c r="A665" s="111"/>
      <c r="B665" s="759"/>
      <c r="C665" s="411"/>
      <c r="D665" s="412"/>
      <c r="E665" s="2111"/>
      <c r="F665" s="100"/>
      <c r="G665" s="753"/>
      <c r="H665" s="753"/>
      <c r="I665" s="753"/>
      <c r="J665" s="753"/>
      <c r="K665" s="753"/>
      <c r="L665" s="753"/>
      <c r="M665" s="753"/>
      <c r="N665" s="753"/>
      <c r="O665" s="753"/>
      <c r="P665" s="753"/>
      <c r="Q665" s="753"/>
      <c r="R665" s="753"/>
      <c r="S665" s="753"/>
      <c r="T665" s="753"/>
      <c r="U665" s="753"/>
      <c r="V665" s="753"/>
      <c r="W665" s="753"/>
      <c r="X665" s="753"/>
      <c r="Y665" s="753"/>
      <c r="Z665" s="753"/>
      <c r="AA665" s="102"/>
      <c r="AB665" s="429"/>
      <c r="AC665" s="430"/>
      <c r="AD665" s="431"/>
    </row>
    <row r="666" spans="1:30">
      <c r="A666" s="111"/>
      <c r="B666" s="759"/>
      <c r="C666" s="411"/>
      <c r="D666" s="412"/>
      <c r="E666" s="2111"/>
      <c r="F666" s="100"/>
      <c r="G666" s="774"/>
      <c r="H666" s="774"/>
      <c r="I666" s="774"/>
      <c r="J666" s="774"/>
      <c r="K666" s="774"/>
      <c r="L666" s="774"/>
      <c r="M666" s="774"/>
      <c r="N666" s="774"/>
      <c r="O666" s="774"/>
      <c r="P666" s="774"/>
      <c r="Q666" s="774"/>
      <c r="R666" s="774"/>
      <c r="S666" s="774"/>
      <c r="T666" s="774"/>
      <c r="U666" s="774"/>
      <c r="V666" s="774"/>
      <c r="W666" s="774"/>
      <c r="X666" s="774"/>
      <c r="Y666" s="774"/>
      <c r="Z666" s="774"/>
      <c r="AA666" s="102"/>
      <c r="AB666" s="469"/>
      <c r="AC666" s="470"/>
      <c r="AD666" s="471"/>
    </row>
    <row r="667" spans="1:30" ht="13.5" customHeight="1">
      <c r="A667" s="111"/>
      <c r="B667" s="759"/>
      <c r="C667" s="411"/>
      <c r="D667" s="412"/>
      <c r="E667" s="2111"/>
      <c r="F667" s="100"/>
      <c r="AA667" s="102"/>
      <c r="AB667" s="429"/>
      <c r="AC667" s="430"/>
      <c r="AD667" s="431"/>
    </row>
    <row r="668" spans="1:30">
      <c r="A668" s="111"/>
      <c r="B668" s="759"/>
      <c r="C668" s="411"/>
      <c r="D668" s="412"/>
      <c r="E668" s="2111"/>
      <c r="F668" s="100"/>
      <c r="AA668" s="102"/>
      <c r="AB668" s="429"/>
      <c r="AC668" s="430"/>
      <c r="AD668" s="431"/>
    </row>
    <row r="669" spans="1:30">
      <c r="A669" s="111"/>
      <c r="B669" s="759"/>
      <c r="C669" s="411"/>
      <c r="D669" s="412"/>
      <c r="E669" s="2111"/>
      <c r="F669" s="100"/>
      <c r="AA669" s="102"/>
      <c r="AB669" s="429"/>
      <c r="AC669" s="430"/>
      <c r="AD669" s="431"/>
    </row>
    <row r="670" spans="1:30">
      <c r="A670" s="111"/>
      <c r="B670" s="759"/>
      <c r="C670" s="411"/>
      <c r="D670" s="412"/>
      <c r="E670" s="2111"/>
      <c r="F670" s="100"/>
      <c r="G670" s="756"/>
      <c r="H670" s="756"/>
      <c r="I670" s="756"/>
      <c r="J670" s="756"/>
      <c r="K670" s="756"/>
      <c r="L670" s="756"/>
      <c r="M670" s="756"/>
      <c r="N670" s="756"/>
      <c r="O670" s="756"/>
      <c r="P670" s="756"/>
      <c r="Q670" s="756"/>
      <c r="R670" s="756"/>
      <c r="S670" s="756"/>
      <c r="T670" s="756"/>
      <c r="U670" s="756"/>
      <c r="V670" s="756"/>
      <c r="W670" s="756"/>
      <c r="X670" s="756"/>
      <c r="Y670" s="756"/>
      <c r="Z670" s="756"/>
      <c r="AA670" s="102"/>
      <c r="AB670" s="469"/>
      <c r="AC670" s="470"/>
      <c r="AD670" s="471"/>
    </row>
    <row r="671" spans="1:30">
      <c r="A671" s="111"/>
      <c r="B671" s="759"/>
      <c r="C671" s="411"/>
      <c r="D671" s="412"/>
      <c r="E671" s="2111"/>
      <c r="F671" s="100"/>
      <c r="G671" s="531"/>
      <c r="H671" s="531"/>
      <c r="I671" s="531"/>
      <c r="J671" s="531"/>
      <c r="K671" s="531"/>
      <c r="L671" s="531"/>
      <c r="M671" s="531"/>
      <c r="N671" s="531"/>
      <c r="O671" s="531"/>
      <c r="P671" s="531"/>
      <c r="Q671" s="531"/>
      <c r="R671" s="531"/>
      <c r="S671" s="531"/>
      <c r="T671" s="531"/>
      <c r="U671" s="531"/>
      <c r="V671" s="531"/>
      <c r="W671" s="531"/>
      <c r="X671" s="531"/>
      <c r="Y671" s="531"/>
      <c r="Z671" s="531"/>
      <c r="AA671" s="102"/>
      <c r="AB671" s="469"/>
      <c r="AC671" s="470"/>
      <c r="AD671" s="471"/>
    </row>
    <row r="672" spans="1:30" s="756" customFormat="1">
      <c r="A672" s="750"/>
      <c r="B672" s="759"/>
      <c r="C672" s="761"/>
      <c r="D672" s="766"/>
      <c r="E672" s="2111"/>
      <c r="F672" s="100"/>
      <c r="AA672" s="102"/>
      <c r="AB672" s="469"/>
      <c r="AC672" s="470"/>
      <c r="AD672" s="471"/>
    </row>
    <row r="673" spans="1:30" s="531" customFormat="1">
      <c r="A673" s="529"/>
      <c r="B673" s="759"/>
      <c r="C673" s="530"/>
      <c r="D673" s="532"/>
      <c r="E673" s="2111"/>
      <c r="F673" s="100"/>
      <c r="AA673" s="102"/>
      <c r="AB673" s="469"/>
      <c r="AC673" s="470"/>
      <c r="AD673" s="471"/>
    </row>
    <row r="674" spans="1:30" s="756" customFormat="1">
      <c r="A674" s="750"/>
      <c r="B674" s="759"/>
      <c r="C674" s="761"/>
      <c r="D674" s="766"/>
      <c r="E674" s="2111"/>
      <c r="F674" s="100"/>
      <c r="AA674" s="102"/>
      <c r="AB674" s="469"/>
      <c r="AC674" s="470"/>
      <c r="AD674" s="471"/>
    </row>
    <row r="675" spans="1:30" s="531" customFormat="1">
      <c r="A675" s="529"/>
      <c r="B675" s="759"/>
      <c r="C675" s="530"/>
      <c r="D675" s="532"/>
      <c r="E675" s="2111"/>
      <c r="F675" s="100"/>
      <c r="AA675" s="102"/>
      <c r="AB675" s="469"/>
      <c r="AC675" s="470"/>
      <c r="AD675" s="471"/>
    </row>
    <row r="676" spans="1:30" ht="13.5" customHeight="1">
      <c r="A676" s="887"/>
      <c r="B676" s="891"/>
      <c r="C676" s="892"/>
      <c r="D676" s="894"/>
      <c r="E676" s="2111" t="s">
        <v>1167</v>
      </c>
      <c r="F676" s="100"/>
      <c r="G676" s="889"/>
      <c r="H676" s="889"/>
      <c r="I676" s="889"/>
      <c r="J676" s="889"/>
      <c r="K676" s="889"/>
      <c r="L676" s="889"/>
      <c r="M676" s="889"/>
      <c r="N676" s="889"/>
      <c r="O676" s="889"/>
      <c r="P676" s="889"/>
      <c r="Q676" s="889"/>
      <c r="R676" s="889"/>
      <c r="S676" s="889"/>
      <c r="T676" s="889"/>
      <c r="U676" s="889"/>
      <c r="V676" s="889"/>
      <c r="W676" s="889"/>
      <c r="X676" s="889"/>
      <c r="Y676" s="889"/>
      <c r="Z676" s="889"/>
      <c r="AA676" s="102"/>
      <c r="AB676" s="469"/>
      <c r="AC676" s="470"/>
      <c r="AD676" s="471"/>
    </row>
    <row r="677" spans="1:30" s="756" customFormat="1">
      <c r="A677" s="887"/>
      <c r="B677" s="891"/>
      <c r="C677" s="892"/>
      <c r="D677" s="894"/>
      <c r="E677" s="2111"/>
      <c r="F677" s="100"/>
      <c r="G677" s="889"/>
      <c r="H677" s="889"/>
      <c r="I677" s="889"/>
      <c r="J677" s="889"/>
      <c r="K677" s="889"/>
      <c r="L677" s="889"/>
      <c r="M677" s="889"/>
      <c r="N677" s="889"/>
      <c r="O677" s="889"/>
      <c r="P677" s="889"/>
      <c r="Q677" s="889"/>
      <c r="R677" s="889"/>
      <c r="S677" s="889"/>
      <c r="T677" s="889"/>
      <c r="U677" s="889"/>
      <c r="V677" s="889"/>
      <c r="W677" s="889"/>
      <c r="X677" s="889"/>
      <c r="Y677" s="889"/>
      <c r="Z677" s="889"/>
      <c r="AA677" s="102"/>
      <c r="AB677" s="469"/>
      <c r="AC677" s="470"/>
      <c r="AD677" s="471"/>
    </row>
    <row r="678" spans="1:30">
      <c r="A678" s="887"/>
      <c r="B678" s="891"/>
      <c r="C678" s="892"/>
      <c r="D678" s="894"/>
      <c r="E678" s="2111"/>
      <c r="F678" s="100"/>
      <c r="G678" s="889"/>
      <c r="H678" s="889"/>
      <c r="I678" s="889"/>
      <c r="J678" s="889"/>
      <c r="K678" s="889"/>
      <c r="L678" s="889"/>
      <c r="M678" s="889"/>
      <c r="N678" s="889"/>
      <c r="O678" s="889"/>
      <c r="P678" s="889"/>
      <c r="Q678" s="889"/>
      <c r="R678" s="889"/>
      <c r="S678" s="889"/>
      <c r="T678" s="889"/>
      <c r="U678" s="889"/>
      <c r="V678" s="889"/>
      <c r="W678" s="889"/>
      <c r="X678" s="889"/>
      <c r="Y678" s="889"/>
      <c r="Z678" s="889"/>
      <c r="AA678" s="102"/>
      <c r="AB678" s="469"/>
      <c r="AC678" s="470"/>
      <c r="AD678" s="471"/>
    </row>
    <row r="679" spans="1:30" s="756" customFormat="1">
      <c r="A679" s="887"/>
      <c r="B679" s="891"/>
      <c r="C679" s="892"/>
      <c r="D679" s="894"/>
      <c r="E679" s="2111"/>
      <c r="F679" s="100"/>
      <c r="G679" s="889"/>
      <c r="H679" s="889"/>
      <c r="I679" s="889"/>
      <c r="J679" s="889"/>
      <c r="K679" s="889"/>
      <c r="L679" s="889"/>
      <c r="M679" s="889"/>
      <c r="N679" s="889"/>
      <c r="O679" s="889"/>
      <c r="P679" s="889"/>
      <c r="Q679" s="889"/>
      <c r="R679" s="889"/>
      <c r="S679" s="889"/>
      <c r="T679" s="889"/>
      <c r="U679" s="889"/>
      <c r="V679" s="889"/>
      <c r="W679" s="889"/>
      <c r="X679" s="889"/>
      <c r="Y679" s="889"/>
      <c r="Z679" s="889"/>
      <c r="AA679" s="102"/>
      <c r="AB679" s="469"/>
      <c r="AC679" s="470"/>
      <c r="AD679" s="471"/>
    </row>
    <row r="680" spans="1:30" ht="6" customHeight="1">
      <c r="A680" s="888"/>
      <c r="B680" s="760"/>
      <c r="C680" s="895"/>
      <c r="D680" s="896"/>
      <c r="E680" s="902"/>
      <c r="F680" s="144"/>
      <c r="G680" s="890"/>
      <c r="H680" s="890"/>
      <c r="I680" s="890"/>
      <c r="J680" s="890"/>
      <c r="K680" s="890"/>
      <c r="L680" s="890"/>
      <c r="M680" s="890"/>
      <c r="N680" s="890"/>
      <c r="O680" s="890"/>
      <c r="P680" s="890"/>
      <c r="Q680" s="890"/>
      <c r="R680" s="890"/>
      <c r="S680" s="890"/>
      <c r="T680" s="890"/>
      <c r="U680" s="890"/>
      <c r="V680" s="890"/>
      <c r="W680" s="890"/>
      <c r="X680" s="890"/>
      <c r="Y680" s="890"/>
      <c r="Z680" s="890"/>
      <c r="AA680" s="149"/>
      <c r="AB680" s="475"/>
      <c r="AC680" s="476"/>
      <c r="AD680" s="477"/>
    </row>
    <row r="681" spans="1:30" s="756" customFormat="1" ht="6" customHeight="1">
      <c r="A681" s="750"/>
      <c r="B681" s="759"/>
      <c r="C681" s="761"/>
      <c r="D681" s="766"/>
      <c r="E681" s="772"/>
      <c r="F681" s="100"/>
      <c r="AA681" s="102"/>
      <c r="AB681" s="469"/>
      <c r="AC681" s="470"/>
      <c r="AD681" s="471"/>
    </row>
    <row r="682" spans="1:30">
      <c r="A682" s="111"/>
      <c r="B682" s="759"/>
      <c r="C682" s="411"/>
      <c r="D682" s="412"/>
      <c r="E682" s="2108" t="s">
        <v>1330</v>
      </c>
      <c r="F682" s="100"/>
      <c r="G682" s="756"/>
      <c r="H682" s="756"/>
      <c r="I682" s="756"/>
      <c r="J682" s="756"/>
      <c r="K682" s="756"/>
      <c r="L682" s="756"/>
      <c r="M682" s="756"/>
      <c r="N682" s="756"/>
      <c r="O682" s="756"/>
      <c r="P682" s="756"/>
      <c r="Q682" s="756"/>
      <c r="R682" s="756"/>
      <c r="S682" s="756"/>
      <c r="T682" s="756"/>
      <c r="U682" s="756"/>
      <c r="V682" s="756"/>
      <c r="W682" s="756"/>
      <c r="X682" s="756"/>
      <c r="Y682" s="756"/>
      <c r="Z682" s="756"/>
      <c r="AA682" s="102"/>
      <c r="AB682" s="469"/>
      <c r="AC682" s="470"/>
      <c r="AD682" s="471"/>
    </row>
    <row r="683" spans="1:30" s="531" customFormat="1">
      <c r="A683" s="529"/>
      <c r="B683" s="759"/>
      <c r="C683" s="530"/>
      <c r="D683" s="532"/>
      <c r="E683" s="2108"/>
      <c r="F683" s="100"/>
      <c r="G683" s="756"/>
      <c r="H683" s="756"/>
      <c r="I683" s="756"/>
      <c r="J683" s="756"/>
      <c r="K683" s="756"/>
      <c r="L683" s="756"/>
      <c r="M683" s="756"/>
      <c r="N683" s="756"/>
      <c r="O683" s="756"/>
      <c r="P683" s="756"/>
      <c r="Q683" s="756"/>
      <c r="R683" s="756"/>
      <c r="S683" s="756"/>
      <c r="T683" s="756"/>
      <c r="U683" s="756"/>
      <c r="V683" s="756"/>
      <c r="W683" s="756"/>
      <c r="X683" s="756"/>
      <c r="Y683" s="756"/>
      <c r="Z683" s="756"/>
      <c r="AA683" s="102"/>
      <c r="AB683" s="469"/>
      <c r="AC683" s="470"/>
      <c r="AD683" s="471"/>
    </row>
    <row r="684" spans="1:30" s="531" customFormat="1">
      <c r="A684" s="529"/>
      <c r="B684" s="759"/>
      <c r="C684" s="530"/>
      <c r="D684" s="532"/>
      <c r="E684" s="2108"/>
      <c r="F684" s="100"/>
      <c r="G684" s="756"/>
      <c r="H684" s="756"/>
      <c r="I684" s="756"/>
      <c r="J684" s="756"/>
      <c r="K684" s="756"/>
      <c r="L684" s="756"/>
      <c r="M684" s="756"/>
      <c r="N684" s="756"/>
      <c r="O684" s="756"/>
      <c r="P684" s="756"/>
      <c r="Q684" s="756"/>
      <c r="R684" s="756"/>
      <c r="S684" s="756"/>
      <c r="T684" s="756"/>
      <c r="U684" s="756"/>
      <c r="V684" s="756"/>
      <c r="W684" s="756"/>
      <c r="X684" s="756"/>
      <c r="Y684" s="756"/>
      <c r="Z684" s="756"/>
      <c r="AA684" s="102"/>
      <c r="AB684" s="469"/>
      <c r="AC684" s="470"/>
      <c r="AD684" s="471"/>
    </row>
    <row r="685" spans="1:30" s="531" customFormat="1">
      <c r="A685" s="529"/>
      <c r="B685" s="759"/>
      <c r="C685" s="530"/>
      <c r="D685" s="532"/>
      <c r="E685" s="2108"/>
      <c r="F685" s="100"/>
      <c r="G685" s="756"/>
      <c r="H685" s="756"/>
      <c r="I685" s="756"/>
      <c r="J685" s="756"/>
      <c r="K685" s="756"/>
      <c r="L685" s="756"/>
      <c r="M685" s="756"/>
      <c r="N685" s="756"/>
      <c r="O685" s="756"/>
      <c r="P685" s="756"/>
      <c r="Q685" s="756"/>
      <c r="R685" s="756"/>
      <c r="S685" s="756"/>
      <c r="T685" s="756"/>
      <c r="U685" s="756"/>
      <c r="V685" s="756"/>
      <c r="W685" s="756"/>
      <c r="X685" s="756"/>
      <c r="Y685" s="756"/>
      <c r="Z685" s="756"/>
      <c r="AA685" s="102"/>
      <c r="AB685" s="469"/>
      <c r="AC685" s="470"/>
      <c r="AD685" s="471"/>
    </row>
    <row r="686" spans="1:30" s="531" customFormat="1">
      <c r="A686" s="529"/>
      <c r="B686" s="759"/>
      <c r="C686" s="530"/>
      <c r="D686" s="532"/>
      <c r="E686" s="2108"/>
      <c r="F686" s="100"/>
      <c r="G686" s="756"/>
      <c r="H686" s="756"/>
      <c r="I686" s="756"/>
      <c r="J686" s="756"/>
      <c r="K686" s="756"/>
      <c r="L686" s="756"/>
      <c r="M686" s="756"/>
      <c r="N686" s="756"/>
      <c r="O686" s="756"/>
      <c r="P686" s="756"/>
      <c r="Q686" s="756"/>
      <c r="R686" s="756"/>
      <c r="S686" s="756"/>
      <c r="T686" s="756"/>
      <c r="U686" s="756"/>
      <c r="V686" s="756"/>
      <c r="W686" s="756"/>
      <c r="X686" s="756"/>
      <c r="Y686" s="756"/>
      <c r="Z686" s="756"/>
      <c r="AA686" s="102"/>
      <c r="AB686" s="469"/>
      <c r="AC686" s="470"/>
      <c r="AD686" s="471"/>
    </row>
    <row r="687" spans="1:30" s="531" customFormat="1">
      <c r="A687" s="529"/>
      <c r="B687" s="759"/>
      <c r="C687" s="530"/>
      <c r="D687" s="532"/>
      <c r="E687" s="2108"/>
      <c r="F687" s="100"/>
      <c r="G687" s="756"/>
      <c r="H687" s="756"/>
      <c r="I687" s="756"/>
      <c r="J687" s="756"/>
      <c r="K687" s="756"/>
      <c r="L687" s="756"/>
      <c r="M687" s="756"/>
      <c r="N687" s="756"/>
      <c r="O687" s="756"/>
      <c r="P687" s="756"/>
      <c r="Q687" s="756"/>
      <c r="R687" s="756"/>
      <c r="S687" s="756"/>
      <c r="T687" s="756"/>
      <c r="U687" s="756"/>
      <c r="V687" s="756"/>
      <c r="W687" s="756"/>
      <c r="X687" s="756"/>
      <c r="Y687" s="756"/>
      <c r="Z687" s="756"/>
      <c r="AA687" s="102"/>
      <c r="AB687" s="469"/>
      <c r="AC687" s="470"/>
      <c r="AD687" s="471"/>
    </row>
    <row r="688" spans="1:30">
      <c r="A688" s="111"/>
      <c r="B688" s="759"/>
      <c r="C688" s="411"/>
      <c r="D688" s="412"/>
      <c r="E688" s="2108"/>
      <c r="F688" s="100"/>
      <c r="G688" s="756"/>
      <c r="H688" s="756"/>
      <c r="I688" s="756"/>
      <c r="J688" s="756"/>
      <c r="K688" s="756"/>
      <c r="L688" s="756"/>
      <c r="M688" s="756"/>
      <c r="N688" s="756"/>
      <c r="O688" s="756"/>
      <c r="P688" s="756"/>
      <c r="Q688" s="756"/>
      <c r="R688" s="756"/>
      <c r="S688" s="756"/>
      <c r="T688" s="756"/>
      <c r="U688" s="756"/>
      <c r="V688" s="756"/>
      <c r="W688" s="756"/>
      <c r="X688" s="756"/>
      <c r="Y688" s="756"/>
      <c r="Z688" s="756"/>
      <c r="AA688" s="102"/>
      <c r="AB688" s="469"/>
      <c r="AC688" s="470"/>
      <c r="AD688" s="471"/>
    </row>
    <row r="689" spans="1:30" s="756" customFormat="1">
      <c r="A689" s="750"/>
      <c r="B689" s="759"/>
      <c r="C689" s="761"/>
      <c r="D689" s="766"/>
      <c r="E689" s="2108"/>
      <c r="F689" s="100"/>
      <c r="AA689" s="102"/>
      <c r="AB689" s="469"/>
      <c r="AC689" s="470"/>
      <c r="AD689" s="471"/>
    </row>
    <row r="690" spans="1:30" s="531" customFormat="1">
      <c r="A690" s="529"/>
      <c r="B690" s="759"/>
      <c r="C690" s="530"/>
      <c r="D690" s="532"/>
      <c r="E690" s="2108"/>
      <c r="F690" s="100"/>
      <c r="AA690" s="102"/>
      <c r="AB690" s="469"/>
      <c r="AC690" s="470"/>
      <c r="AD690" s="471"/>
    </row>
    <row r="691" spans="1:30" ht="5.0999999999999996" customHeight="1">
      <c r="A691" s="111"/>
      <c r="B691" s="759"/>
      <c r="C691" s="411"/>
      <c r="D691" s="412"/>
      <c r="E691" s="2108"/>
      <c r="F691" s="100"/>
      <c r="G691" s="531"/>
      <c r="H691" s="531"/>
      <c r="I691" s="531"/>
      <c r="J691" s="531"/>
      <c r="K691" s="531"/>
      <c r="L691" s="531"/>
      <c r="M691" s="531"/>
      <c r="N691" s="531"/>
      <c r="O691" s="531"/>
      <c r="P691" s="531"/>
      <c r="Q691" s="531"/>
      <c r="R691" s="531"/>
      <c r="S691" s="531"/>
      <c r="T691" s="531"/>
      <c r="U691" s="531"/>
      <c r="V691" s="531"/>
      <c r="W691" s="531"/>
      <c r="X691" s="531"/>
      <c r="Y691" s="531"/>
      <c r="Z691" s="531"/>
      <c r="AA691" s="102"/>
      <c r="AB691" s="469"/>
      <c r="AC691" s="470"/>
      <c r="AD691" s="471"/>
    </row>
    <row r="692" spans="1:30">
      <c r="A692" s="548"/>
      <c r="B692" s="759"/>
      <c r="C692" s="552"/>
      <c r="D692" s="553"/>
      <c r="E692" s="2111" t="s">
        <v>870</v>
      </c>
      <c r="F692" s="100"/>
      <c r="G692" s="550"/>
      <c r="H692" s="550"/>
      <c r="I692" s="550"/>
      <c r="J692" s="550"/>
      <c r="K692" s="550"/>
      <c r="L692" s="550"/>
      <c r="M692" s="550"/>
      <c r="N692" s="550"/>
      <c r="O692" s="550"/>
      <c r="P692" s="550"/>
      <c r="Q692" s="550"/>
      <c r="R692" s="550"/>
      <c r="S692" s="550"/>
      <c r="T692" s="550"/>
      <c r="U692" s="550"/>
      <c r="V692" s="550"/>
      <c r="W692" s="550"/>
      <c r="X692" s="550"/>
      <c r="Y692" s="550"/>
      <c r="Z692" s="550"/>
      <c r="AA692" s="102"/>
      <c r="AB692" s="469"/>
      <c r="AC692" s="470"/>
      <c r="AD692" s="471"/>
    </row>
    <row r="693" spans="1:30">
      <c r="A693" s="548"/>
      <c r="B693" s="759"/>
      <c r="C693" s="552"/>
      <c r="D693" s="553"/>
      <c r="E693" s="2111"/>
      <c r="F693" s="100"/>
      <c r="G693" s="550"/>
      <c r="H693" s="550"/>
      <c r="I693" s="550"/>
      <c r="J693" s="550"/>
      <c r="K693" s="550"/>
      <c r="L693" s="550"/>
      <c r="M693" s="550"/>
      <c r="N693" s="550"/>
      <c r="O693" s="550"/>
      <c r="P693" s="550"/>
      <c r="Q693" s="550"/>
      <c r="R693" s="550"/>
      <c r="S693" s="550"/>
      <c r="T693" s="550"/>
      <c r="U693" s="550"/>
      <c r="V693" s="550"/>
      <c r="W693" s="550"/>
      <c r="X693" s="550"/>
      <c r="Y693" s="550"/>
      <c r="Z693" s="550"/>
      <c r="AA693" s="102"/>
      <c r="AB693" s="469"/>
      <c r="AC693" s="470"/>
      <c r="AD693" s="471"/>
    </row>
    <row r="694" spans="1:30">
      <c r="A694" s="548"/>
      <c r="B694" s="759"/>
      <c r="C694" s="552"/>
      <c r="D694" s="553"/>
      <c r="E694" s="2111"/>
      <c r="F694" s="100"/>
      <c r="G694" s="550"/>
      <c r="H694" s="550"/>
      <c r="I694" s="550"/>
      <c r="J694" s="550"/>
      <c r="K694" s="550"/>
      <c r="L694" s="550"/>
      <c r="M694" s="550"/>
      <c r="N694" s="550"/>
      <c r="O694" s="550"/>
      <c r="P694" s="550"/>
      <c r="Q694" s="550"/>
      <c r="R694" s="550"/>
      <c r="S694" s="550"/>
      <c r="T694" s="550"/>
      <c r="U694" s="550"/>
      <c r="V694" s="550"/>
      <c r="W694" s="550"/>
      <c r="X694" s="550"/>
      <c r="Y694" s="550"/>
      <c r="Z694" s="550"/>
      <c r="AA694" s="102"/>
      <c r="AB694" s="469"/>
      <c r="AC694" s="470"/>
      <c r="AD694" s="471"/>
    </row>
    <row r="695" spans="1:30">
      <c r="A695" s="548"/>
      <c r="B695" s="759"/>
      <c r="C695" s="552"/>
      <c r="D695" s="553"/>
      <c r="E695" s="2111"/>
      <c r="F695" s="100"/>
      <c r="G695" s="550"/>
      <c r="H695" s="550"/>
      <c r="I695" s="550"/>
      <c r="J695" s="550"/>
      <c r="K695" s="550"/>
      <c r="L695" s="550"/>
      <c r="M695" s="550"/>
      <c r="N695" s="550"/>
      <c r="O695" s="550"/>
      <c r="P695" s="550"/>
      <c r="Q695" s="550"/>
      <c r="R695" s="550"/>
      <c r="S695" s="550"/>
      <c r="T695" s="550"/>
      <c r="U695" s="550"/>
      <c r="V695" s="550"/>
      <c r="W695" s="550"/>
      <c r="X695" s="550"/>
      <c r="Y695" s="550"/>
      <c r="Z695" s="550"/>
      <c r="AA695" s="102"/>
      <c r="AB695" s="469"/>
      <c r="AC695" s="470"/>
      <c r="AD695" s="471"/>
    </row>
    <row r="696" spans="1:30">
      <c r="A696" s="548"/>
      <c r="B696" s="759"/>
      <c r="C696" s="552"/>
      <c r="D696" s="553"/>
      <c r="E696" s="2111"/>
      <c r="F696" s="100"/>
      <c r="G696" s="550"/>
      <c r="H696" s="550"/>
      <c r="I696" s="550"/>
      <c r="J696" s="550"/>
      <c r="K696" s="550"/>
      <c r="L696" s="550"/>
      <c r="M696" s="550"/>
      <c r="N696" s="550"/>
      <c r="O696" s="550"/>
      <c r="P696" s="550"/>
      <c r="Q696" s="550"/>
      <c r="R696" s="550"/>
      <c r="S696" s="550"/>
      <c r="T696" s="550"/>
      <c r="U696" s="550"/>
      <c r="V696" s="550"/>
      <c r="W696" s="550"/>
      <c r="X696" s="550"/>
      <c r="Y696" s="550"/>
      <c r="Z696" s="550"/>
      <c r="AA696" s="102"/>
      <c r="AB696" s="469"/>
      <c r="AC696" s="470"/>
      <c r="AD696" s="471"/>
    </row>
    <row r="697" spans="1:30">
      <c r="A697" s="548"/>
      <c r="B697" s="759"/>
      <c r="C697" s="552"/>
      <c r="D697" s="553"/>
      <c r="E697" s="2111"/>
      <c r="F697" s="100"/>
      <c r="G697" s="550"/>
      <c r="H697" s="550"/>
      <c r="I697" s="550"/>
      <c r="J697" s="550"/>
      <c r="K697" s="550"/>
      <c r="L697" s="550"/>
      <c r="M697" s="550"/>
      <c r="N697" s="550"/>
      <c r="O697" s="550"/>
      <c r="P697" s="550"/>
      <c r="Q697" s="550"/>
      <c r="R697" s="550"/>
      <c r="S697" s="550"/>
      <c r="T697" s="550"/>
      <c r="U697" s="550"/>
      <c r="V697" s="550"/>
      <c r="W697" s="550"/>
      <c r="X697" s="550"/>
      <c r="Y697" s="550"/>
      <c r="Z697" s="550"/>
      <c r="AA697" s="102"/>
      <c r="AB697" s="469"/>
      <c r="AC697" s="470"/>
      <c r="AD697" s="471"/>
    </row>
    <row r="698" spans="1:30">
      <c r="A698" s="548"/>
      <c r="B698" s="759"/>
      <c r="C698" s="552"/>
      <c r="D698" s="553"/>
      <c r="E698" s="2111"/>
      <c r="F698" s="100"/>
      <c r="G698" s="550"/>
      <c r="H698" s="550"/>
      <c r="I698" s="550"/>
      <c r="J698" s="550"/>
      <c r="K698" s="550"/>
      <c r="L698" s="550"/>
      <c r="M698" s="550"/>
      <c r="N698" s="550"/>
      <c r="O698" s="550"/>
      <c r="P698" s="550"/>
      <c r="Q698" s="550"/>
      <c r="R698" s="550"/>
      <c r="S698" s="550"/>
      <c r="T698" s="550"/>
      <c r="U698" s="550"/>
      <c r="V698" s="550"/>
      <c r="W698" s="550"/>
      <c r="X698" s="550"/>
      <c r="Y698" s="550"/>
      <c r="Z698" s="550"/>
      <c r="AA698" s="102"/>
      <c r="AB698" s="469"/>
      <c r="AC698" s="470"/>
      <c r="AD698" s="471"/>
    </row>
    <row r="699" spans="1:30" s="531" customFormat="1">
      <c r="A699" s="548"/>
      <c r="B699" s="759"/>
      <c r="C699" s="552"/>
      <c r="D699" s="553"/>
      <c r="E699" s="2111"/>
      <c r="F699" s="100"/>
      <c r="G699" s="550"/>
      <c r="H699" s="550"/>
      <c r="I699" s="550"/>
      <c r="J699" s="550"/>
      <c r="K699" s="550"/>
      <c r="L699" s="550"/>
      <c r="M699" s="550"/>
      <c r="N699" s="550"/>
      <c r="O699" s="550"/>
      <c r="P699" s="550"/>
      <c r="Q699" s="550"/>
      <c r="R699" s="550"/>
      <c r="S699" s="550"/>
      <c r="T699" s="550"/>
      <c r="U699" s="550"/>
      <c r="V699" s="550"/>
      <c r="W699" s="550"/>
      <c r="X699" s="550"/>
      <c r="Y699" s="550"/>
      <c r="Z699" s="550"/>
      <c r="AA699" s="102"/>
      <c r="AB699" s="469"/>
      <c r="AC699" s="470"/>
      <c r="AD699" s="471"/>
    </row>
    <row r="700" spans="1:30">
      <c r="A700" s="549"/>
      <c r="B700" s="760"/>
      <c r="C700" s="554"/>
      <c r="D700" s="555"/>
      <c r="E700" s="2112"/>
      <c r="F700" s="144"/>
      <c r="G700" s="551"/>
      <c r="H700" s="551"/>
      <c r="I700" s="551"/>
      <c r="J700" s="551"/>
      <c r="K700" s="551"/>
      <c r="L700" s="551"/>
      <c r="M700" s="551"/>
      <c r="N700" s="551"/>
      <c r="O700" s="551"/>
      <c r="P700" s="551"/>
      <c r="Q700" s="551"/>
      <c r="R700" s="551"/>
      <c r="S700" s="551"/>
      <c r="T700" s="551"/>
      <c r="U700" s="551"/>
      <c r="V700" s="551"/>
      <c r="W700" s="551"/>
      <c r="X700" s="551"/>
      <c r="Y700" s="551"/>
      <c r="Z700" s="551"/>
      <c r="AA700" s="149"/>
      <c r="AB700" s="475"/>
      <c r="AC700" s="476"/>
      <c r="AD700" s="477"/>
    </row>
    <row r="701" spans="1:30" ht="6" customHeight="1">
      <c r="A701" s="111"/>
      <c r="B701" s="759"/>
      <c r="C701" s="411"/>
      <c r="D701" s="412"/>
      <c r="E701" s="111"/>
      <c r="F701" s="100"/>
      <c r="AA701" s="102"/>
      <c r="AB701" s="469"/>
      <c r="AC701" s="470"/>
      <c r="AD701" s="471"/>
    </row>
    <row r="702" spans="1:30" ht="13.5" customHeight="1">
      <c r="A702" s="111"/>
      <c r="B702" s="323">
        <v>26</v>
      </c>
      <c r="C702" s="1523" t="s">
        <v>1056</v>
      </c>
      <c r="D702" s="1207" t="s">
        <v>1038</v>
      </c>
      <c r="E702" s="1135" t="s">
        <v>1168</v>
      </c>
      <c r="F702" s="100"/>
      <c r="G702" s="1136" t="s">
        <v>117</v>
      </c>
      <c r="H702" s="1136"/>
      <c r="I702" s="1136"/>
      <c r="J702" s="1136"/>
      <c r="K702" s="1136"/>
      <c r="L702" s="1136"/>
      <c r="M702" s="1704"/>
      <c r="N702" s="1802" t="s">
        <v>810</v>
      </c>
      <c r="O702" s="1803"/>
      <c r="P702" s="1803"/>
      <c r="Q702" s="1803"/>
      <c r="R702" s="1803"/>
      <c r="S702" s="1803"/>
      <c r="T702" s="1803"/>
      <c r="U702" s="1803"/>
      <c r="V702" s="1804"/>
      <c r="W702" s="212"/>
      <c r="X702" s="212"/>
      <c r="Y702" s="212"/>
      <c r="Z702" s="212"/>
      <c r="AA702" s="102"/>
      <c r="AB702" s="2018" t="s">
        <v>1060</v>
      </c>
      <c r="AC702" s="2019"/>
      <c r="AD702" s="2020"/>
    </row>
    <row r="703" spans="1:30">
      <c r="A703" s="111"/>
      <c r="B703" s="323"/>
      <c r="C703" s="1523"/>
      <c r="D703" s="1207"/>
      <c r="E703" s="1135"/>
      <c r="F703" s="100"/>
      <c r="G703" s="1136"/>
      <c r="H703" s="1136"/>
      <c r="I703" s="1136"/>
      <c r="J703" s="1136"/>
      <c r="K703" s="1136"/>
      <c r="L703" s="1136"/>
      <c r="M703" s="1704"/>
      <c r="N703" s="1805"/>
      <c r="O703" s="1806"/>
      <c r="P703" s="1806"/>
      <c r="Q703" s="1806"/>
      <c r="R703" s="1806"/>
      <c r="S703" s="1806"/>
      <c r="T703" s="1806"/>
      <c r="U703" s="1806"/>
      <c r="V703" s="1807"/>
      <c r="W703" s="212"/>
      <c r="X703" s="212"/>
      <c r="Y703" s="212"/>
      <c r="Z703" s="212"/>
      <c r="AA703" s="102"/>
      <c r="AB703" s="2018"/>
      <c r="AC703" s="2019"/>
      <c r="AD703" s="2020"/>
    </row>
    <row r="704" spans="1:30">
      <c r="A704" s="111"/>
      <c r="B704" s="323"/>
      <c r="C704" s="1523"/>
      <c r="D704" s="1207"/>
      <c r="E704" s="1135"/>
      <c r="F704" s="100"/>
      <c r="G704" s="212"/>
      <c r="H704" s="212"/>
      <c r="I704" s="212"/>
      <c r="J704" s="212"/>
      <c r="K704" s="212"/>
      <c r="L704" s="212"/>
      <c r="M704" s="212"/>
      <c r="N704" s="212"/>
      <c r="O704" s="212"/>
      <c r="P704" s="212"/>
      <c r="Q704" s="212"/>
      <c r="R704" s="212"/>
      <c r="S704" s="212"/>
      <c r="T704" s="212"/>
      <c r="U704" s="212"/>
      <c r="V704" s="212"/>
      <c r="W704" s="212"/>
      <c r="X704" s="212"/>
      <c r="Y704" s="212"/>
      <c r="Z704" s="212"/>
      <c r="AA704" s="102"/>
      <c r="AB704" s="2018"/>
      <c r="AC704" s="2019"/>
      <c r="AD704" s="2020"/>
    </row>
    <row r="705" spans="1:30">
      <c r="A705" s="111"/>
      <c r="B705" s="323"/>
      <c r="C705" s="411"/>
      <c r="D705" s="412"/>
      <c r="E705" s="1135"/>
      <c r="F705" s="100"/>
      <c r="N705" s="212"/>
      <c r="O705" s="212"/>
      <c r="P705" s="212"/>
      <c r="Q705" s="212"/>
      <c r="R705" s="212"/>
      <c r="S705" s="212"/>
      <c r="T705" s="212"/>
      <c r="U705" s="212"/>
      <c r="V705" s="212"/>
      <c r="W705" s="212"/>
      <c r="X705" s="212"/>
      <c r="Y705" s="212"/>
      <c r="Z705" s="212"/>
      <c r="AA705" s="102"/>
      <c r="AB705" s="469"/>
      <c r="AC705" s="470"/>
      <c r="AD705" s="471"/>
    </row>
    <row r="706" spans="1:30">
      <c r="A706" s="111"/>
      <c r="B706" s="323"/>
      <c r="C706" s="411"/>
      <c r="D706" s="412"/>
      <c r="E706" s="1135"/>
      <c r="F706" s="100"/>
      <c r="N706" s="212"/>
      <c r="O706" s="212"/>
      <c r="P706" s="212"/>
      <c r="Q706" s="212"/>
      <c r="R706" s="212"/>
      <c r="S706" s="212"/>
      <c r="T706" s="212"/>
      <c r="U706" s="212"/>
      <c r="V706" s="212"/>
      <c r="W706" s="212"/>
      <c r="X706" s="212"/>
      <c r="Y706" s="212"/>
      <c r="Z706" s="212"/>
      <c r="AA706" s="102"/>
      <c r="AB706" s="469"/>
      <c r="AC706" s="470"/>
      <c r="AD706" s="471"/>
    </row>
    <row r="707" spans="1:30">
      <c r="A707" s="111"/>
      <c r="B707" s="323"/>
      <c r="C707" s="411"/>
      <c r="D707" s="412"/>
      <c r="E707" s="1135"/>
      <c r="F707" s="100"/>
      <c r="G707" s="212"/>
      <c r="H707" s="212"/>
      <c r="I707" s="212"/>
      <c r="J707" s="212"/>
      <c r="K707" s="212"/>
      <c r="L707" s="212"/>
      <c r="M707" s="212"/>
      <c r="N707" s="212"/>
      <c r="O707" s="212"/>
      <c r="P707" s="212"/>
      <c r="Q707" s="212"/>
      <c r="R707" s="212"/>
      <c r="S707" s="212"/>
      <c r="T707" s="212"/>
      <c r="U707" s="212"/>
      <c r="V707" s="212"/>
      <c r="W707" s="212"/>
      <c r="X707" s="212"/>
      <c r="Y707" s="212"/>
      <c r="Z707" s="212"/>
      <c r="AA707" s="102"/>
      <c r="AB707" s="469"/>
      <c r="AC707" s="470"/>
      <c r="AD707" s="471"/>
    </row>
    <row r="708" spans="1:30">
      <c r="A708" s="111"/>
      <c r="B708" s="323"/>
      <c r="C708" s="411"/>
      <c r="D708" s="412"/>
      <c r="E708" s="111"/>
      <c r="F708" s="100"/>
      <c r="G708" s="385"/>
      <c r="H708" s="385"/>
      <c r="I708" s="490"/>
      <c r="J708" s="490"/>
      <c r="K708" s="490"/>
      <c r="L708" s="490"/>
      <c r="M708" s="490"/>
      <c r="N708" s="490"/>
      <c r="O708" s="490"/>
      <c r="P708" s="490"/>
      <c r="Q708" s="490"/>
      <c r="R708" s="490"/>
      <c r="S708" s="490"/>
      <c r="T708" s="490"/>
      <c r="U708" s="490"/>
      <c r="V708" s="490"/>
      <c r="W708" s="490"/>
      <c r="X708" s="490"/>
      <c r="Y708" s="490"/>
      <c r="Z708" s="490"/>
      <c r="AB708" s="454"/>
      <c r="AC708" s="455"/>
      <c r="AD708" s="456"/>
    </row>
    <row r="709" spans="1:30" ht="13.5" customHeight="1">
      <c r="A709" s="1135" t="s">
        <v>897</v>
      </c>
      <c r="B709" s="2033">
        <v>27</v>
      </c>
      <c r="C709" s="1523" t="s">
        <v>1057</v>
      </c>
      <c r="D709" s="2106" t="s">
        <v>1039</v>
      </c>
      <c r="E709" s="1135" t="s">
        <v>1169</v>
      </c>
      <c r="F709" s="100"/>
      <c r="G709" s="1136" t="s">
        <v>117</v>
      </c>
      <c r="H709" s="1136"/>
      <c r="I709" s="1136"/>
      <c r="J709" s="1136"/>
      <c r="K709" s="1136"/>
      <c r="L709" s="1136"/>
      <c r="M709" s="1704"/>
      <c r="N709" s="1802" t="s">
        <v>784</v>
      </c>
      <c r="O709" s="1803"/>
      <c r="P709" s="1803"/>
      <c r="Q709" s="1803"/>
      <c r="R709" s="1803"/>
      <c r="S709" s="1803"/>
      <c r="T709" s="1803"/>
      <c r="U709" s="1803"/>
      <c r="V709" s="1804"/>
      <c r="W709" s="212"/>
      <c r="X709" s="212"/>
      <c r="Y709" s="212"/>
      <c r="Z709" s="212"/>
      <c r="AA709" s="102"/>
      <c r="AB709" s="2018" t="s">
        <v>1060</v>
      </c>
      <c r="AC709" s="2019"/>
      <c r="AD709" s="2020"/>
    </row>
    <row r="710" spans="1:30">
      <c r="A710" s="1135"/>
      <c r="B710" s="2033"/>
      <c r="C710" s="1523"/>
      <c r="D710" s="2106"/>
      <c r="E710" s="1135"/>
      <c r="F710" s="100"/>
      <c r="G710" s="1136"/>
      <c r="H710" s="1136"/>
      <c r="I710" s="1136"/>
      <c r="J710" s="1136"/>
      <c r="K710" s="1136"/>
      <c r="L710" s="1136"/>
      <c r="M710" s="1704"/>
      <c r="N710" s="1805"/>
      <c r="O710" s="1806"/>
      <c r="P710" s="1806"/>
      <c r="Q710" s="1806"/>
      <c r="R710" s="1806"/>
      <c r="S710" s="1806"/>
      <c r="T710" s="1806"/>
      <c r="U710" s="1806"/>
      <c r="V710" s="1807"/>
      <c r="W710" s="212"/>
      <c r="X710" s="212"/>
      <c r="Y710" s="212"/>
      <c r="Z710" s="212"/>
      <c r="AA710" s="102"/>
      <c r="AB710" s="2018"/>
      <c r="AC710" s="2019"/>
      <c r="AD710" s="2020"/>
    </row>
    <row r="711" spans="1:30">
      <c r="A711" s="1135"/>
      <c r="B711" s="2033"/>
      <c r="C711" s="1523"/>
      <c r="D711" s="2106"/>
      <c r="E711" s="1135"/>
      <c r="F711" s="100"/>
      <c r="G711" s="212"/>
      <c r="H711" s="212"/>
      <c r="I711" s="212"/>
      <c r="J711" s="212"/>
      <c r="K711" s="212"/>
      <c r="L711" s="212"/>
      <c r="M711" s="212"/>
      <c r="N711" s="446" t="s">
        <v>785</v>
      </c>
      <c r="O711" s="212"/>
      <c r="P711" s="212"/>
      <c r="Q711" s="212"/>
      <c r="R711" s="212"/>
      <c r="S711" s="212"/>
      <c r="T711" s="212"/>
      <c r="U711" s="212"/>
      <c r="V711" s="212"/>
      <c r="W711" s="212"/>
      <c r="X711" s="212"/>
      <c r="Y711" s="212"/>
      <c r="Z711" s="212"/>
      <c r="AA711" s="102"/>
      <c r="AB711" s="2018"/>
      <c r="AC711" s="2019"/>
      <c r="AD711" s="2020"/>
    </row>
    <row r="712" spans="1:30" ht="14.25" thickBot="1">
      <c r="A712" s="1135"/>
      <c r="B712" s="2033"/>
      <c r="C712" s="1523"/>
      <c r="D712" s="2106"/>
      <c r="E712" s="1135"/>
      <c r="F712" s="100"/>
      <c r="G712" s="287"/>
      <c r="H712" s="287"/>
      <c r="I712" s="287"/>
      <c r="J712" s="287"/>
      <c r="K712" s="287"/>
      <c r="L712" s="287"/>
      <c r="M712" s="287"/>
      <c r="N712" s="287"/>
      <c r="O712" s="287"/>
      <c r="P712" s="287"/>
      <c r="Q712" s="287"/>
      <c r="R712" s="287"/>
      <c r="S712" s="287"/>
      <c r="T712" s="287"/>
      <c r="U712" s="287"/>
      <c r="V712" s="287"/>
      <c r="W712" s="287"/>
      <c r="X712" s="287"/>
      <c r="Y712" s="287"/>
      <c r="Z712" s="287"/>
      <c r="AA712" s="102"/>
      <c r="AB712" s="469"/>
      <c r="AC712" s="470"/>
      <c r="AD712" s="471"/>
    </row>
    <row r="713" spans="1:30" ht="14.25" thickBot="1">
      <c r="A713" s="1135"/>
      <c r="B713" s="2033"/>
      <c r="C713" s="1523"/>
      <c r="D713" s="2106"/>
      <c r="E713" s="1135"/>
      <c r="F713" s="507"/>
      <c r="G713" s="2054" t="s">
        <v>1085</v>
      </c>
      <c r="H713" s="2054"/>
      <c r="I713" s="2054"/>
      <c r="J713" s="2054"/>
      <c r="K713" s="2054"/>
      <c r="L713" s="2054"/>
      <c r="M713" s="2054"/>
      <c r="N713" s="2054"/>
      <c r="O713" s="2054"/>
      <c r="P713" s="2054"/>
      <c r="Q713" s="2054"/>
      <c r="R713" s="2054"/>
      <c r="S713" s="2054"/>
      <c r="T713" s="2054"/>
      <c r="U713" s="2055"/>
      <c r="V713" s="2051"/>
      <c r="W713" s="2052"/>
      <c r="X713" s="2052"/>
      <c r="Y713" s="2052"/>
      <c r="Z713" s="2053"/>
      <c r="AA713" s="508"/>
      <c r="AB713" s="469"/>
      <c r="AC713" s="470"/>
      <c r="AD713" s="471"/>
    </row>
    <row r="714" spans="1:30" ht="14.25" thickBot="1">
      <c r="A714" s="1135"/>
      <c r="B714" s="2033"/>
      <c r="C714" s="1523"/>
      <c r="D714" s="2106"/>
      <c r="E714" s="1135"/>
      <c r="F714" s="100"/>
      <c r="G714" s="287"/>
      <c r="H714" s="287"/>
      <c r="I714" s="287"/>
      <c r="J714" s="287"/>
      <c r="K714" s="287"/>
      <c r="L714" s="287"/>
      <c r="M714" s="287"/>
      <c r="N714" s="287"/>
      <c r="O714" s="287"/>
      <c r="P714" s="287"/>
      <c r="Q714" s="287"/>
      <c r="R714" s="287"/>
      <c r="S714" s="287"/>
      <c r="T714" s="287"/>
      <c r="U714" s="287"/>
      <c r="V714" s="287"/>
      <c r="W714" s="287"/>
      <c r="X714" s="287"/>
      <c r="Y714" s="287"/>
      <c r="Z714" s="287"/>
      <c r="AA714" s="102"/>
      <c r="AB714" s="469"/>
      <c r="AC714" s="470"/>
      <c r="AD714" s="471"/>
    </row>
    <row r="715" spans="1:30" ht="14.25" thickBot="1">
      <c r="A715" s="1135"/>
      <c r="B715" s="2033"/>
      <c r="C715" s="1523"/>
      <c r="D715" s="2106"/>
      <c r="E715" s="1135"/>
      <c r="F715" s="100"/>
      <c r="G715" s="2103" t="s">
        <v>861</v>
      </c>
      <c r="H715" s="2104"/>
      <c r="I715" s="2104"/>
      <c r="J715" s="2104"/>
      <c r="K715" s="2104"/>
      <c r="L715" s="2104"/>
      <c r="M715" s="2104"/>
      <c r="N715" s="2104"/>
      <c r="O715" s="2105"/>
      <c r="P715" s="2082" t="str">
        <f>IFERROR(管理運営!O72+管理運営!O73+管理運営!O74,"")</f>
        <v/>
      </c>
      <c r="Q715" s="2083"/>
      <c r="R715" s="2084"/>
      <c r="S715" s="457" t="s">
        <v>286</v>
      </c>
      <c r="T715" s="287"/>
      <c r="U715" s="287"/>
      <c r="V715" s="287"/>
      <c r="W715" s="287"/>
      <c r="X715" s="287"/>
      <c r="Y715" s="287"/>
      <c r="Z715" s="287"/>
      <c r="AA715" s="102"/>
      <c r="AB715" s="469"/>
      <c r="AC715" s="470"/>
      <c r="AD715" s="471"/>
    </row>
    <row r="716" spans="1:30">
      <c r="A716" s="111"/>
      <c r="B716" s="759"/>
      <c r="C716" s="411"/>
      <c r="D716" s="412"/>
      <c r="E716" s="111"/>
      <c r="F716" s="100"/>
      <c r="G716" s="2147"/>
      <c r="H716" s="2148"/>
      <c r="I716" s="2076" t="s">
        <v>764</v>
      </c>
      <c r="J716" s="2077"/>
      <c r="K716" s="2077"/>
      <c r="L716" s="2077"/>
      <c r="M716" s="2077"/>
      <c r="N716" s="2077"/>
      <c r="O716" s="2078"/>
      <c r="P716" s="287"/>
      <c r="Q716" s="287"/>
      <c r="R716" s="287"/>
      <c r="S716" s="136"/>
      <c r="T716" s="287"/>
      <c r="U716" s="287"/>
      <c r="V716" s="287"/>
      <c r="W716" s="287"/>
      <c r="X716" s="287"/>
      <c r="Y716" s="287"/>
      <c r="Z716" s="287"/>
      <c r="AA716" s="102"/>
      <c r="AB716" s="469"/>
      <c r="AC716" s="470"/>
      <c r="AD716" s="471"/>
    </row>
    <row r="717" spans="1:30">
      <c r="A717" s="111"/>
      <c r="B717" s="759"/>
      <c r="C717" s="411"/>
      <c r="D717" s="412"/>
      <c r="E717" s="111"/>
      <c r="F717" s="100"/>
      <c r="W717" s="287"/>
      <c r="X717" s="287"/>
      <c r="Y717" s="287"/>
      <c r="Z717" s="287"/>
      <c r="AA717" s="102"/>
      <c r="AB717" s="469"/>
      <c r="AC717" s="470"/>
      <c r="AD717" s="471"/>
    </row>
    <row r="718" spans="1:30">
      <c r="A718" s="111"/>
      <c r="B718" s="759"/>
      <c r="C718" s="411"/>
      <c r="D718" s="412"/>
      <c r="E718" s="111"/>
      <c r="F718" s="100"/>
      <c r="W718" s="287"/>
      <c r="X718" s="287"/>
      <c r="Y718" s="287"/>
      <c r="Z718" s="287"/>
      <c r="AA718" s="102"/>
      <c r="AB718" s="469"/>
      <c r="AC718" s="470"/>
      <c r="AD718" s="471"/>
    </row>
    <row r="719" spans="1:30" ht="13.5" customHeight="1">
      <c r="A719" s="111"/>
      <c r="B719" s="2033">
        <v>28</v>
      </c>
      <c r="C719" s="2032" t="s">
        <v>1058</v>
      </c>
      <c r="D719" s="2107" t="s">
        <v>1043</v>
      </c>
      <c r="E719" s="1703" t="s">
        <v>1170</v>
      </c>
      <c r="F719" s="100"/>
      <c r="G719" s="1136" t="s">
        <v>117</v>
      </c>
      <c r="H719" s="1136"/>
      <c r="I719" s="1136"/>
      <c r="J719" s="1136"/>
      <c r="K719" s="1136"/>
      <c r="L719" s="1136"/>
      <c r="M719" s="1704"/>
      <c r="N719" s="1802" t="s">
        <v>784</v>
      </c>
      <c r="O719" s="1803"/>
      <c r="P719" s="1803"/>
      <c r="Q719" s="1803"/>
      <c r="R719" s="1803"/>
      <c r="S719" s="1803"/>
      <c r="T719" s="1803"/>
      <c r="U719" s="1803"/>
      <c r="V719" s="1804"/>
      <c r="W719" s="287"/>
      <c r="X719" s="287"/>
      <c r="Y719" s="287"/>
      <c r="Z719" s="287"/>
      <c r="AA719" s="102"/>
      <c r="AB719" s="2018" t="s">
        <v>1060</v>
      </c>
      <c r="AC719" s="2019"/>
      <c r="AD719" s="2020"/>
    </row>
    <row r="720" spans="1:30">
      <c r="A720" s="111"/>
      <c r="B720" s="2033"/>
      <c r="C720" s="2032"/>
      <c r="D720" s="2107"/>
      <c r="E720" s="1703"/>
      <c r="F720" s="100"/>
      <c r="G720" s="1136"/>
      <c r="H720" s="1136"/>
      <c r="I720" s="1136"/>
      <c r="J720" s="1136"/>
      <c r="K720" s="1136"/>
      <c r="L720" s="1136"/>
      <c r="M720" s="1704"/>
      <c r="N720" s="1805"/>
      <c r="O720" s="1806"/>
      <c r="P720" s="1806"/>
      <c r="Q720" s="1806"/>
      <c r="R720" s="1806"/>
      <c r="S720" s="1806"/>
      <c r="T720" s="1806"/>
      <c r="U720" s="1806"/>
      <c r="V720" s="1807"/>
      <c r="W720" s="287"/>
      <c r="X720" s="287"/>
      <c r="Y720" s="287"/>
      <c r="Z720" s="287"/>
      <c r="AA720" s="102"/>
      <c r="AB720" s="2018"/>
      <c r="AC720" s="2019"/>
      <c r="AD720" s="2020"/>
    </row>
    <row r="721" spans="1:30" ht="14.25" thickBot="1">
      <c r="A721" s="111"/>
      <c r="B721" s="2033"/>
      <c r="C721" s="2032"/>
      <c r="D721" s="2107"/>
      <c r="E721" s="1703"/>
      <c r="F721" s="100"/>
      <c r="W721" s="287"/>
      <c r="X721" s="287"/>
      <c r="Y721" s="287"/>
      <c r="Z721" s="287"/>
      <c r="AA721" s="102"/>
      <c r="AB721" s="2018"/>
      <c r="AC721" s="2019"/>
      <c r="AD721" s="2020"/>
    </row>
    <row r="722" spans="1:30" ht="14.25" thickBot="1">
      <c r="A722" s="111"/>
      <c r="B722" s="2033"/>
      <c r="C722" s="2032"/>
      <c r="D722" s="2107"/>
      <c r="E722" s="1703"/>
      <c r="F722" s="100"/>
      <c r="G722" s="1549" t="s">
        <v>1086</v>
      </c>
      <c r="H722" s="1549"/>
      <c r="I722" s="1549"/>
      <c r="J722" s="1549"/>
      <c r="K722" s="1549"/>
      <c r="L722" s="1549"/>
      <c r="M722" s="1549"/>
      <c r="N722" s="1549"/>
      <c r="O722" s="1549"/>
      <c r="P722" s="1549"/>
      <c r="Q722" s="1549"/>
      <c r="R722" s="1549"/>
      <c r="S722" s="1549"/>
      <c r="T722" s="1549"/>
      <c r="U722" s="2146"/>
      <c r="V722" s="2051"/>
      <c r="W722" s="2052"/>
      <c r="X722" s="2052"/>
      <c r="Y722" s="2052"/>
      <c r="Z722" s="2053"/>
      <c r="AA722" s="508"/>
      <c r="AB722" s="469"/>
      <c r="AC722" s="470"/>
      <c r="AD722" s="471"/>
    </row>
    <row r="723" spans="1:30" ht="14.25" thickBot="1">
      <c r="A723" s="111"/>
      <c r="B723" s="2033"/>
      <c r="C723" s="2032"/>
      <c r="D723" s="2107"/>
      <c r="E723" s="1703"/>
      <c r="F723" s="100"/>
      <c r="W723" s="287"/>
      <c r="X723" s="287"/>
      <c r="Y723" s="287"/>
      <c r="Z723" s="287"/>
      <c r="AA723" s="102"/>
      <c r="AB723" s="469"/>
      <c r="AC723" s="470"/>
      <c r="AD723" s="471"/>
    </row>
    <row r="724" spans="1:30" ht="14.25" thickBot="1">
      <c r="A724" s="111"/>
      <c r="B724" s="2033"/>
      <c r="C724" s="2032"/>
      <c r="D724" s="2107"/>
      <c r="E724" s="1703"/>
      <c r="F724" s="100"/>
      <c r="G724" s="2086" t="s">
        <v>922</v>
      </c>
      <c r="H724" s="2176"/>
      <c r="I724" s="2176"/>
      <c r="J724" s="2176"/>
      <c r="K724" s="2176"/>
      <c r="L724" s="2176"/>
      <c r="M724" s="2176"/>
      <c r="N724" s="2176"/>
      <c r="O724" s="2177"/>
      <c r="P724" s="2082" t="str">
        <f>IFERROR(管理運営!O72+管理運営!O73,"")</f>
        <v/>
      </c>
      <c r="Q724" s="2083"/>
      <c r="R724" s="2084"/>
      <c r="S724" s="457" t="s">
        <v>286</v>
      </c>
      <c r="T724" s="287"/>
      <c r="W724" s="287"/>
      <c r="X724" s="287"/>
      <c r="Y724" s="287"/>
      <c r="Z724" s="287"/>
      <c r="AA724" s="102"/>
      <c r="AB724" s="469"/>
      <c r="AC724" s="470"/>
      <c r="AD724" s="471"/>
    </row>
    <row r="725" spans="1:30">
      <c r="A725" s="111"/>
      <c r="B725" s="2033"/>
      <c r="C725" s="2032"/>
      <c r="D725" s="2107"/>
      <c r="E725" s="1703"/>
      <c r="F725" s="100"/>
      <c r="G725" s="2147"/>
      <c r="H725" s="2148"/>
      <c r="I725" s="2076" t="s">
        <v>822</v>
      </c>
      <c r="J725" s="2077"/>
      <c r="K725" s="2077"/>
      <c r="L725" s="2077"/>
      <c r="M725" s="2077"/>
      <c r="N725" s="2077"/>
      <c r="O725" s="2078"/>
      <c r="P725" s="287"/>
      <c r="Q725" s="287"/>
      <c r="R725" s="287"/>
      <c r="S725" s="136"/>
      <c r="T725" s="287"/>
      <c r="W725" s="287"/>
      <c r="X725" s="287"/>
      <c r="Y725" s="287"/>
      <c r="Z725" s="287"/>
      <c r="AA725" s="102"/>
      <c r="AB725" s="469"/>
      <c r="AC725" s="470"/>
      <c r="AD725" s="471"/>
    </row>
    <row r="726" spans="1:30">
      <c r="A726" s="111"/>
      <c r="B726" s="2033"/>
      <c r="C726" s="2032"/>
      <c r="D726" s="2107"/>
      <c r="E726" s="1703"/>
      <c r="F726" s="100"/>
      <c r="W726" s="287"/>
      <c r="X726" s="287"/>
      <c r="Y726" s="287"/>
      <c r="Z726" s="287"/>
      <c r="AA726" s="102"/>
      <c r="AB726" s="469"/>
      <c r="AC726" s="470"/>
      <c r="AD726" s="471"/>
    </row>
    <row r="727" spans="1:30">
      <c r="A727" s="111"/>
      <c r="B727" s="323"/>
      <c r="C727" s="906"/>
      <c r="D727" s="907"/>
      <c r="E727" s="904"/>
      <c r="F727" s="100"/>
      <c r="W727" s="287"/>
      <c r="X727" s="287"/>
      <c r="Y727" s="287"/>
      <c r="Z727" s="287"/>
      <c r="AA727" s="102"/>
      <c r="AB727" s="469"/>
      <c r="AC727" s="470"/>
      <c r="AD727" s="471"/>
    </row>
    <row r="728" spans="1:30" ht="13.5" customHeight="1">
      <c r="A728" s="1135"/>
      <c r="B728" s="2033">
        <v>29</v>
      </c>
      <c r="C728" s="2032" t="s">
        <v>1059</v>
      </c>
      <c r="D728" s="2162" t="s">
        <v>1039</v>
      </c>
      <c r="E728" s="1703" t="s">
        <v>1331</v>
      </c>
      <c r="F728" s="100"/>
      <c r="G728" s="1136" t="s">
        <v>117</v>
      </c>
      <c r="H728" s="1136"/>
      <c r="I728" s="1136"/>
      <c r="J728" s="1136"/>
      <c r="K728" s="1136"/>
      <c r="L728" s="1136"/>
      <c r="M728" s="1704"/>
      <c r="N728" s="1802" t="s">
        <v>784</v>
      </c>
      <c r="O728" s="1803"/>
      <c r="P728" s="1803"/>
      <c r="Q728" s="1803"/>
      <c r="R728" s="1803"/>
      <c r="S728" s="1803"/>
      <c r="T728" s="1803"/>
      <c r="U728" s="1803"/>
      <c r="V728" s="1804"/>
      <c r="W728" s="212"/>
      <c r="X728" s="212"/>
      <c r="Y728" s="212"/>
      <c r="Z728" s="212"/>
      <c r="AA728" s="102"/>
      <c r="AB728" s="2018" t="s">
        <v>1060</v>
      </c>
      <c r="AC728" s="2019"/>
      <c r="AD728" s="2020"/>
    </row>
    <row r="729" spans="1:30">
      <c r="A729" s="1135"/>
      <c r="B729" s="2033"/>
      <c r="C729" s="2032"/>
      <c r="D729" s="2162"/>
      <c r="E729" s="1703"/>
      <c r="F729" s="100"/>
      <c r="G729" s="1136"/>
      <c r="H729" s="1136"/>
      <c r="I729" s="1136"/>
      <c r="J729" s="1136"/>
      <c r="K729" s="1136"/>
      <c r="L729" s="1136"/>
      <c r="M729" s="1704"/>
      <c r="N729" s="1805"/>
      <c r="O729" s="1806"/>
      <c r="P729" s="1806"/>
      <c r="Q729" s="1806"/>
      <c r="R729" s="1806"/>
      <c r="S729" s="1806"/>
      <c r="T729" s="1806"/>
      <c r="U729" s="1806"/>
      <c r="V729" s="1807"/>
      <c r="W729" s="212"/>
      <c r="X729" s="212"/>
      <c r="Y729" s="212"/>
      <c r="Z729" s="212"/>
      <c r="AA729" s="102"/>
      <c r="AB729" s="2018"/>
      <c r="AC729" s="2019"/>
      <c r="AD729" s="2020"/>
    </row>
    <row r="730" spans="1:30">
      <c r="A730" s="1135"/>
      <c r="B730" s="2033"/>
      <c r="C730" s="2032"/>
      <c r="D730" s="2162"/>
      <c r="E730" s="1703"/>
      <c r="F730" s="100"/>
      <c r="G730" s="212"/>
      <c r="H730" s="212"/>
      <c r="I730" s="212"/>
      <c r="J730" s="212"/>
      <c r="K730" s="212"/>
      <c r="L730" s="212"/>
      <c r="M730" s="212"/>
      <c r="N730" s="446" t="s">
        <v>785</v>
      </c>
      <c r="O730" s="212"/>
      <c r="P730" s="212"/>
      <c r="Q730" s="212"/>
      <c r="R730" s="212"/>
      <c r="S730" s="212"/>
      <c r="T730" s="212"/>
      <c r="U730" s="212"/>
      <c r="V730" s="212"/>
      <c r="W730" s="212"/>
      <c r="X730" s="212"/>
      <c r="Y730" s="212"/>
      <c r="Z730" s="212"/>
      <c r="AA730" s="102"/>
      <c r="AB730" s="2018"/>
      <c r="AC730" s="2019"/>
      <c r="AD730" s="2020"/>
    </row>
    <row r="731" spans="1:30">
      <c r="A731" s="1135"/>
      <c r="B731" s="2033"/>
      <c r="C731" s="2032"/>
      <c r="D731" s="2162"/>
      <c r="E731" s="1703"/>
      <c r="F731" s="100"/>
      <c r="G731" s="287"/>
      <c r="H731" s="287"/>
      <c r="I731" s="287"/>
      <c r="J731" s="287"/>
      <c r="K731" s="287"/>
      <c r="L731" s="287"/>
      <c r="M731" s="287"/>
      <c r="N731" s="287"/>
      <c r="O731" s="287"/>
      <c r="P731" s="287"/>
      <c r="Q731" s="287"/>
      <c r="R731" s="287"/>
      <c r="S731" s="287"/>
      <c r="T731" s="287"/>
      <c r="U731" s="287"/>
      <c r="V731" s="287"/>
      <c r="W731" s="287"/>
      <c r="X731" s="287"/>
      <c r="Y731" s="287"/>
      <c r="Z731" s="287"/>
      <c r="AA731" s="102"/>
      <c r="AB731" s="429"/>
      <c r="AC731" s="430"/>
      <c r="AD731" s="431"/>
    </row>
    <row r="732" spans="1:30" ht="14.25" thickBot="1">
      <c r="A732" s="1135"/>
      <c r="B732" s="2033"/>
      <c r="C732" s="2032"/>
      <c r="D732" s="2162"/>
      <c r="E732" s="1703"/>
      <c r="F732" s="100"/>
      <c r="G732" s="1452" t="s">
        <v>821</v>
      </c>
      <c r="H732" s="1452"/>
      <c r="I732" s="1452"/>
      <c r="J732" s="1452"/>
      <c r="K732" s="1452"/>
      <c r="L732" s="1452"/>
      <c r="M732" s="1452"/>
      <c r="N732" s="1452"/>
      <c r="O732" s="1452"/>
      <c r="P732" s="1452"/>
      <c r="Q732" s="1452"/>
      <c r="R732" s="1452"/>
      <c r="S732" s="1452"/>
      <c r="T732" s="1452"/>
      <c r="U732" s="1452"/>
      <c r="V732" s="1452"/>
      <c r="Y732" s="287"/>
      <c r="Z732" s="287"/>
      <c r="AA732" s="102"/>
      <c r="AB732" s="469"/>
      <c r="AC732" s="470"/>
      <c r="AD732" s="471"/>
    </row>
    <row r="733" spans="1:30" ht="14.25" thickBot="1">
      <c r="A733" s="1135"/>
      <c r="B733" s="2033"/>
      <c r="C733" s="2032"/>
      <c r="D733" s="2162"/>
      <c r="E733" s="1703"/>
      <c r="F733" s="507"/>
      <c r="G733" s="518"/>
      <c r="H733" s="2170" t="s">
        <v>1087</v>
      </c>
      <c r="I733" s="2170"/>
      <c r="J733" s="2170"/>
      <c r="K733" s="2170"/>
      <c r="L733" s="2170"/>
      <c r="M733" s="2170"/>
      <c r="N733" s="2170"/>
      <c r="O733" s="2170"/>
      <c r="P733" s="2170"/>
      <c r="Q733" s="2170"/>
      <c r="R733" s="2170"/>
      <c r="S733" s="2170"/>
      <c r="T733" s="2171"/>
      <c r="U733" s="2051"/>
      <c r="V733" s="2052"/>
      <c r="W733" s="2052"/>
      <c r="X733" s="2052"/>
      <c r="Y733" s="2052"/>
      <c r="Z733" s="2053"/>
      <c r="AA733" s="508"/>
      <c r="AB733" s="469"/>
      <c r="AC733" s="470"/>
      <c r="AD733" s="471"/>
    </row>
    <row r="734" spans="1:30" ht="14.25" thickBot="1">
      <c r="A734" s="1135"/>
      <c r="B734" s="2033"/>
      <c r="C734" s="2032"/>
      <c r="D734" s="2162"/>
      <c r="E734" s="1703"/>
      <c r="F734" s="100"/>
      <c r="G734" s="287"/>
      <c r="H734" s="287"/>
      <c r="I734" s="287"/>
      <c r="J734" s="287"/>
      <c r="K734" s="287"/>
      <c r="L734" s="287"/>
      <c r="M734" s="287"/>
      <c r="N734" s="287"/>
      <c r="O734" s="287"/>
      <c r="P734" s="287"/>
      <c r="Q734" s="287"/>
      <c r="R734" s="287"/>
      <c r="S734" s="287"/>
      <c r="T734" s="287"/>
      <c r="U734" s="287"/>
      <c r="V734" s="287"/>
      <c r="W734" s="287"/>
      <c r="X734" s="287"/>
      <c r="Y734" s="287"/>
      <c r="Z734" s="287"/>
      <c r="AA734" s="102"/>
      <c r="AB734" s="469"/>
      <c r="AC734" s="470"/>
      <c r="AD734" s="471"/>
    </row>
    <row r="735" spans="1:30" ht="14.25" thickBot="1">
      <c r="A735" s="1135"/>
      <c r="B735" s="2033"/>
      <c r="C735" s="2032"/>
      <c r="D735" s="2162"/>
      <c r="E735" s="1703"/>
      <c r="F735" s="100"/>
      <c r="G735" s="2103" t="s">
        <v>861</v>
      </c>
      <c r="H735" s="2104"/>
      <c r="I735" s="2104"/>
      <c r="J735" s="2104"/>
      <c r="K735" s="2104"/>
      <c r="L735" s="2104"/>
      <c r="M735" s="2104"/>
      <c r="N735" s="2104"/>
      <c r="O735" s="2172"/>
      <c r="P735" s="2082" t="str">
        <f>P715</f>
        <v/>
      </c>
      <c r="Q735" s="2083"/>
      <c r="R735" s="2084"/>
      <c r="S735" s="457" t="s">
        <v>286</v>
      </c>
      <c r="T735" s="287"/>
      <c r="U735" s="287"/>
      <c r="V735" s="287"/>
      <c r="W735" s="287"/>
      <c r="X735" s="287"/>
      <c r="Y735" s="287"/>
      <c r="Z735" s="287"/>
      <c r="AA735" s="102"/>
      <c r="AB735" s="469"/>
      <c r="AC735" s="470"/>
      <c r="AD735" s="471"/>
    </row>
    <row r="736" spans="1:30">
      <c r="A736" s="111"/>
      <c r="B736" s="323"/>
      <c r="C736" s="906"/>
      <c r="D736" s="907"/>
      <c r="E736" s="904"/>
      <c r="F736" s="100"/>
      <c r="G736" s="2147"/>
      <c r="H736" s="2148"/>
      <c r="I736" s="2076" t="s">
        <v>822</v>
      </c>
      <c r="J736" s="2077"/>
      <c r="K736" s="2077"/>
      <c r="L736" s="2077"/>
      <c r="M736" s="2077"/>
      <c r="N736" s="2077"/>
      <c r="O736" s="2078"/>
      <c r="P736" s="287"/>
      <c r="Q736" s="287"/>
      <c r="R736" s="287"/>
      <c r="S736" s="136"/>
      <c r="T736" s="287"/>
      <c r="U736" s="287"/>
      <c r="V736" s="287"/>
      <c r="W736" s="287"/>
      <c r="X736" s="287"/>
      <c r="Y736" s="287"/>
      <c r="Z736" s="287"/>
      <c r="AA736" s="102"/>
      <c r="AB736" s="469"/>
      <c r="AC736" s="470"/>
      <c r="AD736" s="471"/>
    </row>
    <row r="737" spans="1:30">
      <c r="A737" s="111"/>
      <c r="B737" s="323"/>
      <c r="C737" s="906"/>
      <c r="D737" s="907"/>
      <c r="E737" s="904"/>
      <c r="F737" s="100"/>
      <c r="G737" s="212"/>
      <c r="H737" s="212"/>
      <c r="I737" s="212"/>
      <c r="J737" s="212"/>
      <c r="K737" s="212"/>
      <c r="L737" s="212"/>
      <c r="M737" s="212"/>
      <c r="N737" s="212"/>
      <c r="O737" s="212"/>
      <c r="P737" s="212"/>
      <c r="Q737" s="212"/>
      <c r="R737" s="212"/>
      <c r="S737" s="212"/>
      <c r="T737" s="212"/>
      <c r="U737" s="212"/>
      <c r="V737" s="212"/>
      <c r="W737" s="212"/>
      <c r="X737" s="212"/>
      <c r="Y737" s="212"/>
      <c r="Z737" s="212"/>
      <c r="AA737" s="102"/>
      <c r="AB737" s="469"/>
      <c r="AC737" s="470"/>
      <c r="AD737" s="471"/>
    </row>
    <row r="738" spans="1:30">
      <c r="A738" s="111"/>
      <c r="B738" s="323"/>
      <c r="C738" s="906"/>
      <c r="D738" s="907"/>
      <c r="E738" s="904"/>
      <c r="F738" s="100"/>
      <c r="G738" s="212"/>
      <c r="H738" s="212"/>
      <c r="I738" s="212"/>
      <c r="J738" s="212"/>
      <c r="K738" s="212"/>
      <c r="L738" s="212"/>
      <c r="M738" s="212"/>
      <c r="N738" s="212"/>
      <c r="O738" s="212"/>
      <c r="P738" s="212"/>
      <c r="Q738" s="212"/>
      <c r="R738" s="212"/>
      <c r="S738" s="212"/>
      <c r="T738" s="212"/>
      <c r="U738" s="212"/>
      <c r="V738" s="212"/>
      <c r="W738" s="212"/>
      <c r="X738" s="212"/>
      <c r="Y738" s="212"/>
      <c r="Z738" s="212"/>
      <c r="AA738" s="102"/>
      <c r="AB738" s="469"/>
      <c r="AC738" s="470"/>
      <c r="AD738" s="471"/>
    </row>
    <row r="739" spans="1:30">
      <c r="A739" s="1119" t="s">
        <v>900</v>
      </c>
      <c r="B739" s="2033">
        <v>30</v>
      </c>
      <c r="C739" s="2032" t="s">
        <v>898</v>
      </c>
      <c r="D739" s="2162" t="s">
        <v>378</v>
      </c>
      <c r="E739" s="1703" t="s">
        <v>899</v>
      </c>
      <c r="G739" s="1136" t="s">
        <v>117</v>
      </c>
      <c r="H739" s="1136"/>
      <c r="I739" s="1136"/>
      <c r="J739" s="1136"/>
      <c r="K739" s="1136"/>
      <c r="L739" s="1136"/>
      <c r="M739" s="1136"/>
      <c r="N739" s="2173" t="s">
        <v>516</v>
      </c>
      <c r="O739" s="2174"/>
      <c r="P739" s="2174"/>
      <c r="Q739" s="2174"/>
      <c r="R739" s="2174"/>
      <c r="S739" s="2174"/>
      <c r="T739" s="2174"/>
      <c r="U739" s="2174"/>
      <c r="V739" s="2175"/>
      <c r="AA739" s="102"/>
      <c r="AB739" s="2164" t="s">
        <v>1060</v>
      </c>
      <c r="AC739" s="2165"/>
      <c r="AD739" s="2166"/>
    </row>
    <row r="740" spans="1:30">
      <c r="A740" s="1119"/>
      <c r="B740" s="2033"/>
      <c r="C740" s="2032"/>
      <c r="D740" s="2162"/>
      <c r="E740" s="1703"/>
      <c r="G740" s="1136"/>
      <c r="H740" s="1136"/>
      <c r="I740" s="1136"/>
      <c r="J740" s="1136"/>
      <c r="K740" s="1136"/>
      <c r="L740" s="1136"/>
      <c r="M740" s="1136"/>
      <c r="N740" s="1386"/>
      <c r="O740" s="1387"/>
      <c r="P740" s="1387"/>
      <c r="Q740" s="1387"/>
      <c r="R740" s="1387"/>
      <c r="S740" s="1387"/>
      <c r="T740" s="1387"/>
      <c r="U740" s="1387"/>
      <c r="V740" s="1388"/>
      <c r="AA740" s="102"/>
      <c r="AB740" s="2164"/>
      <c r="AC740" s="2165"/>
      <c r="AD740" s="2166"/>
    </row>
    <row r="741" spans="1:30">
      <c r="A741" s="1119"/>
      <c r="B741" s="2033"/>
      <c r="C741" s="2032"/>
      <c r="D741" s="2162"/>
      <c r="E741" s="1703"/>
      <c r="AA741" s="102"/>
      <c r="AB741" s="2164"/>
      <c r="AC741" s="2165"/>
      <c r="AD741" s="2166"/>
    </row>
    <row r="742" spans="1:30">
      <c r="A742" s="1221"/>
      <c r="B742" s="2160"/>
      <c r="C742" s="2161"/>
      <c r="D742" s="2163"/>
      <c r="E742" s="1706"/>
      <c r="F742" s="118"/>
      <c r="G742" s="118"/>
      <c r="H742" s="118"/>
      <c r="I742" s="118"/>
      <c r="J742" s="118"/>
      <c r="K742" s="118"/>
      <c r="L742" s="118"/>
      <c r="M742" s="118"/>
      <c r="N742" s="118"/>
      <c r="O742" s="118"/>
      <c r="P742" s="118"/>
      <c r="Q742" s="118"/>
      <c r="R742" s="118"/>
      <c r="S742" s="118"/>
      <c r="T742" s="118"/>
      <c r="U742" s="118"/>
      <c r="V742" s="118"/>
      <c r="W742" s="118"/>
      <c r="X742" s="118"/>
      <c r="Y742" s="118"/>
      <c r="Z742" s="118"/>
      <c r="AA742" s="149"/>
      <c r="AB742" s="2167"/>
      <c r="AC742" s="2168"/>
      <c r="AD742" s="2169"/>
    </row>
    <row r="743" spans="1:30" s="500" customFormat="1">
      <c r="A743" s="882"/>
      <c r="B743" s="883"/>
      <c r="C743" s="884"/>
      <c r="D743" s="496"/>
      <c r="E743" s="494"/>
      <c r="H743" s="886"/>
      <c r="I743" s="886"/>
      <c r="K743" s="886"/>
      <c r="L743" s="886"/>
      <c r="M743" s="886"/>
      <c r="N743" s="886"/>
      <c r="O743" s="886"/>
      <c r="P743" s="886"/>
      <c r="AB743" s="527"/>
      <c r="AC743" s="527"/>
      <c r="AD743" s="528"/>
    </row>
    <row r="744" spans="1:30" s="13" customFormat="1" ht="5.0999999999999996" customHeight="1">
      <c r="A744" s="507"/>
      <c r="B744" s="520"/>
      <c r="C744" s="556"/>
      <c r="D744" s="885"/>
      <c r="E744" s="520"/>
      <c r="Q744" s="509"/>
      <c r="R744" s="509"/>
      <c r="S744" s="509"/>
      <c r="T744" s="509"/>
      <c r="U744" s="509"/>
      <c r="V744" s="509"/>
      <c r="W744" s="509"/>
      <c r="X744" s="509"/>
      <c r="Y744" s="509"/>
      <c r="Z744" s="509"/>
      <c r="AD744" s="508"/>
    </row>
    <row r="745" spans="1:30" s="13" customFormat="1" ht="14.25">
      <c r="A745" s="507" t="s">
        <v>1088</v>
      </c>
      <c r="B745" s="520"/>
      <c r="C745" s="556" t="s">
        <v>1089</v>
      </c>
      <c r="D745" s="520"/>
      <c r="E745" s="520"/>
      <c r="O745" s="2038" t="s">
        <v>755</v>
      </c>
      <c r="P745" s="2039"/>
      <c r="Q745" s="2039"/>
      <c r="R745" s="2039"/>
      <c r="S745" s="2039"/>
      <c r="T745" s="2039"/>
      <c r="U745" s="2039"/>
      <c r="V745" s="2039"/>
      <c r="W745" s="2040"/>
      <c r="X745" s="2407" t="str">
        <f>Q283</f>
        <v/>
      </c>
      <c r="Y745" s="2408"/>
      <c r="Z745" s="521" t="s">
        <v>147</v>
      </c>
      <c r="AD745" s="508"/>
    </row>
    <row r="746" spans="1:30" s="13" customFormat="1">
      <c r="A746" s="519"/>
      <c r="B746" s="520"/>
      <c r="C746" s="520"/>
      <c r="D746" s="520"/>
      <c r="E746" s="520"/>
      <c r="O746" s="2038" t="s">
        <v>917</v>
      </c>
      <c r="P746" s="2039"/>
      <c r="Q746" s="2039"/>
      <c r="R746" s="2039"/>
      <c r="S746" s="2039"/>
      <c r="T746" s="2039"/>
      <c r="U746" s="2039"/>
      <c r="V746" s="2039"/>
      <c r="W746" s="2040"/>
      <c r="X746" s="2407" t="str">
        <f>Q284</f>
        <v/>
      </c>
      <c r="Y746" s="2408"/>
      <c r="Z746" s="521" t="s">
        <v>147</v>
      </c>
      <c r="AD746" s="508"/>
    </row>
    <row r="747" spans="1:30" s="13" customFormat="1">
      <c r="A747" s="519"/>
      <c r="B747" s="520"/>
      <c r="C747" s="520"/>
      <c r="D747" s="520"/>
      <c r="E747" s="520"/>
      <c r="O747" s="2038" t="s">
        <v>33</v>
      </c>
      <c r="P747" s="2039"/>
      <c r="Q747" s="2039"/>
      <c r="R747" s="2039"/>
      <c r="S747" s="2039"/>
      <c r="T747" s="2039"/>
      <c r="U747" s="2039"/>
      <c r="V747" s="2039"/>
      <c r="W747" s="2040"/>
      <c r="X747" s="2407">
        <f>IF(X745="",0,X745)+IF(X746="",0,X746)</f>
        <v>0</v>
      </c>
      <c r="Y747" s="2408"/>
      <c r="Z747" s="521" t="s">
        <v>147</v>
      </c>
      <c r="AD747" s="508"/>
    </row>
    <row r="748" spans="1:30" s="13" customFormat="1" ht="6" customHeight="1">
      <c r="A748" s="519"/>
      <c r="B748" s="520"/>
      <c r="C748" s="520"/>
      <c r="D748" s="520"/>
      <c r="E748" s="520"/>
      <c r="AD748" s="508"/>
    </row>
    <row r="749" spans="1:30" s="13" customFormat="1">
      <c r="A749" s="519"/>
      <c r="B749" s="520"/>
      <c r="C749" s="520"/>
      <c r="D749" s="520"/>
      <c r="E749" s="520"/>
      <c r="G749" s="2409" t="s">
        <v>26</v>
      </c>
      <c r="H749" s="2410"/>
      <c r="I749" s="2413" t="s">
        <v>416</v>
      </c>
      <c r="J749" s="2413"/>
      <c r="K749" s="2414" t="s">
        <v>1090</v>
      </c>
      <c r="L749" s="2415"/>
      <c r="M749" s="2415"/>
      <c r="N749" s="2416"/>
      <c r="O749" s="2417" t="s">
        <v>1090</v>
      </c>
      <c r="P749" s="2418"/>
      <c r="Q749" s="2418"/>
      <c r="R749" s="2419"/>
      <c r="S749" s="2414" t="s">
        <v>1090</v>
      </c>
      <c r="T749" s="2415"/>
      <c r="U749" s="2415"/>
      <c r="V749" s="2416"/>
      <c r="W749" s="2414" t="s">
        <v>1090</v>
      </c>
      <c r="X749" s="2415"/>
      <c r="Y749" s="2415"/>
      <c r="Z749" s="2416"/>
      <c r="AB749" s="2012" t="s">
        <v>1334</v>
      </c>
      <c r="AC749" s="2013"/>
      <c r="AD749" s="2014"/>
    </row>
    <row r="750" spans="1:30" s="13" customFormat="1">
      <c r="A750" s="519" t="s">
        <v>1373</v>
      </c>
      <c r="B750" s="520"/>
      <c r="C750" s="520"/>
      <c r="D750" s="520"/>
      <c r="E750" s="520"/>
      <c r="G750" s="2411"/>
      <c r="H750" s="2412"/>
      <c r="I750" s="2420" t="s">
        <v>417</v>
      </c>
      <c r="J750" s="2420"/>
      <c r="K750" s="2421" t="s">
        <v>1091</v>
      </c>
      <c r="L750" s="2422"/>
      <c r="M750" s="2422"/>
      <c r="N750" s="2423"/>
      <c r="O750" s="2421" t="s">
        <v>1092</v>
      </c>
      <c r="P750" s="2422"/>
      <c r="Q750" s="2422"/>
      <c r="R750" s="2423"/>
      <c r="S750" s="2421" t="s">
        <v>1093</v>
      </c>
      <c r="T750" s="2422"/>
      <c r="U750" s="2422"/>
      <c r="V750" s="2423"/>
      <c r="W750" s="2421" t="s">
        <v>1094</v>
      </c>
      <c r="X750" s="2422"/>
      <c r="Y750" s="2422"/>
      <c r="Z750" s="2423"/>
      <c r="AB750" s="2015" t="s">
        <v>1335</v>
      </c>
      <c r="AC750" s="2016"/>
      <c r="AD750" s="2017"/>
    </row>
    <row r="751" spans="1:30" s="13" customFormat="1" ht="13.5" customHeight="1">
      <c r="A751" s="2028" t="s">
        <v>1338</v>
      </c>
      <c r="B751" s="2029"/>
      <c r="C751" s="2029"/>
      <c r="D751" s="2029"/>
      <c r="E751" s="2029"/>
      <c r="G751" s="2436" t="s">
        <v>27</v>
      </c>
      <c r="H751" s="2437"/>
      <c r="I751" s="2438">
        <f t="shared" ref="I751:I757" si="4">J367+O367</f>
        <v>0</v>
      </c>
      <c r="J751" s="2438"/>
      <c r="K751" s="2021">
        <f>ROUNDDOWN(I751/3,1)</f>
        <v>0</v>
      </c>
      <c r="L751" s="1103"/>
      <c r="M751" s="1103"/>
      <c r="N751" s="1103"/>
      <c r="O751" s="2025">
        <f>ROUNDDOWN(I751/3,1)</f>
        <v>0</v>
      </c>
      <c r="P751" s="2026"/>
      <c r="Q751" s="2026"/>
      <c r="R751" s="2027"/>
      <c r="S751" s="2021">
        <f>ROUNDDOWN(I751/3,1)</f>
        <v>0</v>
      </c>
      <c r="T751" s="1103"/>
      <c r="U751" s="1103"/>
      <c r="V751" s="1103"/>
      <c r="W751" s="2021">
        <f>ROUNDDOWN(I751/3,1)</f>
        <v>0</v>
      </c>
      <c r="X751" s="1103"/>
      <c r="Y751" s="1103"/>
      <c r="Z751" s="1104"/>
      <c r="AB751" s="1997"/>
      <c r="AC751" s="1998"/>
      <c r="AD751" s="1999"/>
    </row>
    <row r="752" spans="1:30" s="13" customFormat="1">
      <c r="A752" s="2028"/>
      <c r="B752" s="2029"/>
      <c r="C752" s="2029"/>
      <c r="D752" s="2029"/>
      <c r="E752" s="2029"/>
      <c r="G752" s="2436" t="s">
        <v>28</v>
      </c>
      <c r="H752" s="2437"/>
      <c r="I752" s="2438">
        <f t="shared" si="4"/>
        <v>0</v>
      </c>
      <c r="J752" s="2438"/>
      <c r="K752" s="2021">
        <f>ROUNDDOWN((I752+I753)/6,1)</f>
        <v>0</v>
      </c>
      <c r="L752" s="1103"/>
      <c r="M752" s="1103"/>
      <c r="N752" s="1104"/>
      <c r="O752" s="2439">
        <f>ROUNDDOWN((I752+I753)/6,1)</f>
        <v>0</v>
      </c>
      <c r="P752" s="2440"/>
      <c r="Q752" s="2440"/>
      <c r="R752" s="2441"/>
      <c r="S752" s="2021">
        <f>ROUNDDOWN((I752+I753)/6,1)</f>
        <v>0</v>
      </c>
      <c r="T752" s="1103"/>
      <c r="U752" s="1103"/>
      <c r="V752" s="1104"/>
      <c r="W752" s="2021">
        <f>ROUNDDOWN((I752+I753)/6,1)</f>
        <v>0</v>
      </c>
      <c r="X752" s="1103"/>
      <c r="Y752" s="1103"/>
      <c r="Z752" s="1104"/>
      <c r="AB752" s="2000"/>
      <c r="AC752" s="2001"/>
      <c r="AD752" s="2002"/>
    </row>
    <row r="753" spans="1:30" s="13" customFormat="1">
      <c r="A753" s="2028"/>
      <c r="B753" s="2029"/>
      <c r="C753" s="2029"/>
      <c r="D753" s="2029"/>
      <c r="E753" s="2029"/>
      <c r="G753" s="2436" t="s">
        <v>29</v>
      </c>
      <c r="H753" s="2437"/>
      <c r="I753" s="2438">
        <f t="shared" si="4"/>
        <v>0</v>
      </c>
      <c r="J753" s="2438"/>
      <c r="K753" s="1097"/>
      <c r="L753" s="1098"/>
      <c r="M753" s="1098"/>
      <c r="N753" s="1099"/>
      <c r="O753" s="1097"/>
      <c r="P753" s="1098"/>
      <c r="Q753" s="1098"/>
      <c r="R753" s="1099"/>
      <c r="S753" s="1097"/>
      <c r="T753" s="1098"/>
      <c r="U753" s="1098"/>
      <c r="V753" s="1099"/>
      <c r="W753" s="1097"/>
      <c r="X753" s="1098"/>
      <c r="Y753" s="1098"/>
      <c r="Z753" s="1099"/>
      <c r="AB753" s="1086"/>
      <c r="AC753" s="1087"/>
      <c r="AD753" s="1088"/>
    </row>
    <row r="754" spans="1:30" s="13" customFormat="1">
      <c r="A754" s="2028"/>
      <c r="B754" s="2029"/>
      <c r="C754" s="2029"/>
      <c r="D754" s="2029"/>
      <c r="E754" s="2029"/>
      <c r="G754" s="2436" t="s">
        <v>791</v>
      </c>
      <c r="H754" s="2437"/>
      <c r="I754" s="2438">
        <f t="shared" si="4"/>
        <v>0</v>
      </c>
      <c r="J754" s="2438"/>
      <c r="K754" s="2021">
        <f>ROUNDDOWN(I754/6,1)</f>
        <v>0</v>
      </c>
      <c r="L754" s="1103"/>
      <c r="M754" s="1103"/>
      <c r="N754" s="1103"/>
      <c r="O754" s="2439">
        <f>ROUNDDOWN((I754+I755)/15,1)</f>
        <v>0</v>
      </c>
      <c r="P754" s="2440"/>
      <c r="Q754" s="2440"/>
      <c r="R754" s="2441"/>
      <c r="S754" s="2021">
        <f>ROUNDDOWN(I754/6,1)</f>
        <v>0</v>
      </c>
      <c r="T754" s="1103"/>
      <c r="U754" s="1103"/>
      <c r="V754" s="1103"/>
      <c r="W754" s="2021">
        <f>ROUNDDOWN((I754+I755)/20,1)</f>
        <v>0</v>
      </c>
      <c r="X754" s="1103"/>
      <c r="Y754" s="1103"/>
      <c r="Z754" s="1104"/>
      <c r="AB754" s="2000"/>
      <c r="AC754" s="2001"/>
      <c r="AD754" s="2002"/>
    </row>
    <row r="755" spans="1:30" s="13" customFormat="1">
      <c r="A755" s="2028"/>
      <c r="B755" s="2029"/>
      <c r="C755" s="2029"/>
      <c r="D755" s="2029"/>
      <c r="E755" s="2029"/>
      <c r="G755" s="2436" t="s">
        <v>30</v>
      </c>
      <c r="H755" s="2437"/>
      <c r="I755" s="2438">
        <f t="shared" si="4"/>
        <v>0</v>
      </c>
      <c r="J755" s="2438"/>
      <c r="K755" s="2021">
        <f>ROUNDDOWN(I755/15,1)</f>
        <v>0</v>
      </c>
      <c r="L755" s="1103"/>
      <c r="M755" s="1103"/>
      <c r="N755" s="1103"/>
      <c r="O755" s="1097"/>
      <c r="P755" s="1098"/>
      <c r="Q755" s="1098"/>
      <c r="R755" s="1099"/>
      <c r="S755" s="2021">
        <f>ROUNDDOWN(I755/20,1)</f>
        <v>0</v>
      </c>
      <c r="T755" s="1103"/>
      <c r="U755" s="1103"/>
      <c r="V755" s="1103"/>
      <c r="W755" s="1097"/>
      <c r="X755" s="1098"/>
      <c r="Y755" s="1098"/>
      <c r="Z755" s="1099"/>
      <c r="AB755" s="1086"/>
      <c r="AC755" s="1087"/>
      <c r="AD755" s="1088"/>
    </row>
    <row r="756" spans="1:30" s="13" customFormat="1">
      <c r="A756" s="2028"/>
      <c r="B756" s="2029"/>
      <c r="C756" s="2029"/>
      <c r="D756" s="2029"/>
      <c r="E756" s="2029"/>
      <c r="G756" s="2436" t="s">
        <v>31</v>
      </c>
      <c r="H756" s="2437"/>
      <c r="I756" s="2438">
        <f t="shared" si="4"/>
        <v>0</v>
      </c>
      <c r="J756" s="2438"/>
      <c r="K756" s="2021">
        <f>ROUNDDOWN((I756+I757)/30,1)</f>
        <v>0</v>
      </c>
      <c r="L756" s="1103"/>
      <c r="M756" s="1103"/>
      <c r="N756" s="1104"/>
      <c r="O756" s="2439">
        <f>ROUNDDOWN((I756+I757)/30,1)</f>
        <v>0</v>
      </c>
      <c r="P756" s="2440"/>
      <c r="Q756" s="2440"/>
      <c r="R756" s="2441"/>
      <c r="S756" s="2021">
        <f>ROUNDDOWN((I756+I757)/30,1)</f>
        <v>0</v>
      </c>
      <c r="T756" s="1103"/>
      <c r="U756" s="1103"/>
      <c r="V756" s="1104"/>
      <c r="W756" s="2021">
        <f>ROUNDDOWN((I756+I757)/30,1)</f>
        <v>0</v>
      </c>
      <c r="X756" s="1103"/>
      <c r="Y756" s="1103"/>
      <c r="Z756" s="1104"/>
      <c r="AB756" s="2000"/>
      <c r="AC756" s="2001"/>
      <c r="AD756" s="2002"/>
    </row>
    <row r="757" spans="1:30" s="13" customFormat="1" ht="14.25" thickBot="1">
      <c r="A757" s="519"/>
      <c r="B757" s="520"/>
      <c r="C757" s="520"/>
      <c r="D757" s="520"/>
      <c r="E757" s="807"/>
      <c r="G757" s="2455" t="s">
        <v>32</v>
      </c>
      <c r="H757" s="2456"/>
      <c r="I757" s="2438">
        <f t="shared" si="4"/>
        <v>0</v>
      </c>
      <c r="J757" s="2438"/>
      <c r="K757" s="2433"/>
      <c r="L757" s="2434"/>
      <c r="M757" s="2434"/>
      <c r="N757" s="2435"/>
      <c r="O757" s="2433"/>
      <c r="P757" s="2434"/>
      <c r="Q757" s="2434"/>
      <c r="R757" s="2435"/>
      <c r="S757" s="2433"/>
      <c r="T757" s="2434"/>
      <c r="U757" s="2434"/>
      <c r="V757" s="2435"/>
      <c r="W757" s="2433"/>
      <c r="X757" s="2434"/>
      <c r="Y757" s="2434"/>
      <c r="Z757" s="2435"/>
      <c r="AB757" s="2003"/>
      <c r="AC757" s="2004"/>
      <c r="AD757" s="2005"/>
    </row>
    <row r="758" spans="1:30" s="13" customFormat="1" ht="15" customHeight="1" thickTop="1">
      <c r="A758" s="2464" t="s">
        <v>1375</v>
      </c>
      <c r="B758" s="2465"/>
      <c r="C758" s="2465"/>
      <c r="D758" s="2465"/>
      <c r="E758" s="2465"/>
      <c r="G758" s="2457" t="s">
        <v>423</v>
      </c>
      <c r="H758" s="2458"/>
      <c r="I758" s="2459">
        <v>0</v>
      </c>
      <c r="J758" s="2460"/>
      <c r="K758" s="2461">
        <f>ROUND(SUM(K751:N757),0)</f>
        <v>0</v>
      </c>
      <c r="L758" s="2462"/>
      <c r="M758" s="2462"/>
      <c r="N758" s="2463"/>
      <c r="O758" s="2461">
        <f>ROUND(SUM(O751:R757),0)</f>
        <v>0</v>
      </c>
      <c r="P758" s="2462"/>
      <c r="Q758" s="2462"/>
      <c r="R758" s="2463"/>
      <c r="S758" s="2461">
        <f>ROUND(SUM(S751:V757),0)</f>
        <v>0</v>
      </c>
      <c r="T758" s="2462"/>
      <c r="U758" s="2462"/>
      <c r="V758" s="2463"/>
      <c r="W758" s="2461">
        <f>ROUND(SUM(W751:Z757),0)</f>
        <v>0</v>
      </c>
      <c r="X758" s="2462"/>
      <c r="Y758" s="2462"/>
      <c r="Z758" s="2463"/>
      <c r="AB758" s="2006"/>
      <c r="AC758" s="2007"/>
      <c r="AD758" s="2008"/>
    </row>
    <row r="759" spans="1:30" s="13" customFormat="1">
      <c r="A759" s="2464"/>
      <c r="B759" s="2465"/>
      <c r="C759" s="2465"/>
      <c r="D759" s="2465"/>
      <c r="E759" s="2465"/>
      <c r="K759" s="1084">
        <f>SUM(K751:N757)</f>
        <v>0</v>
      </c>
      <c r="L759" s="1084"/>
      <c r="M759" s="1084"/>
      <c r="N759" s="1084"/>
      <c r="O759" s="2443">
        <f t="shared" ref="O759" si="5">SUM(O751:R757)</f>
        <v>0</v>
      </c>
      <c r="P759" s="2443"/>
      <c r="Q759" s="2443"/>
      <c r="R759" s="2443"/>
      <c r="S759" s="1084">
        <f t="shared" ref="S759" si="6">SUM(S751:V757)</f>
        <v>0</v>
      </c>
      <c r="T759" s="1084"/>
      <c r="U759" s="1084"/>
      <c r="V759" s="1084"/>
      <c r="W759" s="1084">
        <f t="shared" ref="W759" si="7">SUM(W751:Z757)</f>
        <v>0</v>
      </c>
      <c r="X759" s="1084"/>
      <c r="Y759" s="1084"/>
      <c r="Z759" s="1084"/>
      <c r="AD759" s="508"/>
    </row>
    <row r="760" spans="1:30" s="13" customFormat="1" ht="6" customHeight="1">
      <c r="A760" s="2464"/>
      <c r="B760" s="2465"/>
      <c r="C760" s="2465"/>
      <c r="D760" s="2465"/>
      <c r="E760" s="2465"/>
      <c r="AD760" s="508"/>
    </row>
    <row r="761" spans="1:30" s="13" customFormat="1">
      <c r="A761" s="2464"/>
      <c r="B761" s="2465"/>
      <c r="C761" s="2465"/>
      <c r="D761" s="2465"/>
      <c r="E761" s="2465"/>
      <c r="F761" s="2023" t="s">
        <v>1095</v>
      </c>
      <c r="G761" s="2023"/>
      <c r="H761" s="2023"/>
      <c r="I761" s="2023"/>
      <c r="J761" s="2023"/>
      <c r="K761" s="2024">
        <f>IF(Q275="",0,Q275)</f>
        <v>0</v>
      </c>
      <c r="L761" s="2024"/>
      <c r="M761" s="2024"/>
      <c r="N761" s="2024"/>
      <c r="O761" s="2025">
        <f>IF(Q275="",0,Q275)</f>
        <v>0</v>
      </c>
      <c r="P761" s="2026"/>
      <c r="Q761" s="2026"/>
      <c r="R761" s="2027"/>
      <c r="S761" s="2025">
        <f>IF(Q275="",0,Q275)</f>
        <v>0</v>
      </c>
      <c r="T761" s="1075"/>
      <c r="U761" s="1075"/>
      <c r="V761" s="1076"/>
      <c r="W761" s="2025">
        <f>IF(Q275="",0,Q275)</f>
        <v>0</v>
      </c>
      <c r="X761" s="1075"/>
      <c r="Y761" s="1075"/>
      <c r="Z761" s="1076"/>
      <c r="AB761" s="1997"/>
      <c r="AC761" s="1998"/>
      <c r="AD761" s="1999"/>
    </row>
    <row r="762" spans="1:30" s="13" customFormat="1">
      <c r="A762" s="2464"/>
      <c r="B762" s="2465"/>
      <c r="C762" s="2465"/>
      <c r="D762" s="2465"/>
      <c r="E762" s="2465"/>
      <c r="F762" s="2023" t="s">
        <v>914</v>
      </c>
      <c r="G762" s="2023"/>
      <c r="H762" s="2023"/>
      <c r="I762" s="2023"/>
      <c r="J762" s="2023"/>
      <c r="K762" s="2024">
        <f>IF(Q276="",0,Q276)</f>
        <v>0</v>
      </c>
      <c r="L762" s="2024"/>
      <c r="M762" s="2024"/>
      <c r="N762" s="2024"/>
      <c r="O762" s="2025">
        <f>IF(Q276="",0,Q276)</f>
        <v>0</v>
      </c>
      <c r="P762" s="2026"/>
      <c r="Q762" s="2026"/>
      <c r="R762" s="2027"/>
      <c r="S762" s="2025">
        <f>IF(Q276="",0,Q276)</f>
        <v>0</v>
      </c>
      <c r="T762" s="1075"/>
      <c r="U762" s="1075"/>
      <c r="V762" s="1076"/>
      <c r="W762" s="2025">
        <f>IF(Q276="",0,Q276)</f>
        <v>0</v>
      </c>
      <c r="X762" s="1075"/>
      <c r="Y762" s="1075"/>
      <c r="Z762" s="1076"/>
      <c r="AB762" s="1997"/>
      <c r="AC762" s="1998"/>
      <c r="AD762" s="1999"/>
    </row>
    <row r="763" spans="1:30" s="13" customFormat="1">
      <c r="A763" s="2464"/>
      <c r="B763" s="2465"/>
      <c r="C763" s="2465"/>
      <c r="D763" s="2465"/>
      <c r="E763" s="2465"/>
      <c r="F763" s="2023" t="s">
        <v>1275</v>
      </c>
      <c r="G763" s="2023"/>
      <c r="H763" s="2023"/>
      <c r="I763" s="2023"/>
      <c r="J763" s="2023"/>
      <c r="K763" s="2024">
        <f>IF(Q277="",0,Q277)</f>
        <v>0</v>
      </c>
      <c r="L763" s="2024"/>
      <c r="M763" s="2024"/>
      <c r="N763" s="2024"/>
      <c r="O763" s="2025">
        <f>IF(Q277="",0,Q277)</f>
        <v>0</v>
      </c>
      <c r="P763" s="2026"/>
      <c r="Q763" s="2026"/>
      <c r="R763" s="2027"/>
      <c r="S763" s="2024">
        <f>IF(Q277="",0,Q277)</f>
        <v>0</v>
      </c>
      <c r="T763" s="2024"/>
      <c r="U763" s="2024"/>
      <c r="V763" s="2024"/>
      <c r="W763" s="2024">
        <f>IF(Q277="",0,Q277)</f>
        <v>0</v>
      </c>
      <c r="X763" s="2024"/>
      <c r="Y763" s="2024"/>
      <c r="Z763" s="2024"/>
      <c r="AB763" s="1997"/>
      <c r="AC763" s="1998"/>
      <c r="AD763" s="1999"/>
    </row>
    <row r="764" spans="1:30" s="13" customFormat="1">
      <c r="A764" s="2464"/>
      <c r="B764" s="2465"/>
      <c r="C764" s="2465"/>
      <c r="D764" s="2465"/>
      <c r="E764" s="2465"/>
      <c r="F764" s="2023" t="s">
        <v>1276</v>
      </c>
      <c r="G764" s="2023"/>
      <c r="H764" s="2023"/>
      <c r="I764" s="2023"/>
      <c r="J764" s="2023"/>
      <c r="K764" s="2024">
        <f>IF(Q278="",0,Q278)</f>
        <v>0</v>
      </c>
      <c r="L764" s="2024"/>
      <c r="M764" s="2024"/>
      <c r="N764" s="2024"/>
      <c r="O764" s="2025">
        <f>IF(Q278="",0,Q278)</f>
        <v>0</v>
      </c>
      <c r="P764" s="2026"/>
      <c r="Q764" s="2026"/>
      <c r="R764" s="2027"/>
      <c r="S764" s="2024">
        <f>IF(Q278="",0,Q278)</f>
        <v>0</v>
      </c>
      <c r="T764" s="2024"/>
      <c r="U764" s="2024"/>
      <c r="V764" s="2024"/>
      <c r="W764" s="2024">
        <f>IF(Q278="",0,Q278)</f>
        <v>0</v>
      </c>
      <c r="X764" s="2024"/>
      <c r="Y764" s="2024"/>
      <c r="Z764" s="2024"/>
      <c r="AB764" s="1997"/>
      <c r="AC764" s="1998"/>
      <c r="AD764" s="1999"/>
    </row>
    <row r="765" spans="1:30" s="13" customFormat="1">
      <c r="A765" s="2464"/>
      <c r="B765" s="2465"/>
      <c r="C765" s="2465"/>
      <c r="D765" s="2465"/>
      <c r="E765" s="2465"/>
      <c r="K765" s="1095">
        <f>K758+K761+K762+K763+K764</f>
        <v>0</v>
      </c>
      <c r="L765" s="1095"/>
      <c r="M765" s="1095"/>
      <c r="N765" s="1095"/>
      <c r="O765" s="1095">
        <f t="shared" ref="O765" si="8">O758+O761+O762+O763+O764</f>
        <v>0</v>
      </c>
      <c r="P765" s="1095"/>
      <c r="Q765" s="1095"/>
      <c r="R765" s="1095"/>
      <c r="S765" s="1095">
        <f t="shared" ref="S765" si="9">S758+S761+S762+S763+S764</f>
        <v>0</v>
      </c>
      <c r="T765" s="1095"/>
      <c r="U765" s="1095"/>
      <c r="V765" s="1095"/>
      <c r="W765" s="1095">
        <f t="shared" ref="W765" si="10">W758+W761+W762+W763+W764</f>
        <v>0</v>
      </c>
      <c r="X765" s="1095"/>
      <c r="Y765" s="1095"/>
      <c r="Z765" s="1095"/>
      <c r="AD765" s="508"/>
    </row>
    <row r="766" spans="1:30" s="13" customFormat="1" ht="6" customHeight="1">
      <c r="A766" s="2464"/>
      <c r="B766" s="2465"/>
      <c r="C766" s="2465"/>
      <c r="D766" s="2465"/>
      <c r="E766" s="2465"/>
      <c r="AD766" s="508"/>
    </row>
    <row r="767" spans="1:30" s="13" customFormat="1">
      <c r="A767" s="519"/>
      <c r="B767" s="520"/>
      <c r="C767" s="520"/>
      <c r="D767" s="520"/>
      <c r="E767" s="520"/>
      <c r="F767" s="2023" t="s">
        <v>1096</v>
      </c>
      <c r="G767" s="2023"/>
      <c r="H767" s="2023"/>
      <c r="I767" s="2023"/>
      <c r="J767" s="2023"/>
      <c r="K767" s="2024">
        <f>IF(AND(T356&gt;=36,T356&lt;=300),1,0)</f>
        <v>0</v>
      </c>
      <c r="L767" s="2024"/>
      <c r="M767" s="2024"/>
      <c r="N767" s="2024"/>
      <c r="O767" s="2025">
        <f>IF(AND(T356&gt;=36,T356&lt;=300),1,0)</f>
        <v>0</v>
      </c>
      <c r="P767" s="2026"/>
      <c r="Q767" s="2026"/>
      <c r="R767" s="2027"/>
      <c r="S767" s="2024">
        <f>IF(AND(T356&gt;=36,T356&lt;=300),1,0)</f>
        <v>0</v>
      </c>
      <c r="T767" s="2024"/>
      <c r="U767" s="2024"/>
      <c r="V767" s="2024"/>
      <c r="W767" s="2024">
        <f>IF(AND(T356&gt;=36,T356&lt;=300),1,0)</f>
        <v>0</v>
      </c>
      <c r="X767" s="2024"/>
      <c r="Y767" s="2024"/>
      <c r="Z767" s="2024"/>
      <c r="AB767" s="1997"/>
      <c r="AC767" s="1998"/>
      <c r="AD767" s="1999"/>
    </row>
    <row r="768" spans="1:30" s="13" customFormat="1">
      <c r="A768" s="519" t="s">
        <v>1374</v>
      </c>
      <c r="B768" s="520"/>
      <c r="C768" s="520"/>
      <c r="D768" s="520"/>
      <c r="E768" s="520"/>
      <c r="K768" s="1095">
        <f>K758+K761+K762+K763+K767+K764</f>
        <v>0</v>
      </c>
      <c r="L768" s="1095"/>
      <c r="M768" s="1095"/>
      <c r="N768" s="1095"/>
      <c r="O768" s="1095">
        <f t="shared" ref="O768" si="11">O758+O761+O762+O763+O767+O764</f>
        <v>0</v>
      </c>
      <c r="P768" s="1095"/>
      <c r="Q768" s="1095"/>
      <c r="R768" s="1095"/>
      <c r="S768" s="1095">
        <f t="shared" ref="S768" si="12">S758+S761+S762+S763+S767+S764</f>
        <v>0</v>
      </c>
      <c r="T768" s="1095"/>
      <c r="U768" s="1095"/>
      <c r="V768" s="1095"/>
      <c r="W768" s="1095">
        <f t="shared" ref="W768" si="13">W758+W761+W762+W763+W767+W764</f>
        <v>0</v>
      </c>
      <c r="X768" s="1095"/>
      <c r="Y768" s="1095"/>
      <c r="Z768" s="1095"/>
      <c r="AD768" s="508"/>
    </row>
    <row r="769" spans="1:51" s="13" customFormat="1" ht="6" customHeight="1">
      <c r="A769" s="519"/>
      <c r="B769" s="520"/>
      <c r="C769" s="520"/>
      <c r="D769" s="520"/>
      <c r="E769" s="520"/>
      <c r="K769" s="584"/>
      <c r="L769" s="584"/>
      <c r="M769" s="584"/>
      <c r="N769" s="584"/>
      <c r="O769" s="584"/>
      <c r="P769" s="584"/>
      <c r="Q769" s="584"/>
      <c r="R769" s="584"/>
      <c r="S769" s="584"/>
      <c r="T769" s="584"/>
      <c r="U769" s="584"/>
      <c r="V769" s="584"/>
      <c r="W769" s="584"/>
      <c r="X769" s="584"/>
      <c r="Y769" s="584"/>
      <c r="Z769" s="584"/>
      <c r="AD769" s="508"/>
    </row>
    <row r="770" spans="1:51" s="13" customFormat="1">
      <c r="A770" s="519"/>
      <c r="B770" s="520"/>
      <c r="C770" s="520"/>
      <c r="D770" s="520"/>
      <c r="E770" s="520"/>
      <c r="F770" s="2023" t="s">
        <v>1097</v>
      </c>
      <c r="G770" s="2023"/>
      <c r="H770" s="2023"/>
      <c r="I770" s="2023"/>
      <c r="J770" s="2023"/>
      <c r="K770" s="2024">
        <f>IF($AI$770&lt;$X$747-K768,$AI$770,IF(0&gt;$X$747-K768,0,AR771))</f>
        <v>0</v>
      </c>
      <c r="L770" s="2024"/>
      <c r="M770" s="2024"/>
      <c r="N770" s="2024"/>
      <c r="O770" s="2024">
        <f>IF($AI$770&lt;$X$747-O768,$AI$770,IF(0&gt;$X$747-O768,0,AV771))</f>
        <v>0</v>
      </c>
      <c r="P770" s="2024"/>
      <c r="Q770" s="2024"/>
      <c r="R770" s="2024"/>
      <c r="S770" s="2024">
        <f>IF($AI$770&lt;$X$747-S768,$AI$770,IF(0&gt;$X$747-S768,0,AZ771))</f>
        <v>0</v>
      </c>
      <c r="T770" s="2024"/>
      <c r="U770" s="2024"/>
      <c r="V770" s="2024"/>
      <c r="W770" s="2024">
        <f>IF($AI$770&lt;$X$747-W768,$AI$770,IF(0&gt;$X$747-W768,0,BD771))</f>
        <v>0</v>
      </c>
      <c r="X770" s="2024"/>
      <c r="Y770" s="2024"/>
      <c r="Z770" s="2024"/>
      <c r="AB770" s="1997"/>
      <c r="AC770" s="1998"/>
      <c r="AD770" s="1999"/>
      <c r="AF770" s="1084" t="s">
        <v>1098</v>
      </c>
      <c r="AG770" s="1084"/>
      <c r="AH770" s="1084"/>
      <c r="AI770" s="1084">
        <f>IF(R469&lt;46,1,IF(R469&lt;151,2,IF(R469&lt;241,3,IF(R469&lt;271,3.5,IF(R469&lt;301,5,IF(R469&lt;451,6,IF(R469&gt;451,8," ")))))))</f>
        <v>1</v>
      </c>
      <c r="AJ770" s="1084"/>
    </row>
    <row r="771" spans="1:51" s="13" customFormat="1">
      <c r="A771" s="519"/>
      <c r="B771" s="520"/>
      <c r="C771" s="520"/>
      <c r="D771" s="520"/>
      <c r="E771" s="520"/>
      <c r="K771" s="1095">
        <f>K768+K770</f>
        <v>0</v>
      </c>
      <c r="L771" s="1095"/>
      <c r="M771" s="1095"/>
      <c r="N771" s="1095"/>
      <c r="O771" s="2440">
        <f t="shared" ref="O771" si="14">O768+O770</f>
        <v>0</v>
      </c>
      <c r="P771" s="2440"/>
      <c r="Q771" s="2440"/>
      <c r="R771" s="2440"/>
      <c r="S771" s="1095">
        <f t="shared" ref="S771" si="15">S768+S770</f>
        <v>0</v>
      </c>
      <c r="T771" s="1095"/>
      <c r="U771" s="1095"/>
      <c r="V771" s="1095"/>
      <c r="W771" s="1095">
        <f t="shared" ref="W771" si="16">W768+W770</f>
        <v>0</v>
      </c>
      <c r="X771" s="1095"/>
      <c r="Y771" s="1095"/>
      <c r="Z771" s="1095"/>
      <c r="AD771" s="508"/>
      <c r="AF771" s="2445" t="s">
        <v>1099</v>
      </c>
      <c r="AG771" s="2445"/>
      <c r="AH771" s="2445"/>
      <c r="AI771" s="2444">
        <f>ROUNDDOWN($X$747-K768,1)</f>
        <v>0</v>
      </c>
      <c r="AJ771" s="2444"/>
      <c r="AK771" s="2444">
        <f>ROUNDDOWN($X$747-O768,1)</f>
        <v>0</v>
      </c>
      <c r="AL771" s="2444"/>
      <c r="AM771" s="2444">
        <f>ROUNDDOWN($X$747-S768,1)</f>
        <v>0</v>
      </c>
      <c r="AN771" s="2444"/>
      <c r="AO771" s="2444">
        <f>ROUNDDOWN($X$747-W768,1)</f>
        <v>0</v>
      </c>
      <c r="AP771" s="2444"/>
      <c r="AR771" s="2444">
        <f>IF(MOD(AI771,1)&lt;0.3,0,IF(MOD(AI771,1)&lt;0.5,0.5,IF(MOD(AI771,1)&lt;1,1," ")))+ROUNDDOWN(AI771,0)</f>
        <v>0</v>
      </c>
      <c r="AS771" s="2444"/>
      <c r="AT771" s="2444">
        <f>IF(MOD(AK771,1)&lt;0.3,0,IF(MOD(AK771,1)&lt;0.5,0.5,IF(MOD(AK771,1)&lt;1,1," ")))+ROUNDDOWN(AK771,0)</f>
        <v>0</v>
      </c>
      <c r="AU771" s="2444"/>
      <c r="AV771" s="2444">
        <f>IF(MOD(AM771,1)&lt;0.3,0,IF(MOD(AM771,1)&lt;0.5,0.5,IF(MOD(AM771,1)&lt;1,1," ")))+ROUNDDOWN(AM771,0)</f>
        <v>0</v>
      </c>
      <c r="AW771" s="2444"/>
      <c r="AX771" s="2444">
        <f>IF(MOD(AO771,1)&lt;0.3,0,IF(MOD(AO771,1)&lt;0.5,0.5,IF(MOD(AO771,1)&lt;1,1," ")))+ROUNDDOWN(AO771,0)</f>
        <v>0</v>
      </c>
      <c r="AY771" s="2444"/>
    </row>
    <row r="772" spans="1:51" s="13" customFormat="1" ht="6" customHeight="1">
      <c r="A772" s="519"/>
      <c r="B772" s="520"/>
      <c r="C772" s="520"/>
      <c r="D772" s="520"/>
      <c r="E772" s="520"/>
      <c r="AD772" s="508"/>
    </row>
    <row r="773" spans="1:51" s="13" customFormat="1">
      <c r="A773" s="519"/>
      <c r="B773" s="520"/>
      <c r="C773" s="520"/>
      <c r="D773" s="520"/>
      <c r="E773" s="520"/>
      <c r="AD773" s="508"/>
    </row>
    <row r="774" spans="1:51" s="13" customFormat="1">
      <c r="A774" s="519"/>
      <c r="B774" s="520"/>
      <c r="C774" s="2446" t="s">
        <v>1102</v>
      </c>
      <c r="D774" s="2446"/>
      <c r="E774" s="522" t="s">
        <v>1103</v>
      </c>
      <c r="J774" s="2436" t="s">
        <v>1104</v>
      </c>
      <c r="K774" s="2449"/>
      <c r="L774" s="2449"/>
      <c r="M774" s="2449"/>
      <c r="N774" s="2449"/>
      <c r="O774" s="2449"/>
      <c r="P774" s="2449"/>
      <c r="Q774" s="2450"/>
      <c r="R774" s="2451" t="str">
        <f>N360</f>
        <v>加算あり・加算なし</v>
      </c>
      <c r="S774" s="2452"/>
      <c r="T774" s="2452"/>
      <c r="U774" s="2452"/>
      <c r="V774" s="2452"/>
      <c r="W774" s="2453"/>
      <c r="X774" s="2024">
        <f>IF(AF774=1,K765,IF(AF774=2,O765,IF(AF774=3,S765,IF(AF774=4,W765,0))))</f>
        <v>0</v>
      </c>
      <c r="Y774" s="2024"/>
      <c r="Z774" s="2024"/>
      <c r="AB774" s="2000"/>
      <c r="AC774" s="2001"/>
      <c r="AD774" s="2002"/>
      <c r="AF774" s="13" t="str">
        <f>IF(AND(R774="加算あり",R775="加算あり"),1,IF(AND(R774="加算あり",R775="加算なし"),2,IF(AND(R774="加算なし",R775="加算あり"),3,IF(AND(R774="加算なし",R775="加算なし"),4,""))))</f>
        <v/>
      </c>
    </row>
    <row r="775" spans="1:51" s="13" customFormat="1">
      <c r="A775" s="519"/>
      <c r="B775" s="520"/>
      <c r="C775" s="2446" t="s">
        <v>1105</v>
      </c>
      <c r="D775" s="2446"/>
      <c r="E775" s="542">
        <f>S309</f>
        <v>0</v>
      </c>
      <c r="J775" s="2436" t="s">
        <v>1106</v>
      </c>
      <c r="K775" s="2449"/>
      <c r="L775" s="2449"/>
      <c r="M775" s="2449"/>
      <c r="N775" s="2449"/>
      <c r="O775" s="2449"/>
      <c r="P775" s="2449"/>
      <c r="Q775" s="2450"/>
      <c r="R775" s="2451" t="str">
        <f>N391</f>
        <v>加算あり・加算なし</v>
      </c>
      <c r="S775" s="2452"/>
      <c r="T775" s="2452"/>
      <c r="U775" s="2452"/>
      <c r="V775" s="2452"/>
      <c r="W775" s="2453"/>
      <c r="X775" s="2024"/>
      <c r="Y775" s="2024"/>
      <c r="Z775" s="2024"/>
      <c r="AB775" s="1086"/>
      <c r="AC775" s="1087"/>
      <c r="AD775" s="1088"/>
    </row>
    <row r="776" spans="1:51" s="13" customFormat="1">
      <c r="A776" s="519"/>
      <c r="B776" s="520"/>
      <c r="C776" s="2446"/>
      <c r="D776" s="2446"/>
      <c r="E776" s="542">
        <f>S311</f>
        <v>0</v>
      </c>
      <c r="J776" s="2436" t="s">
        <v>1096</v>
      </c>
      <c r="K776" s="2449"/>
      <c r="L776" s="2449"/>
      <c r="M776" s="2449"/>
      <c r="N776" s="2449"/>
      <c r="O776" s="2449"/>
      <c r="P776" s="2449"/>
      <c r="Q776" s="2450"/>
      <c r="R776" s="2451" t="str">
        <f>N350</f>
        <v>加算あり・加算なし</v>
      </c>
      <c r="S776" s="2452"/>
      <c r="T776" s="2452"/>
      <c r="U776" s="2452"/>
      <c r="V776" s="2452"/>
      <c r="W776" s="2453"/>
      <c r="X776" s="2024">
        <f>IF(R776="加算あり",IF(AF774=1,K767,IF(AF774=2,O767,IF(AF774=3,S767,IF(AF774=4,W767,0)))),0)</f>
        <v>0</v>
      </c>
      <c r="Y776" s="2024"/>
      <c r="Z776" s="2024"/>
      <c r="AB776" s="1997"/>
      <c r="AC776" s="1998"/>
      <c r="AD776" s="1999"/>
    </row>
    <row r="777" spans="1:51" s="13" customFormat="1">
      <c r="A777" s="519"/>
      <c r="B777" s="520"/>
      <c r="C777" s="2446"/>
      <c r="D777" s="2446"/>
      <c r="E777" s="542">
        <f>S312</f>
        <v>0</v>
      </c>
      <c r="J777" s="2436" t="s">
        <v>1097</v>
      </c>
      <c r="K777" s="2449"/>
      <c r="L777" s="2449"/>
      <c r="M777" s="2449"/>
      <c r="N777" s="2449"/>
      <c r="O777" s="2449"/>
      <c r="P777" s="2449"/>
      <c r="Q777" s="2450"/>
      <c r="R777" s="2451" t="str">
        <f>N455</f>
        <v>加算あり・加算なし</v>
      </c>
      <c r="S777" s="2452"/>
      <c r="T777" s="2452"/>
      <c r="U777" s="2452"/>
      <c r="V777" s="2452"/>
      <c r="W777" s="2453"/>
      <c r="X777" s="2024">
        <f>IF(R777="加算あり",IF(AF774=1,K770,IF(AF774=2,O770,IF(AF774=3,S770,IF(AF774=4,W770,0)))),0)</f>
        <v>0</v>
      </c>
      <c r="Y777" s="2024"/>
      <c r="Z777" s="2024"/>
      <c r="AB777" s="1997"/>
      <c r="AC777" s="1998"/>
      <c r="AD777" s="1999"/>
    </row>
    <row r="778" spans="1:51" s="13" customFormat="1">
      <c r="A778" s="519"/>
      <c r="B778" s="520"/>
      <c r="C778" s="2446" t="s">
        <v>1107</v>
      </c>
      <c r="D778" s="2446"/>
      <c r="E778" s="543">
        <f>V713</f>
        <v>0</v>
      </c>
      <c r="J778" s="2436" t="s">
        <v>1109</v>
      </c>
      <c r="K778" s="2449"/>
      <c r="L778" s="2449"/>
      <c r="M778" s="2449"/>
      <c r="N778" s="2449"/>
      <c r="O778" s="2449"/>
      <c r="P778" s="2449"/>
      <c r="Q778" s="2450"/>
      <c r="R778" s="2451"/>
      <c r="S778" s="2452"/>
      <c r="T778" s="2452"/>
      <c r="U778" s="2452"/>
      <c r="V778" s="2452"/>
      <c r="W778" s="2453"/>
      <c r="X778" s="2024">
        <f>SUM(X774:Z777)</f>
        <v>0</v>
      </c>
      <c r="Y778" s="2024"/>
      <c r="Z778" s="2024"/>
      <c r="AB778" s="1997"/>
      <c r="AC778" s="1998"/>
      <c r="AD778" s="1999"/>
    </row>
    <row r="779" spans="1:51" s="13" customFormat="1">
      <c r="A779" s="519"/>
      <c r="B779" s="520"/>
      <c r="C779" s="2446" t="s">
        <v>1108</v>
      </c>
      <c r="D779" s="2446"/>
      <c r="E779" s="543">
        <f>U733</f>
        <v>0</v>
      </c>
      <c r="AD779" s="508"/>
    </row>
    <row r="780" spans="1:51" s="13" customFormat="1">
      <c r="A780" s="519"/>
      <c r="B780" s="520"/>
      <c r="C780" s="2454"/>
      <c r="D780" s="2454"/>
      <c r="E780" s="520"/>
      <c r="AD780" s="508"/>
    </row>
    <row r="781" spans="1:51" s="13" customFormat="1">
      <c r="A781" s="519"/>
      <c r="B781" s="520"/>
      <c r="C781" s="520"/>
      <c r="D781" s="520"/>
      <c r="E781" s="520"/>
      <c r="J781" s="523"/>
      <c r="K781" s="523"/>
      <c r="L781" s="523"/>
      <c r="M781" s="523"/>
      <c r="N781" s="523"/>
      <c r="O781" s="523"/>
      <c r="P781" s="523"/>
      <c r="Q781" s="523"/>
      <c r="R781" s="523"/>
      <c r="S781" s="523"/>
      <c r="T781" s="523"/>
      <c r="U781" s="523"/>
      <c r="V781" s="523"/>
      <c r="W781" s="523"/>
      <c r="X781" s="493"/>
      <c r="Y781" s="493"/>
      <c r="Z781" s="493"/>
      <c r="AD781" s="508"/>
    </row>
    <row r="782" spans="1:51" s="13" customFormat="1">
      <c r="A782" s="519"/>
      <c r="B782" s="520"/>
      <c r="C782" s="2446" t="s">
        <v>1100</v>
      </c>
      <c r="D782" s="2446"/>
      <c r="E782" s="543">
        <f>V441</f>
        <v>0</v>
      </c>
      <c r="J782" s="524"/>
      <c r="K782" s="524"/>
      <c r="L782" s="524"/>
      <c r="M782" s="524"/>
      <c r="N782" s="524"/>
      <c r="O782" s="2247" t="s">
        <v>755</v>
      </c>
      <c r="P782" s="2248"/>
      <c r="Q782" s="2248"/>
      <c r="R782" s="2248"/>
      <c r="S782" s="2248"/>
      <c r="T782" s="2248"/>
      <c r="U782" s="2248"/>
      <c r="V782" s="2248"/>
      <c r="W782" s="2249"/>
      <c r="X782" s="2447"/>
      <c r="Y782" s="2448"/>
      <c r="Z782" s="521" t="s">
        <v>147</v>
      </c>
      <c r="AD782" s="508"/>
    </row>
    <row r="783" spans="1:51" s="13" customFormat="1">
      <c r="A783" s="519"/>
      <c r="B783" s="520"/>
      <c r="C783" s="2446" t="s">
        <v>1101</v>
      </c>
      <c r="D783" s="2446"/>
      <c r="E783" s="543">
        <f>V722</f>
        <v>0</v>
      </c>
      <c r="J783" s="524"/>
      <c r="K783" s="2445"/>
      <c r="L783" s="2445"/>
      <c r="M783" s="2445"/>
      <c r="N783" s="524"/>
      <c r="O783" s="2247" t="s">
        <v>917</v>
      </c>
      <c r="P783" s="2248"/>
      <c r="Q783" s="2248"/>
      <c r="R783" s="2248"/>
      <c r="S783" s="2248"/>
      <c r="T783" s="2248"/>
      <c r="U783" s="2248"/>
      <c r="V783" s="2248"/>
      <c r="W783" s="2249"/>
      <c r="X783" s="2447"/>
      <c r="Y783" s="2448"/>
      <c r="Z783" s="521" t="s">
        <v>147</v>
      </c>
      <c r="AD783" s="508"/>
    </row>
    <row r="784" spans="1:51" s="13" customFormat="1">
      <c r="A784" s="519"/>
      <c r="B784" s="520"/>
      <c r="C784" s="520"/>
      <c r="D784" s="520"/>
      <c r="E784" s="520"/>
      <c r="O784" s="2247" t="s">
        <v>33</v>
      </c>
      <c r="P784" s="2248"/>
      <c r="Q784" s="2248"/>
      <c r="R784" s="2248"/>
      <c r="S784" s="2248"/>
      <c r="T784" s="2248"/>
      <c r="U784" s="2248"/>
      <c r="V784" s="2248"/>
      <c r="W784" s="2249"/>
      <c r="X784" s="2447"/>
      <c r="Y784" s="2448"/>
      <c r="Z784" s="521" t="s">
        <v>147</v>
      </c>
      <c r="AD784" s="508"/>
    </row>
    <row r="785" spans="1:30" s="13" customFormat="1">
      <c r="A785" s="525"/>
      <c r="B785" s="526"/>
      <c r="C785" s="526"/>
      <c r="D785" s="526"/>
      <c r="E785" s="526"/>
      <c r="F785" s="509"/>
      <c r="G785" s="509"/>
      <c r="H785" s="509"/>
      <c r="I785" s="509"/>
      <c r="J785" s="509"/>
      <c r="K785" s="509"/>
      <c r="L785" s="509"/>
      <c r="M785" s="509"/>
      <c r="N785" s="509"/>
      <c r="O785" s="509"/>
      <c r="P785" s="509"/>
      <c r="Q785" s="509"/>
      <c r="R785" s="509"/>
      <c r="S785" s="509"/>
      <c r="T785" s="509"/>
      <c r="U785" s="509"/>
      <c r="V785" s="509"/>
      <c r="W785" s="509"/>
      <c r="X785" s="509"/>
      <c r="Y785" s="509"/>
      <c r="Z785" s="509"/>
      <c r="AA785" s="509"/>
      <c r="AB785" s="509"/>
      <c r="AC785" s="509"/>
      <c r="AD785" s="510"/>
    </row>
  </sheetData>
  <mergeCells count="1152">
    <mergeCell ref="F763:J763"/>
    <mergeCell ref="K763:N763"/>
    <mergeCell ref="O763:R763"/>
    <mergeCell ref="S763:V763"/>
    <mergeCell ref="W763:Z763"/>
    <mergeCell ref="W758:Z758"/>
    <mergeCell ref="O745:W745"/>
    <mergeCell ref="X745:Y745"/>
    <mergeCell ref="O746:W746"/>
    <mergeCell ref="X746:Y746"/>
    <mergeCell ref="G755:H755"/>
    <mergeCell ref="I755:J755"/>
    <mergeCell ref="K755:N755"/>
    <mergeCell ref="S755:V755"/>
    <mergeCell ref="A758:E766"/>
    <mergeCell ref="C774:D774"/>
    <mergeCell ref="J774:Q774"/>
    <mergeCell ref="R774:W774"/>
    <mergeCell ref="X774:Z775"/>
    <mergeCell ref="C775:D777"/>
    <mergeCell ref="J775:Q775"/>
    <mergeCell ref="R775:W775"/>
    <mergeCell ref="J776:Q776"/>
    <mergeCell ref="R776:W776"/>
    <mergeCell ref="X776:Z776"/>
    <mergeCell ref="F770:J770"/>
    <mergeCell ref="K765:N765"/>
    <mergeCell ref="F767:J767"/>
    <mergeCell ref="K767:N767"/>
    <mergeCell ref="O767:R767"/>
    <mergeCell ref="S767:V767"/>
    <mergeCell ref="W767:Z767"/>
    <mergeCell ref="F762:J762"/>
    <mergeCell ref="K762:N762"/>
    <mergeCell ref="O762:R762"/>
    <mergeCell ref="S762:V762"/>
    <mergeCell ref="W762:Z762"/>
    <mergeCell ref="G756:H756"/>
    <mergeCell ref="I756:J756"/>
    <mergeCell ref="K756:N757"/>
    <mergeCell ref="O756:R757"/>
    <mergeCell ref="S756:V757"/>
    <mergeCell ref="G754:H754"/>
    <mergeCell ref="I754:J754"/>
    <mergeCell ref="K754:N754"/>
    <mergeCell ref="O754:R755"/>
    <mergeCell ref="S754:V754"/>
    <mergeCell ref="G757:H757"/>
    <mergeCell ref="I757:J757"/>
    <mergeCell ref="G758:H758"/>
    <mergeCell ref="I758:J758"/>
    <mergeCell ref="K758:N758"/>
    <mergeCell ref="O758:R758"/>
    <mergeCell ref="S758:V758"/>
    <mergeCell ref="C782:D782"/>
    <mergeCell ref="O782:W782"/>
    <mergeCell ref="X782:Y782"/>
    <mergeCell ref="C783:D783"/>
    <mergeCell ref="K783:M783"/>
    <mergeCell ref="O783:W783"/>
    <mergeCell ref="X783:Y783"/>
    <mergeCell ref="O784:W784"/>
    <mergeCell ref="X784:Y784"/>
    <mergeCell ref="C778:D778"/>
    <mergeCell ref="J777:Q777"/>
    <mergeCell ref="R777:W777"/>
    <mergeCell ref="X777:Z777"/>
    <mergeCell ref="C779:D779"/>
    <mergeCell ref="C780:D780"/>
    <mergeCell ref="J778:Q778"/>
    <mergeCell ref="R778:W778"/>
    <mergeCell ref="X778:Z778"/>
    <mergeCell ref="AM771:AN771"/>
    <mergeCell ref="AO771:AP771"/>
    <mergeCell ref="AR771:AS771"/>
    <mergeCell ref="AT771:AU771"/>
    <mergeCell ref="AV771:AW771"/>
    <mergeCell ref="AX771:AY771"/>
    <mergeCell ref="AF770:AH770"/>
    <mergeCell ref="AI770:AJ770"/>
    <mergeCell ref="K771:N771"/>
    <mergeCell ref="O771:R771"/>
    <mergeCell ref="S771:V771"/>
    <mergeCell ref="W771:Z771"/>
    <mergeCell ref="AF771:AH771"/>
    <mergeCell ref="AI771:AJ771"/>
    <mergeCell ref="AK771:AL771"/>
    <mergeCell ref="K768:N768"/>
    <mergeCell ref="O768:R768"/>
    <mergeCell ref="S768:V768"/>
    <mergeCell ref="W768:Z768"/>
    <mergeCell ref="K770:N770"/>
    <mergeCell ref="O770:R770"/>
    <mergeCell ref="S770:V770"/>
    <mergeCell ref="W770:Z770"/>
    <mergeCell ref="A10:A25"/>
    <mergeCell ref="B10:B25"/>
    <mergeCell ref="C10:C25"/>
    <mergeCell ref="D10:D25"/>
    <mergeCell ref="E10:E25"/>
    <mergeCell ref="G10:M11"/>
    <mergeCell ref="O765:R765"/>
    <mergeCell ref="S765:V765"/>
    <mergeCell ref="W765:Z765"/>
    <mergeCell ref="W756:Z757"/>
    <mergeCell ref="F764:J764"/>
    <mergeCell ref="K764:N764"/>
    <mergeCell ref="O764:R764"/>
    <mergeCell ref="S764:V764"/>
    <mergeCell ref="W764:Z764"/>
    <mergeCell ref="G751:H751"/>
    <mergeCell ref="I751:J751"/>
    <mergeCell ref="K751:N751"/>
    <mergeCell ref="O751:R751"/>
    <mergeCell ref="S751:V751"/>
    <mergeCell ref="W751:Z751"/>
    <mergeCell ref="G752:H752"/>
    <mergeCell ref="I752:J752"/>
    <mergeCell ref="K752:N753"/>
    <mergeCell ref="O752:R753"/>
    <mergeCell ref="S752:V753"/>
    <mergeCell ref="W752:Z753"/>
    <mergeCell ref="G753:H753"/>
    <mergeCell ref="I753:J753"/>
    <mergeCell ref="G318:X318"/>
    <mergeCell ref="K759:N759"/>
    <mergeCell ref="O759:R759"/>
    <mergeCell ref="A1:E1"/>
    <mergeCell ref="F1:L1"/>
    <mergeCell ref="M1:AD1"/>
    <mergeCell ref="A2:E2"/>
    <mergeCell ref="F2:AD2"/>
    <mergeCell ref="A3:AD3"/>
    <mergeCell ref="O747:W747"/>
    <mergeCell ref="X747:Y747"/>
    <mergeCell ref="G749:H750"/>
    <mergeCell ref="I749:J749"/>
    <mergeCell ref="K749:N749"/>
    <mergeCell ref="O749:R749"/>
    <mergeCell ref="S749:V749"/>
    <mergeCell ref="W749:Z749"/>
    <mergeCell ref="I750:J750"/>
    <mergeCell ref="K750:N750"/>
    <mergeCell ref="O750:R750"/>
    <mergeCell ref="S750:V750"/>
    <mergeCell ref="W750:Z750"/>
    <mergeCell ref="A4:AD4"/>
    <mergeCell ref="A5:AD5"/>
    <mergeCell ref="A6:AD6"/>
    <mergeCell ref="A7:AD7"/>
    <mergeCell ref="B8:D8"/>
    <mergeCell ref="F8:AA8"/>
    <mergeCell ref="AB8:AD8"/>
    <mergeCell ref="B58:B60"/>
    <mergeCell ref="AB58:AD59"/>
    <mergeCell ref="G59:Q59"/>
    <mergeCell ref="R59:W59"/>
    <mergeCell ref="X59:Z59"/>
    <mergeCell ref="G32:J32"/>
    <mergeCell ref="G17:L19"/>
    <mergeCell ref="M17:N19"/>
    <mergeCell ref="O17:Q17"/>
    <mergeCell ref="R17:V17"/>
    <mergeCell ref="W17:W19"/>
    <mergeCell ref="X17:Y19"/>
    <mergeCell ref="Z17:Z19"/>
    <mergeCell ref="O18:Q18"/>
    <mergeCell ref="AB26:AD40"/>
    <mergeCell ref="G30:J30"/>
    <mergeCell ref="K30:P30"/>
    <mergeCell ref="Q30:Z30"/>
    <mergeCell ref="G31:J31"/>
    <mergeCell ref="K31:P31"/>
    <mergeCell ref="Q31:Z31"/>
    <mergeCell ref="K32:P32"/>
    <mergeCell ref="N26:V27"/>
    <mergeCell ref="K20:P20"/>
    <mergeCell ref="AB61:AD62"/>
    <mergeCell ref="G62:Q62"/>
    <mergeCell ref="R62:W62"/>
    <mergeCell ref="X75:Z76"/>
    <mergeCell ref="X62:Z62"/>
    <mergeCell ref="X64:Z64"/>
    <mergeCell ref="AB56:AD57"/>
    <mergeCell ref="G82:G84"/>
    <mergeCell ref="H82:W84"/>
    <mergeCell ref="Q20:Z20"/>
    <mergeCell ref="AB45:AD50"/>
    <mergeCell ref="G33:J35"/>
    <mergeCell ref="K33:Z35"/>
    <mergeCell ref="G36:Z36"/>
    <mergeCell ref="G37:Z39"/>
    <mergeCell ref="G48:L48"/>
    <mergeCell ref="G21:J21"/>
    <mergeCell ref="K21:P21"/>
    <mergeCell ref="Q21:Z21"/>
    <mergeCell ref="G22:J24"/>
    <mergeCell ref="K22:Z24"/>
    <mergeCell ref="H65:W70"/>
    <mergeCell ref="X60:Z60"/>
    <mergeCell ref="Q32:Z32"/>
    <mergeCell ref="G61:Q61"/>
    <mergeCell ref="G41:M42"/>
    <mergeCell ref="R61:W61"/>
    <mergeCell ref="X61:Z61"/>
    <mergeCell ref="R60:W60"/>
    <mergeCell ref="N56:V57"/>
    <mergeCell ref="G60:Q60"/>
    <mergeCell ref="D512:D531"/>
    <mergeCell ref="B512:B531"/>
    <mergeCell ref="C512:C531"/>
    <mergeCell ref="G512:M513"/>
    <mergeCell ref="N512:V513"/>
    <mergeCell ref="AB512:AD514"/>
    <mergeCell ref="N10:V11"/>
    <mergeCell ref="AB10:AD25"/>
    <mergeCell ref="G14:L14"/>
    <mergeCell ref="M14:V14"/>
    <mergeCell ref="W14:Z14"/>
    <mergeCell ref="G15:L16"/>
    <mergeCell ref="M15:Q16"/>
    <mergeCell ref="R15:S16"/>
    <mergeCell ref="T15:V16"/>
    <mergeCell ref="W15:W16"/>
    <mergeCell ref="N41:V42"/>
    <mergeCell ref="AB41:AD44"/>
    <mergeCell ref="X15:Y16"/>
    <mergeCell ref="Z15:Z16"/>
    <mergeCell ref="R18:V18"/>
    <mergeCell ref="O19:Q19"/>
    <mergeCell ref="R19:V19"/>
    <mergeCell ref="G20:J20"/>
    <mergeCell ref="AB123:AD130"/>
    <mergeCell ref="G126:S126"/>
    <mergeCell ref="T126:Z126"/>
    <mergeCell ref="G127:S127"/>
    <mergeCell ref="T127:Y127"/>
    <mergeCell ref="G128:S128"/>
    <mergeCell ref="T128:Y128"/>
    <mergeCell ref="G129:S129"/>
    <mergeCell ref="A26:A40"/>
    <mergeCell ref="B26:B40"/>
    <mergeCell ref="C26:C40"/>
    <mergeCell ref="D26:D40"/>
    <mergeCell ref="E26:E40"/>
    <mergeCell ref="G26:M27"/>
    <mergeCell ref="A54:A58"/>
    <mergeCell ref="B54:B55"/>
    <mergeCell ref="C54:C55"/>
    <mergeCell ref="D54:D55"/>
    <mergeCell ref="E54:E55"/>
    <mergeCell ref="E56:E58"/>
    <mergeCell ref="A41:A44"/>
    <mergeCell ref="B41:B44"/>
    <mergeCell ref="C41:C44"/>
    <mergeCell ref="D41:D44"/>
    <mergeCell ref="E41:E44"/>
    <mergeCell ref="G45:M46"/>
    <mergeCell ref="M48:O48"/>
    <mergeCell ref="G49:L49"/>
    <mergeCell ref="M49:O49"/>
    <mergeCell ref="G50:L50"/>
    <mergeCell ref="M50:O50"/>
    <mergeCell ref="G56:M57"/>
    <mergeCell ref="A45:A50"/>
    <mergeCell ref="B45:B50"/>
    <mergeCell ref="C45:C50"/>
    <mergeCell ref="D45:D50"/>
    <mergeCell ref="E45:E51"/>
    <mergeCell ref="AB109:AD120"/>
    <mergeCell ref="G111:Z111"/>
    <mergeCell ref="G112:Z114"/>
    <mergeCell ref="G116:Z116"/>
    <mergeCell ref="G117:Z119"/>
    <mergeCell ref="AB89:AD100"/>
    <mergeCell ref="G92:O92"/>
    <mergeCell ref="P92:V92"/>
    <mergeCell ref="G93:O93"/>
    <mergeCell ref="P93:V93"/>
    <mergeCell ref="G94:O94"/>
    <mergeCell ref="P94:V94"/>
    <mergeCell ref="G95:O95"/>
    <mergeCell ref="P95:V95"/>
    <mergeCell ref="N89:V90"/>
    <mergeCell ref="AB101:AD108"/>
    <mergeCell ref="G104:L104"/>
    <mergeCell ref="M104:O104"/>
    <mergeCell ref="Q104:S104"/>
    <mergeCell ref="G105:L105"/>
    <mergeCell ref="M105:O105"/>
    <mergeCell ref="G96:O96"/>
    <mergeCell ref="K137:Q137"/>
    <mergeCell ref="R137:S137"/>
    <mergeCell ref="U137:Z137"/>
    <mergeCell ref="G138:J138"/>
    <mergeCell ref="X82:Z84"/>
    <mergeCell ref="X77:Z78"/>
    <mergeCell ref="X79:Z81"/>
    <mergeCell ref="G73:G74"/>
    <mergeCell ref="H73:W74"/>
    <mergeCell ref="X73:Z74"/>
    <mergeCell ref="G75:G76"/>
    <mergeCell ref="G64:W64"/>
    <mergeCell ref="G65:G70"/>
    <mergeCell ref="X65:Z70"/>
    <mergeCell ref="G71:G72"/>
    <mergeCell ref="H71:W72"/>
    <mergeCell ref="G97:O97"/>
    <mergeCell ref="G98:O99"/>
    <mergeCell ref="X71:Z72"/>
    <mergeCell ref="G77:G78"/>
    <mergeCell ref="H77:W78"/>
    <mergeCell ref="G79:G81"/>
    <mergeCell ref="H79:W81"/>
    <mergeCell ref="T129:Y129"/>
    <mergeCell ref="N109:V110"/>
    <mergeCell ref="R139:S139"/>
    <mergeCell ref="U139:Z139"/>
    <mergeCell ref="G140:J140"/>
    <mergeCell ref="K140:Q140"/>
    <mergeCell ref="A109:A120"/>
    <mergeCell ref="B109:B120"/>
    <mergeCell ref="C109:C120"/>
    <mergeCell ref="D109:D120"/>
    <mergeCell ref="E109:E120"/>
    <mergeCell ref="G109:M110"/>
    <mergeCell ref="A123:A130"/>
    <mergeCell ref="B123:B130"/>
    <mergeCell ref="C123:C130"/>
    <mergeCell ref="D123:D130"/>
    <mergeCell ref="AB132:AD135"/>
    <mergeCell ref="A136:A138"/>
    <mergeCell ref="B136:B138"/>
    <mergeCell ref="C136:C138"/>
    <mergeCell ref="D136:D138"/>
    <mergeCell ref="E136:E138"/>
    <mergeCell ref="AB136:AD138"/>
    <mergeCell ref="A132:A135"/>
    <mergeCell ref="B132:B135"/>
    <mergeCell ref="C132:C135"/>
    <mergeCell ref="D132:D135"/>
    <mergeCell ref="E132:E135"/>
    <mergeCell ref="G132:M133"/>
    <mergeCell ref="G135:R135"/>
    <mergeCell ref="G136:J136"/>
    <mergeCell ref="K136:Q136"/>
    <mergeCell ref="R136:Z136"/>
    <mergeCell ref="G137:J137"/>
    <mergeCell ref="R147:S147"/>
    <mergeCell ref="U147:Z147"/>
    <mergeCell ref="G148:J148"/>
    <mergeCell ref="K148:Q148"/>
    <mergeCell ref="K138:Q138"/>
    <mergeCell ref="R138:S138"/>
    <mergeCell ref="N132:V133"/>
    <mergeCell ref="U138:Z138"/>
    <mergeCell ref="AB139:AD140"/>
    <mergeCell ref="G141:J141"/>
    <mergeCell ref="K141:Q141"/>
    <mergeCell ref="R141:S141"/>
    <mergeCell ref="U141:Z141"/>
    <mergeCell ref="G142:J142"/>
    <mergeCell ref="K142:Q142"/>
    <mergeCell ref="R142:S142"/>
    <mergeCell ref="U142:Z142"/>
    <mergeCell ref="AB141:AD146"/>
    <mergeCell ref="G144:J144"/>
    <mergeCell ref="K144:Q144"/>
    <mergeCell ref="R144:S144"/>
    <mergeCell ref="U144:Z144"/>
    <mergeCell ref="G145:J145"/>
    <mergeCell ref="K145:Q145"/>
    <mergeCell ref="R145:S145"/>
    <mergeCell ref="U145:Z145"/>
    <mergeCell ref="G146:J146"/>
    <mergeCell ref="K146:Q146"/>
    <mergeCell ref="R146:S146"/>
    <mergeCell ref="U146:Z146"/>
    <mergeCell ref="G139:J139"/>
    <mergeCell ref="K139:Q139"/>
    <mergeCell ref="B139:B140"/>
    <mergeCell ref="C139:C140"/>
    <mergeCell ref="D139:D140"/>
    <mergeCell ref="E139:E140"/>
    <mergeCell ref="R140:S140"/>
    <mergeCell ref="U140:Z140"/>
    <mergeCell ref="AB158:AD161"/>
    <mergeCell ref="AB150:AD155"/>
    <mergeCell ref="C158:C161"/>
    <mergeCell ref="D158:D161"/>
    <mergeCell ref="E158:E161"/>
    <mergeCell ref="G158:M159"/>
    <mergeCell ref="A150:A155"/>
    <mergeCell ref="B150:B155"/>
    <mergeCell ref="C150:C155"/>
    <mergeCell ref="D150:D155"/>
    <mergeCell ref="E150:E155"/>
    <mergeCell ref="G150:J150"/>
    <mergeCell ref="K150:Q150"/>
    <mergeCell ref="R150:S150"/>
    <mergeCell ref="U150:Z150"/>
    <mergeCell ref="G151:J151"/>
    <mergeCell ref="K151:Q151"/>
    <mergeCell ref="R151:S151"/>
    <mergeCell ref="U151:Z151"/>
    <mergeCell ref="AB147:AD149"/>
    <mergeCell ref="G143:J143"/>
    <mergeCell ref="K143:Q143"/>
    <mergeCell ref="R143:S143"/>
    <mergeCell ref="U143:Z143"/>
    <mergeCell ref="G147:J147"/>
    <mergeCell ref="K147:Q147"/>
    <mergeCell ref="A158:A161"/>
    <mergeCell ref="B158:B161"/>
    <mergeCell ref="A147:A149"/>
    <mergeCell ref="B147:B149"/>
    <mergeCell ref="C147:C149"/>
    <mergeCell ref="D147:D149"/>
    <mergeCell ref="E147:E149"/>
    <mergeCell ref="N158:V159"/>
    <mergeCell ref="N178:V179"/>
    <mergeCell ref="A178:A183"/>
    <mergeCell ref="B178:B183"/>
    <mergeCell ref="C178:C183"/>
    <mergeCell ref="D178:D183"/>
    <mergeCell ref="E178:E183"/>
    <mergeCell ref="A87:A97"/>
    <mergeCell ref="B87:B97"/>
    <mergeCell ref="C87:C97"/>
    <mergeCell ref="D87:D97"/>
    <mergeCell ref="G89:M90"/>
    <mergeCell ref="R148:S148"/>
    <mergeCell ref="U148:Z148"/>
    <mergeCell ref="G149:J149"/>
    <mergeCell ref="K149:Q149"/>
    <mergeCell ref="R149:S149"/>
    <mergeCell ref="U149:Z149"/>
    <mergeCell ref="N163:V164"/>
    <mergeCell ref="A141:A146"/>
    <mergeCell ref="B141:B146"/>
    <mergeCell ref="C141:C146"/>
    <mergeCell ref="D141:D146"/>
    <mergeCell ref="E141:E146"/>
    <mergeCell ref="A139:A140"/>
    <mergeCell ref="E123:E130"/>
    <mergeCell ref="G123:M124"/>
    <mergeCell ref="A101:A108"/>
    <mergeCell ref="B101:B108"/>
    <mergeCell ref="C101:C108"/>
    <mergeCell ref="D101:D108"/>
    <mergeCell ref="E101:E108"/>
    <mergeCell ref="G101:M102"/>
    <mergeCell ref="N101:V102"/>
    <mergeCell ref="E87:E99"/>
    <mergeCell ref="N123:V124"/>
    <mergeCell ref="P96:V96"/>
    <mergeCell ref="P97:V97"/>
    <mergeCell ref="P98:V99"/>
    <mergeCell ref="H75:W76"/>
    <mergeCell ref="N45:V46"/>
    <mergeCell ref="J193:K193"/>
    <mergeCell ref="M193:N193"/>
    <mergeCell ref="O193:P193"/>
    <mergeCell ref="R193:U193"/>
    <mergeCell ref="V193:W193"/>
    <mergeCell ref="G184:M185"/>
    <mergeCell ref="N184:V185"/>
    <mergeCell ref="H188:I189"/>
    <mergeCell ref="J188:K188"/>
    <mergeCell ref="M188:N189"/>
    <mergeCell ref="H191:I191"/>
    <mergeCell ref="J191:K191"/>
    <mergeCell ref="M191:N191"/>
    <mergeCell ref="J189:K189"/>
    <mergeCell ref="J190:K190"/>
    <mergeCell ref="M190:N190"/>
    <mergeCell ref="AB163:AD171"/>
    <mergeCell ref="A172:A177"/>
    <mergeCell ref="B172:B177"/>
    <mergeCell ref="C172:C177"/>
    <mergeCell ref="D172:D177"/>
    <mergeCell ref="E172:E177"/>
    <mergeCell ref="G172:M173"/>
    <mergeCell ref="N172:V173"/>
    <mergeCell ref="AB172:AD177"/>
    <mergeCell ref="A163:A171"/>
    <mergeCell ref="B163:B171"/>
    <mergeCell ref="C163:C171"/>
    <mergeCell ref="D163:D171"/>
    <mergeCell ref="E163:E171"/>
    <mergeCell ref="G163:M164"/>
    <mergeCell ref="AB184:AD186"/>
    <mergeCell ref="A188:A198"/>
    <mergeCell ref="B188:B198"/>
    <mergeCell ref="C188:C198"/>
    <mergeCell ref="D188:D198"/>
    <mergeCell ref="E188:E198"/>
    <mergeCell ref="O192:P192"/>
    <mergeCell ref="O191:P191"/>
    <mergeCell ref="O190:P190"/>
    <mergeCell ref="O189:P189"/>
    <mergeCell ref="O188:P188"/>
    <mergeCell ref="AB178:AD183"/>
    <mergeCell ref="A184:A187"/>
    <mergeCell ref="B184:B187"/>
    <mergeCell ref="C184:C187"/>
    <mergeCell ref="G178:M179"/>
    <mergeCell ref="D184:D187"/>
    <mergeCell ref="E184:E187"/>
    <mergeCell ref="I309:N309"/>
    <mergeCell ref="G302:L302"/>
    <mergeCell ref="A214:A224"/>
    <mergeCell ref="B214:B224"/>
    <mergeCell ref="C214:C224"/>
    <mergeCell ref="D214:D224"/>
    <mergeCell ref="E214:E224"/>
    <mergeCell ref="H196:I196"/>
    <mergeCell ref="J196:K196"/>
    <mergeCell ref="M196:N196"/>
    <mergeCell ref="E201:E213"/>
    <mergeCell ref="B292:B294"/>
    <mergeCell ref="C292:C294"/>
    <mergeCell ref="E292:E294"/>
    <mergeCell ref="G293:P293"/>
    <mergeCell ref="C297:C300"/>
    <mergeCell ref="E297:E300"/>
    <mergeCell ref="G297:R297"/>
    <mergeCell ref="G298:H298"/>
    <mergeCell ref="I298:N298"/>
    <mergeCell ref="I299:N299"/>
    <mergeCell ref="O299:R299"/>
    <mergeCell ref="G300:H300"/>
    <mergeCell ref="I300:N300"/>
    <mergeCell ref="O300:R300"/>
    <mergeCell ref="O195:P195"/>
    <mergeCell ref="M192:N192"/>
    <mergeCell ref="H193:I193"/>
    <mergeCell ref="Q293:R293"/>
    <mergeCell ref="E225:E227"/>
    <mergeCell ref="E228:E235"/>
    <mergeCell ref="E264:E277"/>
    <mergeCell ref="G264:P264"/>
    <mergeCell ref="Q264:R264"/>
    <mergeCell ref="G266:R266"/>
    <mergeCell ref="G269:U269"/>
    <mergeCell ref="T282:AA286"/>
    <mergeCell ref="V269:Z271"/>
    <mergeCell ref="N271:R271"/>
    <mergeCell ref="K270:M270"/>
    <mergeCell ref="K271:M271"/>
    <mergeCell ref="E238:E249"/>
    <mergeCell ref="E250:E261"/>
    <mergeCell ref="V264:Z265"/>
    <mergeCell ref="N267:R267"/>
    <mergeCell ref="E278:E291"/>
    <mergeCell ref="H277:P277"/>
    <mergeCell ref="Q277:R277"/>
    <mergeCell ref="H283:P283"/>
    <mergeCell ref="Q283:R283"/>
    <mergeCell ref="H274:P274"/>
    <mergeCell ref="Q274:R274"/>
    <mergeCell ref="H275:P275"/>
    <mergeCell ref="Q275:R275"/>
    <mergeCell ref="H276:P276"/>
    <mergeCell ref="Q276:R276"/>
    <mergeCell ref="H279:P279"/>
    <mergeCell ref="Q279:R279"/>
    <mergeCell ref="S297:U297"/>
    <mergeCell ref="O298:R298"/>
    <mergeCell ref="G299:H299"/>
    <mergeCell ref="H284:P284"/>
    <mergeCell ref="H278:P278"/>
    <mergeCell ref="Q278:R278"/>
    <mergeCell ref="C314:C317"/>
    <mergeCell ref="E314:E317"/>
    <mergeCell ref="G314:L314"/>
    <mergeCell ref="M314:R314"/>
    <mergeCell ref="S314:X314"/>
    <mergeCell ref="G315:L315"/>
    <mergeCell ref="S315:X315"/>
    <mergeCell ref="G316:L316"/>
    <mergeCell ref="M316:R316"/>
    <mergeCell ref="S316:X316"/>
    <mergeCell ref="G317:L317"/>
    <mergeCell ref="M317:R317"/>
    <mergeCell ref="S317:X317"/>
    <mergeCell ref="O312:Q312"/>
    <mergeCell ref="C307:C313"/>
    <mergeCell ref="E307:E313"/>
    <mergeCell ref="G308:X308"/>
    <mergeCell ref="S309:X309"/>
    <mergeCell ref="G310:H310"/>
    <mergeCell ref="I310:N310"/>
    <mergeCell ref="O310:Q310"/>
    <mergeCell ref="S310:T310"/>
    <mergeCell ref="G311:H311"/>
    <mergeCell ref="I311:N311"/>
    <mergeCell ref="O311:Q311"/>
    <mergeCell ref="G309:H309"/>
    <mergeCell ref="A321:A330"/>
    <mergeCell ref="B321:B330"/>
    <mergeCell ref="C321:C330"/>
    <mergeCell ref="D321:D330"/>
    <mergeCell ref="E321:E324"/>
    <mergeCell ref="G321:M322"/>
    <mergeCell ref="L327:N327"/>
    <mergeCell ref="AB350:AD352"/>
    <mergeCell ref="G354:W355"/>
    <mergeCell ref="P327:X327"/>
    <mergeCell ref="AB331:AD335"/>
    <mergeCell ref="E332:E340"/>
    <mergeCell ref="G332:N332"/>
    <mergeCell ref="O332:S332"/>
    <mergeCell ref="G335:N335"/>
    <mergeCell ref="O335:S335"/>
    <mergeCell ref="G338:N338"/>
    <mergeCell ref="O338:S338"/>
    <mergeCell ref="D350:D352"/>
    <mergeCell ref="N321:V322"/>
    <mergeCell ref="AB321:AD324"/>
    <mergeCell ref="E325:E331"/>
    <mergeCell ref="G325:X325"/>
    <mergeCell ref="G326:H326"/>
    <mergeCell ref="I326:K326"/>
    <mergeCell ref="L326:N326"/>
    <mergeCell ref="P326:X326"/>
    <mergeCell ref="G327:H327"/>
    <mergeCell ref="I327:K327"/>
    <mergeCell ref="E341:E347"/>
    <mergeCell ref="H379:P379"/>
    <mergeCell ref="B350:B356"/>
    <mergeCell ref="C350:C356"/>
    <mergeCell ref="E350:E356"/>
    <mergeCell ref="G350:M351"/>
    <mergeCell ref="N350:V351"/>
    <mergeCell ref="H367:I367"/>
    <mergeCell ref="J367:K367"/>
    <mergeCell ref="M367:N367"/>
    <mergeCell ref="O367:P367"/>
    <mergeCell ref="R367:U367"/>
    <mergeCell ref="V367:W367"/>
    <mergeCell ref="O309:Q309"/>
    <mergeCell ref="AB360:AD362"/>
    <mergeCell ref="H365:I366"/>
    <mergeCell ref="J365:K365"/>
    <mergeCell ref="M365:N366"/>
    <mergeCell ref="O365:P365"/>
    <mergeCell ref="R365:W365"/>
    <mergeCell ref="J366:K366"/>
    <mergeCell ref="O366:P366"/>
    <mergeCell ref="R366:W366"/>
    <mergeCell ref="G312:H312"/>
    <mergeCell ref="I312:N312"/>
    <mergeCell ref="B360:B364"/>
    <mergeCell ref="C360:C362"/>
    <mergeCell ref="D360:D362"/>
    <mergeCell ref="G360:M361"/>
    <mergeCell ref="N360:V361"/>
    <mergeCell ref="S311:X311"/>
    <mergeCell ref="S312:X312"/>
    <mergeCell ref="M315:R315"/>
    <mergeCell ref="C391:C392"/>
    <mergeCell ref="D391:D395"/>
    <mergeCell ref="G391:M392"/>
    <mergeCell ref="N391:V392"/>
    <mergeCell ref="R401:U401"/>
    <mergeCell ref="R400:W400"/>
    <mergeCell ref="G395:L395"/>
    <mergeCell ref="M395:S395"/>
    <mergeCell ref="M402:N402"/>
    <mergeCell ref="O402:P402"/>
    <mergeCell ref="O401:P401"/>
    <mergeCell ref="M401:N401"/>
    <mergeCell ref="J401:K401"/>
    <mergeCell ref="H401:I401"/>
    <mergeCell ref="O400:P400"/>
    <mergeCell ref="J400:K400"/>
    <mergeCell ref="H374:I374"/>
    <mergeCell ref="J374:K374"/>
    <mergeCell ref="M374:N374"/>
    <mergeCell ref="O374:P374"/>
    <mergeCell ref="R374:U374"/>
    <mergeCell ref="V374:W374"/>
    <mergeCell ref="Q386:R386"/>
    <mergeCell ref="H387:P387"/>
    <mergeCell ref="Q387:R387"/>
    <mergeCell ref="H382:P382"/>
    <mergeCell ref="Q382:R382"/>
    <mergeCell ref="E368:E377"/>
    <mergeCell ref="H370:I370"/>
    <mergeCell ref="J370:K370"/>
    <mergeCell ref="M370:N370"/>
    <mergeCell ref="H368:I368"/>
    <mergeCell ref="AB391:AD393"/>
    <mergeCell ref="H434:P434"/>
    <mergeCell ref="Q434:R434"/>
    <mergeCell ref="H428:P428"/>
    <mergeCell ref="Q428:R428"/>
    <mergeCell ref="O416:P416"/>
    <mergeCell ref="J408:K408"/>
    <mergeCell ref="E400:E404"/>
    <mergeCell ref="H399:I400"/>
    <mergeCell ref="J399:K399"/>
    <mergeCell ref="M399:N400"/>
    <mergeCell ref="O399:P399"/>
    <mergeCell ref="H402:I402"/>
    <mergeCell ref="J402:K402"/>
    <mergeCell ref="H404:I404"/>
    <mergeCell ref="J404:K404"/>
    <mergeCell ref="M404:N404"/>
    <mergeCell ref="R402:U403"/>
    <mergeCell ref="H403:I403"/>
    <mergeCell ref="J403:K403"/>
    <mergeCell ref="O404:P404"/>
    <mergeCell ref="R404:U404"/>
    <mergeCell ref="H406:I406"/>
    <mergeCell ref="H408:I408"/>
    <mergeCell ref="V414:W414"/>
    <mergeCell ref="M406:N406"/>
    <mergeCell ref="O406:P406"/>
    <mergeCell ref="M408:N408"/>
    <mergeCell ref="O408:P408"/>
    <mergeCell ref="R408:U408"/>
    <mergeCell ref="R406:U407"/>
    <mergeCell ref="J414:K414"/>
    <mergeCell ref="AB437:AD439"/>
    <mergeCell ref="H421:I421"/>
    <mergeCell ref="J421:K421"/>
    <mergeCell ref="M421:N421"/>
    <mergeCell ref="O421:P421"/>
    <mergeCell ref="R421:U421"/>
    <mergeCell ref="V421:W421"/>
    <mergeCell ref="H424:P424"/>
    <mergeCell ref="Q424:R424"/>
    <mergeCell ref="H425:P425"/>
    <mergeCell ref="Q425:R425"/>
    <mergeCell ref="H426:P426"/>
    <mergeCell ref="Q426:R426"/>
    <mergeCell ref="H427:P427"/>
    <mergeCell ref="Q427:R427"/>
    <mergeCell ref="H432:P432"/>
    <mergeCell ref="Q432:R432"/>
    <mergeCell ref="H429:P429"/>
    <mergeCell ref="Q429:R429"/>
    <mergeCell ref="C437:C441"/>
    <mergeCell ref="D437:D439"/>
    <mergeCell ref="E437:E444"/>
    <mergeCell ref="G437:M438"/>
    <mergeCell ref="N437:V438"/>
    <mergeCell ref="A455:A468"/>
    <mergeCell ref="B455:B468"/>
    <mergeCell ref="C455:C468"/>
    <mergeCell ref="E455:E470"/>
    <mergeCell ref="G455:M456"/>
    <mergeCell ref="L464:W466"/>
    <mergeCell ref="N455:V456"/>
    <mergeCell ref="A469:A474"/>
    <mergeCell ref="B469:B474"/>
    <mergeCell ref="C469:C474"/>
    <mergeCell ref="D469:D474"/>
    <mergeCell ref="G469:Q469"/>
    <mergeCell ref="R469:S469"/>
    <mergeCell ref="E471:E476"/>
    <mergeCell ref="G471:O471"/>
    <mergeCell ref="G476:H476"/>
    <mergeCell ref="I476:O476"/>
    <mergeCell ref="P476:T476"/>
    <mergeCell ref="P471:T471"/>
    <mergeCell ref="P472:T472"/>
    <mergeCell ref="G473:H473"/>
    <mergeCell ref="I473:O473"/>
    <mergeCell ref="P473:T473"/>
    <mergeCell ref="G445:W445"/>
    <mergeCell ref="W446:W447"/>
    <mergeCell ref="G447:H447"/>
    <mergeCell ref="I447:O447"/>
    <mergeCell ref="G449:N449"/>
    <mergeCell ref="O449:S449"/>
    <mergeCell ref="G451:N451"/>
    <mergeCell ref="O451:S451"/>
    <mergeCell ref="I472:O472"/>
    <mergeCell ref="AB455:AD457"/>
    <mergeCell ref="U460:W460"/>
    <mergeCell ref="G462:H462"/>
    <mergeCell ref="I462:X462"/>
    <mergeCell ref="G463:H463"/>
    <mergeCell ref="I463:X463"/>
    <mergeCell ref="G464:H466"/>
    <mergeCell ref="I464:K466"/>
    <mergeCell ref="X464:X466"/>
    <mergeCell ref="AB534:AD536"/>
    <mergeCell ref="N536:Z537"/>
    <mergeCell ref="G539:N539"/>
    <mergeCell ref="O539:P539"/>
    <mergeCell ref="G472:H472"/>
    <mergeCell ref="G474:H474"/>
    <mergeCell ref="I474:O474"/>
    <mergeCell ref="P474:T474"/>
    <mergeCell ref="E477:E493"/>
    <mergeCell ref="G477:H477"/>
    <mergeCell ref="I477:O477"/>
    <mergeCell ref="P477:T477"/>
    <mergeCell ref="G478:H478"/>
    <mergeCell ref="I478:O478"/>
    <mergeCell ref="P478:T478"/>
    <mergeCell ref="E512:E531"/>
    <mergeCell ref="I517:N517"/>
    <mergeCell ref="S517:T517"/>
    <mergeCell ref="S519:T519"/>
    <mergeCell ref="S515:T515"/>
    <mergeCell ref="H515:R515"/>
    <mergeCell ref="H519:R519"/>
    <mergeCell ref="AB496:AD498"/>
    <mergeCell ref="G475:H475"/>
    <mergeCell ref="I475:O475"/>
    <mergeCell ref="P475:T475"/>
    <mergeCell ref="G496:M497"/>
    <mergeCell ref="N496:V497"/>
    <mergeCell ref="A534:A546"/>
    <mergeCell ref="B534:B546"/>
    <mergeCell ref="C534:C546"/>
    <mergeCell ref="D534:D546"/>
    <mergeCell ref="E534:E546"/>
    <mergeCell ref="G534:M535"/>
    <mergeCell ref="G541:H542"/>
    <mergeCell ref="I541:I542"/>
    <mergeCell ref="J541:X541"/>
    <mergeCell ref="J542:O542"/>
    <mergeCell ref="P542:X542"/>
    <mergeCell ref="G543:H544"/>
    <mergeCell ref="I543:I544"/>
    <mergeCell ref="J543:X543"/>
    <mergeCell ref="J544:O544"/>
    <mergeCell ref="P544:X544"/>
    <mergeCell ref="N534:V535"/>
    <mergeCell ref="G540:I540"/>
    <mergeCell ref="E601:E604"/>
    <mergeCell ref="E605:E608"/>
    <mergeCell ref="E610:E615"/>
    <mergeCell ref="J550:O550"/>
    <mergeCell ref="P550:X550"/>
    <mergeCell ref="C557:C566"/>
    <mergeCell ref="E557:E558"/>
    <mergeCell ref="G557:M558"/>
    <mergeCell ref="G545:H546"/>
    <mergeCell ref="I545:I546"/>
    <mergeCell ref="J545:X545"/>
    <mergeCell ref="J546:O546"/>
    <mergeCell ref="P546:X546"/>
    <mergeCell ref="G547:H548"/>
    <mergeCell ref="I547:I548"/>
    <mergeCell ref="J547:X547"/>
    <mergeCell ref="J548:O548"/>
    <mergeCell ref="P548:X548"/>
    <mergeCell ref="N557:V558"/>
    <mergeCell ref="G553:X554"/>
    <mergeCell ref="G565:H566"/>
    <mergeCell ref="I565:Z566"/>
    <mergeCell ref="I549:I550"/>
    <mergeCell ref="J549:X549"/>
    <mergeCell ref="G567:H568"/>
    <mergeCell ref="I567:Z568"/>
    <mergeCell ref="I576:Z579"/>
    <mergeCell ref="D559:D560"/>
    <mergeCell ref="D719:D726"/>
    <mergeCell ref="C719:C726"/>
    <mergeCell ref="B719:B726"/>
    <mergeCell ref="A739:A742"/>
    <mergeCell ref="B739:B742"/>
    <mergeCell ref="C739:C742"/>
    <mergeCell ref="D739:D742"/>
    <mergeCell ref="E739:E742"/>
    <mergeCell ref="A728:A735"/>
    <mergeCell ref="B728:B735"/>
    <mergeCell ref="C728:C735"/>
    <mergeCell ref="D728:D735"/>
    <mergeCell ref="E728:E735"/>
    <mergeCell ref="AB739:AD742"/>
    <mergeCell ref="AB728:AD730"/>
    <mergeCell ref="G732:V732"/>
    <mergeCell ref="H733:T733"/>
    <mergeCell ref="G735:O735"/>
    <mergeCell ref="P735:R735"/>
    <mergeCell ref="G728:M729"/>
    <mergeCell ref="N728:V729"/>
    <mergeCell ref="G719:M720"/>
    <mergeCell ref="N719:V720"/>
    <mergeCell ref="AB719:AD721"/>
    <mergeCell ref="G736:H736"/>
    <mergeCell ref="I736:O736"/>
    <mergeCell ref="G739:M740"/>
    <mergeCell ref="N739:V740"/>
    <mergeCell ref="G724:O724"/>
    <mergeCell ref="P724:R724"/>
    <mergeCell ref="G725:H725"/>
    <mergeCell ref="I725:O725"/>
    <mergeCell ref="G722:U722"/>
    <mergeCell ref="U733:Z733"/>
    <mergeCell ref="V722:Z722"/>
    <mergeCell ref="E719:E726"/>
    <mergeCell ref="G713:U713"/>
    <mergeCell ref="H194:I194"/>
    <mergeCell ref="J194:K194"/>
    <mergeCell ref="M194:N194"/>
    <mergeCell ref="O194:P194"/>
    <mergeCell ref="R194:U195"/>
    <mergeCell ref="V194:W195"/>
    <mergeCell ref="H195:I195"/>
    <mergeCell ref="J195:K195"/>
    <mergeCell ref="Q284:R284"/>
    <mergeCell ref="H285:P285"/>
    <mergeCell ref="Q285:R285"/>
    <mergeCell ref="R399:W399"/>
    <mergeCell ref="H377:P377"/>
    <mergeCell ref="Q377:R377"/>
    <mergeCell ref="O196:P196"/>
    <mergeCell ref="G716:H716"/>
    <mergeCell ref="I716:O716"/>
    <mergeCell ref="G649:H650"/>
    <mergeCell ref="I649:Z650"/>
    <mergeCell ref="G651:H652"/>
    <mergeCell ref="I651:Z652"/>
    <mergeCell ref="I573:J573"/>
    <mergeCell ref="K573:Z573"/>
    <mergeCell ref="I574:J574"/>
    <mergeCell ref="K574:Z574"/>
    <mergeCell ref="I575:J575"/>
    <mergeCell ref="K575:Z575"/>
    <mergeCell ref="G645:H646"/>
    <mergeCell ref="I645:Z646"/>
    <mergeCell ref="G647:H648"/>
    <mergeCell ref="I647:Z648"/>
    <mergeCell ref="R188:W188"/>
    <mergeCell ref="R189:W189"/>
    <mergeCell ref="R190:U190"/>
    <mergeCell ref="V190:W190"/>
    <mergeCell ref="R191:U192"/>
    <mergeCell ref="H190:I190"/>
    <mergeCell ref="V191:W192"/>
    <mergeCell ref="H192:I192"/>
    <mergeCell ref="J192:K192"/>
    <mergeCell ref="G446:H446"/>
    <mergeCell ref="I446:O446"/>
    <mergeCell ref="P446:R447"/>
    <mergeCell ref="S446:S447"/>
    <mergeCell ref="T446:V447"/>
    <mergeCell ref="R417:U417"/>
    <mergeCell ref="G569:H570"/>
    <mergeCell ref="I569:Z570"/>
    <mergeCell ref="G571:H572"/>
    <mergeCell ref="I571:Z572"/>
    <mergeCell ref="G573:H575"/>
    <mergeCell ref="G576:H579"/>
    <mergeCell ref="N559:Z560"/>
    <mergeCell ref="G562:Z562"/>
    <mergeCell ref="G563:H564"/>
    <mergeCell ref="I563:Z564"/>
    <mergeCell ref="G549:H550"/>
    <mergeCell ref="V196:W196"/>
    <mergeCell ref="R196:U196"/>
    <mergeCell ref="G715:O715"/>
    <mergeCell ref="P715:R715"/>
    <mergeCell ref="A709:A715"/>
    <mergeCell ref="B709:B715"/>
    <mergeCell ref="C709:C715"/>
    <mergeCell ref="D709:D715"/>
    <mergeCell ref="E709:E715"/>
    <mergeCell ref="G709:M710"/>
    <mergeCell ref="V713:Z713"/>
    <mergeCell ref="C702:C704"/>
    <mergeCell ref="E616:E630"/>
    <mergeCell ref="D640:D646"/>
    <mergeCell ref="E640:E647"/>
    <mergeCell ref="G640:M641"/>
    <mergeCell ref="N640:V641"/>
    <mergeCell ref="N642:Z643"/>
    <mergeCell ref="G644:Z644"/>
    <mergeCell ref="E692:E700"/>
    <mergeCell ref="E655:E661"/>
    <mergeCell ref="E662:E675"/>
    <mergeCell ref="G658:Z664"/>
    <mergeCell ref="D702:D704"/>
    <mergeCell ref="E702:E707"/>
    <mergeCell ref="G702:M703"/>
    <mergeCell ref="G653:H654"/>
    <mergeCell ref="I653:Z654"/>
    <mergeCell ref="G656:Z657"/>
    <mergeCell ref="E682:E691"/>
    <mergeCell ref="E631:E637"/>
    <mergeCell ref="E648:E654"/>
    <mergeCell ref="E676:E679"/>
    <mergeCell ref="N702:V703"/>
    <mergeCell ref="R405:U405"/>
    <mergeCell ref="R413:W413"/>
    <mergeCell ref="V408:W408"/>
    <mergeCell ref="H414:I414"/>
    <mergeCell ref="M403:N403"/>
    <mergeCell ref="M405:N405"/>
    <mergeCell ref="O405:P405"/>
    <mergeCell ref="O370:P370"/>
    <mergeCell ref="R370:U371"/>
    <mergeCell ref="H371:I371"/>
    <mergeCell ref="H386:P386"/>
    <mergeCell ref="H385:P385"/>
    <mergeCell ref="J368:K368"/>
    <mergeCell ref="G304:I304"/>
    <mergeCell ref="J304:K304"/>
    <mergeCell ref="M368:N368"/>
    <mergeCell ref="O368:P368"/>
    <mergeCell ref="R368:U369"/>
    <mergeCell ref="H369:I369"/>
    <mergeCell ref="J369:K369"/>
    <mergeCell ref="M369:N369"/>
    <mergeCell ref="V372:W373"/>
    <mergeCell ref="H373:I373"/>
    <mergeCell ref="J373:K373"/>
    <mergeCell ref="M373:N373"/>
    <mergeCell ref="O373:P373"/>
    <mergeCell ref="Q385:R385"/>
    <mergeCell ref="H381:P381"/>
    <mergeCell ref="Q381:R381"/>
    <mergeCell ref="Q380:R380"/>
    <mergeCell ref="H378:P378"/>
    <mergeCell ref="Q378:R378"/>
    <mergeCell ref="J420:K420"/>
    <mergeCell ref="M420:N420"/>
    <mergeCell ref="O420:P420"/>
    <mergeCell ref="H418:I418"/>
    <mergeCell ref="J418:K418"/>
    <mergeCell ref="M418:N418"/>
    <mergeCell ref="O418:P418"/>
    <mergeCell ref="R418:U418"/>
    <mergeCell ref="H417:I417"/>
    <mergeCell ref="J417:K417"/>
    <mergeCell ref="M417:N417"/>
    <mergeCell ref="O417:P417"/>
    <mergeCell ref="M195:N195"/>
    <mergeCell ref="O403:P403"/>
    <mergeCell ref="H372:I372"/>
    <mergeCell ref="J372:K372"/>
    <mergeCell ref="M372:N372"/>
    <mergeCell ref="O372:P372"/>
    <mergeCell ref="R372:U373"/>
    <mergeCell ref="O369:P369"/>
    <mergeCell ref="G356:H356"/>
    <mergeCell ref="I356:O356"/>
    <mergeCell ref="P356:R356"/>
    <mergeCell ref="T356:V356"/>
    <mergeCell ref="G303:I303"/>
    <mergeCell ref="J303:K303"/>
    <mergeCell ref="S293:Y293"/>
    <mergeCell ref="M416:N416"/>
    <mergeCell ref="V267:Z268"/>
    <mergeCell ref="M414:N414"/>
    <mergeCell ref="O414:P414"/>
    <mergeCell ref="R414:U414"/>
    <mergeCell ref="G441:U441"/>
    <mergeCell ref="V419:W420"/>
    <mergeCell ref="V418:W418"/>
    <mergeCell ref="V417:W417"/>
    <mergeCell ref="V415:W416"/>
    <mergeCell ref="V406:W407"/>
    <mergeCell ref="V405:W405"/>
    <mergeCell ref="V404:W404"/>
    <mergeCell ref="V402:W403"/>
    <mergeCell ref="V401:W401"/>
    <mergeCell ref="V370:W371"/>
    <mergeCell ref="V368:W369"/>
    <mergeCell ref="N270:R270"/>
    <mergeCell ref="H419:I419"/>
    <mergeCell ref="J419:K419"/>
    <mergeCell ref="M419:N419"/>
    <mergeCell ref="O412:P412"/>
    <mergeCell ref="R412:W412"/>
    <mergeCell ref="J413:K413"/>
    <mergeCell ref="O413:P413"/>
    <mergeCell ref="S295:Y295"/>
    <mergeCell ref="H407:I407"/>
    <mergeCell ref="J407:K407"/>
    <mergeCell ref="M407:N407"/>
    <mergeCell ref="O407:P407"/>
    <mergeCell ref="H405:I405"/>
    <mergeCell ref="J405:K405"/>
    <mergeCell ref="J406:K406"/>
    <mergeCell ref="J371:K371"/>
    <mergeCell ref="M371:N371"/>
    <mergeCell ref="O371:P371"/>
    <mergeCell ref="H420:I420"/>
    <mergeCell ref="A751:E756"/>
    <mergeCell ref="E360:E366"/>
    <mergeCell ref="E391:E398"/>
    <mergeCell ref="E405:E412"/>
    <mergeCell ref="E496:E502"/>
    <mergeCell ref="D496:D503"/>
    <mergeCell ref="C496:C503"/>
    <mergeCell ref="B496:B503"/>
    <mergeCell ref="E504:E510"/>
    <mergeCell ref="E559:E573"/>
    <mergeCell ref="E574:E585"/>
    <mergeCell ref="E586:E597"/>
    <mergeCell ref="E414:E419"/>
    <mergeCell ref="O419:P419"/>
    <mergeCell ref="R419:U420"/>
    <mergeCell ref="D455:D468"/>
    <mergeCell ref="H433:P433"/>
    <mergeCell ref="Q433:R433"/>
    <mergeCell ref="Q379:R379"/>
    <mergeCell ref="H380:P380"/>
    <mergeCell ref="H415:I415"/>
    <mergeCell ref="J415:K415"/>
    <mergeCell ref="M415:N415"/>
    <mergeCell ref="O415:P415"/>
    <mergeCell ref="R415:U416"/>
    <mergeCell ref="H416:I416"/>
    <mergeCell ref="J416:K416"/>
    <mergeCell ref="H412:I413"/>
    <mergeCell ref="J412:K412"/>
    <mergeCell ref="M412:N413"/>
    <mergeCell ref="N709:V710"/>
    <mergeCell ref="V441:Z441"/>
    <mergeCell ref="AB751:AD751"/>
    <mergeCell ref="AB752:AD753"/>
    <mergeCell ref="AB754:AD755"/>
    <mergeCell ref="AB756:AD757"/>
    <mergeCell ref="AB758:AD758"/>
    <mergeCell ref="AB761:AD761"/>
    <mergeCell ref="AB762:AD762"/>
    <mergeCell ref="AB763:AD763"/>
    <mergeCell ref="AB764:AD764"/>
    <mergeCell ref="AB767:AD767"/>
    <mergeCell ref="AB770:AD770"/>
    <mergeCell ref="AB774:AD775"/>
    <mergeCell ref="AB776:AD776"/>
    <mergeCell ref="AB777:AD777"/>
    <mergeCell ref="AB778:AD778"/>
    <mergeCell ref="Y541:AA541"/>
    <mergeCell ref="AB749:AD749"/>
    <mergeCell ref="AB750:AD750"/>
    <mergeCell ref="AB640:AD645"/>
    <mergeCell ref="AB702:AD704"/>
    <mergeCell ref="AB709:AD711"/>
    <mergeCell ref="AB557:AD559"/>
    <mergeCell ref="W754:Z755"/>
    <mergeCell ref="G581:Z582"/>
    <mergeCell ref="G583:Z588"/>
    <mergeCell ref="S759:V759"/>
    <mergeCell ref="W759:Z759"/>
    <mergeCell ref="F761:J761"/>
    <mergeCell ref="K761:N761"/>
    <mergeCell ref="O761:R761"/>
    <mergeCell ref="S761:V761"/>
    <mergeCell ref="W761:Z761"/>
  </mergeCells>
  <phoneticPr fontId="3"/>
  <conditionalFormatting sqref="Q440 K440:O440 Q417:Q421">
    <cfRule type="expression" dxfId="12" priority="11" stopIfTrue="1">
      <formula>#REF!="いない"</formula>
    </cfRule>
  </conditionalFormatting>
  <conditionalFormatting sqref="M190:N195 M196:P196">
    <cfRule type="expression" dxfId="11" priority="10" stopIfTrue="1">
      <formula>#REF!="いない"</formula>
    </cfRule>
  </conditionalFormatting>
  <conditionalFormatting sqref="Q398:Q400 Q408 Q411">
    <cfRule type="expression" dxfId="10" priority="9" stopIfTrue="1">
      <formula>#REF!="いない"</formula>
    </cfRule>
  </conditionalFormatting>
  <conditionalFormatting sqref="Q401">
    <cfRule type="expression" dxfId="9" priority="8" stopIfTrue="1">
      <formula>#REF!="いない"</formula>
    </cfRule>
  </conditionalFormatting>
  <conditionalFormatting sqref="Q402">
    <cfRule type="expression" dxfId="8" priority="7" stopIfTrue="1">
      <formula>#REF!="いない"</formula>
    </cfRule>
  </conditionalFormatting>
  <conditionalFormatting sqref="Q401:Q407">
    <cfRule type="expression" dxfId="7" priority="6" stopIfTrue="1">
      <formula>#REF!="いない"</formula>
    </cfRule>
  </conditionalFormatting>
  <conditionalFormatting sqref="Q412:Q416">
    <cfRule type="expression" dxfId="6" priority="3" stopIfTrue="1">
      <formula>#REF!="いない"</formula>
    </cfRule>
  </conditionalFormatting>
  <conditionalFormatting sqref="M190:P196">
    <cfRule type="expression" dxfId="5" priority="2">
      <formula>#REF!="いない"</formula>
    </cfRule>
  </conditionalFormatting>
  <conditionalFormatting sqref="M401:P408 M414:P421 M367:P374">
    <cfRule type="expression" dxfId="4" priority="1">
      <formula>#REF!="いない"</formula>
    </cfRule>
  </conditionalFormatting>
  <dataValidations count="20">
    <dataValidation type="list" allowBlank="1" showInputMessage="1" showErrorMessage="1" sqref="N132:V133">
      <formula1>"いない・いる,いない,いる"</formula1>
    </dataValidation>
    <dataValidation type="list" allowBlank="1" showInputMessage="1" showErrorMessage="1" sqref="N121:V122">
      <formula1>$AI$36:$AI$38</formula1>
    </dataValidation>
    <dataValidation type="list" allowBlank="1" showInputMessage="1" showErrorMessage="1" sqref="N89:V90">
      <formula1>"いる・いない・社福法人,いる,いない,社福法人"</formula1>
    </dataValidation>
    <dataValidation type="list" allowBlank="1" showInputMessage="1" showErrorMessage="1" sqref="N163:V164 N109:V110 N123:V124 N10:V11 N45:V46">
      <formula1>"いる・いない,いる,いない"</formula1>
    </dataValidation>
    <dataValidation type="list" allowBlank="1" showInputMessage="1" showErrorMessage="1" sqref="X60:Z62 X65:Z84 O335:S335 O338:S338">
      <formula1>"適・否,適,否"</formula1>
    </dataValidation>
    <dataValidation type="list" allowBlank="1" showInputMessage="1" showErrorMessage="1" sqref="Q93:V97 P93:P98">
      <formula1>"有・無,有,無"</formula1>
    </dataValidation>
    <dataValidation type="list" allowBlank="1" showInputMessage="1" showErrorMessage="1" sqref="N56:V57">
      <formula1>"いる・いない・社福法人以外,いる,いない,社福法人以外"</formula1>
    </dataValidation>
    <dataValidation type="list" allowBlank="1" showInputMessage="1" showErrorMessage="1" sqref="N391:V392 N350:V351 N719:V720 N321:V322 N437:V438 N455:V456 N709:V710 N728:V729 N512:V513 N360:V361 N496:V497">
      <formula1>"加算あり・加算なし,加算あり,加算なし"</formula1>
    </dataValidation>
    <dataValidation type="list" allowBlank="1" showInputMessage="1" showErrorMessage="1" sqref="G736 G309:G312 G563:H572 G326:G327 G356 G446:G447 G462:G464 G472:G478 G298:G300 G716 G725 G645:H654 I573:I575 G576">
      <formula1>"〇"</formula1>
    </dataValidation>
    <dataValidation type="list" allowBlank="1" showInputMessage="1" showErrorMessage="1" sqref="N184:V185">
      <formula1>"適　・　否,適,否"</formula1>
    </dataValidation>
    <dataValidation type="list" allowBlank="1" showInputMessage="1" showErrorMessage="1" sqref="N267:R267 O332:S332 O449:S449 O451:S451 N270:R271">
      <formula1>"有・無,有,無,　,"</formula1>
    </dataValidation>
    <dataValidation type="list" allowBlank="1" showInputMessage="1" showErrorMessage="1" sqref="M395:S395">
      <formula1>"（ア）・（イ）,（ア）,（イ）"</formula1>
    </dataValidation>
    <dataValidation type="list" allowBlank="1" showInputMessage="1" showErrorMessage="1" sqref="N534:V535 N557:V558 N640:V641 N702:V703">
      <formula1>"減算あり・減算なし,減算あり,減算なし"</formula1>
    </dataValidation>
    <dataValidation type="list" allowBlank="1" showInputMessage="1" showErrorMessage="1" sqref="J541:X541 J543:X543 J545:X545 J547:X547 J549:X549">
      <formula1>"施設内開所・共同保育・閉所,施設内開所,共同保育,閉所"</formula1>
    </dataValidation>
    <dataValidation type="list" allowBlank="1" showInputMessage="1" showErrorMessage="1" sqref="N739:V740">
      <formula1>"ない・ある,ない,ある"</formula1>
    </dataValidation>
    <dataValidation type="list" allowBlank="1" showInputMessage="1" showErrorMessage="1" sqref="G137:J151">
      <formula1>"(1)･(2)･(3)･(4)･(5),(1),(2),(3),(4),(5)"</formula1>
    </dataValidation>
    <dataValidation type="list" allowBlank="1" showInputMessage="1" showErrorMessage="1" sqref="U137:Z151">
      <formula1>"年額・月額・日額・一回,年額,月額,日額,一回, ,"</formula1>
    </dataValidation>
    <dataValidation type="list" allowBlank="1" showInputMessage="1" showErrorMessage="1" sqref="S295:Y295">
      <formula1>"専任・非専任,専任,非専任, ,"</formula1>
    </dataValidation>
    <dataValidation type="list" allowBlank="1" showInputMessage="1" showErrorMessage="1" sqref="N26:V27 N41:V42 N158:V159 N172:V173 N178:V179">
      <formula1>"している・いない,している,いない"</formula1>
    </dataValidation>
    <dataValidation type="list" allowBlank="1" showInputMessage="1" showErrorMessage="1" sqref="N101:V102">
      <formula1>"している・いない・社福法人,している,いない,社福法人"</formula1>
    </dataValidation>
  </dataValidations>
  <printOptions horizontalCentered="1"/>
  <pageMargins left="0.35433070866141736" right="0.23622047244094491" top="0.55118110236220474" bottom="0.51181102362204722" header="0.27559055118110237" footer="0.31496062992125984"/>
  <pageSetup paperSize="9" scale="96" fitToHeight="0" orientation="landscape" cellComments="asDisplayed" useFirstPageNumber="1" r:id="rId1"/>
  <headerFooter>
    <oddFooter>&amp;C&amp;"ＭＳ Ｐ明朝,標準"&amp;8&amp;P</oddFooter>
  </headerFooter>
  <rowBreaks count="21" manualBreakCount="21">
    <brk id="7" max="29" man="1"/>
    <brk id="52" max="29" man="1"/>
    <brk id="85" max="29" man="1"/>
    <brk id="121" max="29" man="1"/>
    <brk id="156" max="29" man="1"/>
    <brk id="199" max="29" man="1"/>
    <brk id="236" max="29" man="1"/>
    <brk id="262" max="29" man="1"/>
    <brk id="305" max="29" man="1"/>
    <brk id="348" max="29" man="1"/>
    <brk id="389" max="29" man="1"/>
    <brk id="435" max="29" man="1"/>
    <brk id="453" max="29" man="1"/>
    <brk id="494" max="29" man="1"/>
    <brk id="532" max="29" man="1"/>
    <brk id="555" max="29" man="1"/>
    <brk id="599" max="29" man="1"/>
    <brk id="638" max="29" man="1"/>
    <brk id="680" max="29" man="1"/>
    <brk id="700" max="29" man="1"/>
    <brk id="742" max="2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C000"/>
    <pageSetUpPr fitToPage="1"/>
  </sheetPr>
  <dimension ref="A1:R47"/>
  <sheetViews>
    <sheetView workbookViewId="0">
      <selection activeCell="F5" sqref="A3:G5"/>
    </sheetView>
  </sheetViews>
  <sheetFormatPr defaultRowHeight="13.5"/>
  <cols>
    <col min="1" max="1" width="2.875" style="78" customWidth="1"/>
    <col min="2" max="2" width="40.375" style="78" customWidth="1"/>
    <col min="3" max="3" width="13.875" style="78" bestFit="1" customWidth="1"/>
    <col min="4" max="4" width="10.375" style="78" customWidth="1"/>
    <col min="5" max="5" width="4.75" style="78" customWidth="1"/>
    <col min="6" max="6" width="34.625" style="78" customWidth="1"/>
    <col min="7" max="7" width="12" style="78" customWidth="1"/>
    <col min="8" max="253" width="9" style="78"/>
    <col min="254" max="254" width="55.625" style="78" customWidth="1"/>
    <col min="255" max="255" width="20.125" style="78" customWidth="1"/>
    <col min="256" max="256" width="20.5" style="78" customWidth="1"/>
    <col min="257" max="509" width="9" style="78"/>
    <col min="510" max="510" width="55.625" style="78" customWidth="1"/>
    <col min="511" max="511" width="20.125" style="78" customWidth="1"/>
    <col min="512" max="512" width="20.5" style="78" customWidth="1"/>
    <col min="513" max="765" width="9" style="78"/>
    <col min="766" max="766" width="55.625" style="78" customWidth="1"/>
    <col min="767" max="767" width="20.125" style="78" customWidth="1"/>
    <col min="768" max="768" width="20.5" style="78" customWidth="1"/>
    <col min="769" max="1021" width="9" style="78"/>
    <col min="1022" max="1022" width="55.625" style="78" customWidth="1"/>
    <col min="1023" max="1023" width="20.125" style="78" customWidth="1"/>
    <col min="1024" max="1024" width="20.5" style="78" customWidth="1"/>
    <col min="1025" max="1277" width="9" style="78"/>
    <col min="1278" max="1278" width="55.625" style="78" customWidth="1"/>
    <col min="1279" max="1279" width="20.125" style="78" customWidth="1"/>
    <col min="1280" max="1280" width="20.5" style="78" customWidth="1"/>
    <col min="1281" max="1533" width="9" style="78"/>
    <col min="1534" max="1534" width="55.625" style="78" customWidth="1"/>
    <col min="1535" max="1535" width="20.125" style="78" customWidth="1"/>
    <col min="1536" max="1536" width="20.5" style="78" customWidth="1"/>
    <col min="1537" max="1789" width="9" style="78"/>
    <col min="1790" max="1790" width="55.625" style="78" customWidth="1"/>
    <col min="1791" max="1791" width="20.125" style="78" customWidth="1"/>
    <col min="1792" max="1792" width="20.5" style="78" customWidth="1"/>
    <col min="1793" max="2045" width="9" style="78"/>
    <col min="2046" max="2046" width="55.625" style="78" customWidth="1"/>
    <col min="2047" max="2047" width="20.125" style="78" customWidth="1"/>
    <col min="2048" max="2048" width="20.5" style="78" customWidth="1"/>
    <col min="2049" max="2301" width="9" style="78"/>
    <col min="2302" max="2302" width="55.625" style="78" customWidth="1"/>
    <col min="2303" max="2303" width="20.125" style="78" customWidth="1"/>
    <col min="2304" max="2304" width="20.5" style="78" customWidth="1"/>
    <col min="2305" max="2557" width="9" style="78"/>
    <col min="2558" max="2558" width="55.625" style="78" customWidth="1"/>
    <col min="2559" max="2559" width="20.125" style="78" customWidth="1"/>
    <col min="2560" max="2560" width="20.5" style="78" customWidth="1"/>
    <col min="2561" max="2813" width="9" style="78"/>
    <col min="2814" max="2814" width="55.625" style="78" customWidth="1"/>
    <col min="2815" max="2815" width="20.125" style="78" customWidth="1"/>
    <col min="2816" max="2816" width="20.5" style="78" customWidth="1"/>
    <col min="2817" max="3069" width="9" style="78"/>
    <col min="3070" max="3070" width="55.625" style="78" customWidth="1"/>
    <col min="3071" max="3071" width="20.125" style="78" customWidth="1"/>
    <col min="3072" max="3072" width="20.5" style="78" customWidth="1"/>
    <col min="3073" max="3325" width="9" style="78"/>
    <col min="3326" max="3326" width="55.625" style="78" customWidth="1"/>
    <col min="3327" max="3327" width="20.125" style="78" customWidth="1"/>
    <col min="3328" max="3328" width="20.5" style="78" customWidth="1"/>
    <col min="3329" max="3581" width="9" style="78"/>
    <col min="3582" max="3582" width="55.625" style="78" customWidth="1"/>
    <col min="3583" max="3583" width="20.125" style="78" customWidth="1"/>
    <col min="3584" max="3584" width="20.5" style="78" customWidth="1"/>
    <col min="3585" max="3837" width="9" style="78"/>
    <col min="3838" max="3838" width="55.625" style="78" customWidth="1"/>
    <col min="3839" max="3839" width="20.125" style="78" customWidth="1"/>
    <col min="3840" max="3840" width="20.5" style="78" customWidth="1"/>
    <col min="3841" max="4093" width="9" style="78"/>
    <col min="4094" max="4094" width="55.625" style="78" customWidth="1"/>
    <col min="4095" max="4095" width="20.125" style="78" customWidth="1"/>
    <col min="4096" max="4096" width="20.5" style="78" customWidth="1"/>
    <col min="4097" max="4349" width="9" style="78"/>
    <col min="4350" max="4350" width="55.625" style="78" customWidth="1"/>
    <col min="4351" max="4351" width="20.125" style="78" customWidth="1"/>
    <col min="4352" max="4352" width="20.5" style="78" customWidth="1"/>
    <col min="4353" max="4605" width="9" style="78"/>
    <col min="4606" max="4606" width="55.625" style="78" customWidth="1"/>
    <col min="4607" max="4607" width="20.125" style="78" customWidth="1"/>
    <col min="4608" max="4608" width="20.5" style="78" customWidth="1"/>
    <col min="4609" max="4861" width="9" style="78"/>
    <col min="4862" max="4862" width="55.625" style="78" customWidth="1"/>
    <col min="4863" max="4863" width="20.125" style="78" customWidth="1"/>
    <col min="4864" max="4864" width="20.5" style="78" customWidth="1"/>
    <col min="4865" max="5117" width="9" style="78"/>
    <col min="5118" max="5118" width="55.625" style="78" customWidth="1"/>
    <col min="5119" max="5119" width="20.125" style="78" customWidth="1"/>
    <col min="5120" max="5120" width="20.5" style="78" customWidth="1"/>
    <col min="5121" max="5373" width="9" style="78"/>
    <col min="5374" max="5374" width="55.625" style="78" customWidth="1"/>
    <col min="5375" max="5375" width="20.125" style="78" customWidth="1"/>
    <col min="5376" max="5376" width="20.5" style="78" customWidth="1"/>
    <col min="5377" max="5629" width="9" style="78"/>
    <col min="5630" max="5630" width="55.625" style="78" customWidth="1"/>
    <col min="5631" max="5631" width="20.125" style="78" customWidth="1"/>
    <col min="5632" max="5632" width="20.5" style="78" customWidth="1"/>
    <col min="5633" max="5885" width="9" style="78"/>
    <col min="5886" max="5886" width="55.625" style="78" customWidth="1"/>
    <col min="5887" max="5887" width="20.125" style="78" customWidth="1"/>
    <col min="5888" max="5888" width="20.5" style="78" customWidth="1"/>
    <col min="5889" max="6141" width="9" style="78"/>
    <col min="6142" max="6142" width="55.625" style="78" customWidth="1"/>
    <col min="6143" max="6143" width="20.125" style="78" customWidth="1"/>
    <col min="6144" max="6144" width="20.5" style="78" customWidth="1"/>
    <col min="6145" max="6397" width="9" style="78"/>
    <col min="6398" max="6398" width="55.625" style="78" customWidth="1"/>
    <col min="6399" max="6399" width="20.125" style="78" customWidth="1"/>
    <col min="6400" max="6400" width="20.5" style="78" customWidth="1"/>
    <col min="6401" max="6653" width="9" style="78"/>
    <col min="6654" max="6654" width="55.625" style="78" customWidth="1"/>
    <col min="6655" max="6655" width="20.125" style="78" customWidth="1"/>
    <col min="6656" max="6656" width="20.5" style="78" customWidth="1"/>
    <col min="6657" max="6909" width="9" style="78"/>
    <col min="6910" max="6910" width="55.625" style="78" customWidth="1"/>
    <col min="6911" max="6911" width="20.125" style="78" customWidth="1"/>
    <col min="6912" max="6912" width="20.5" style="78" customWidth="1"/>
    <col min="6913" max="7165" width="9" style="78"/>
    <col min="7166" max="7166" width="55.625" style="78" customWidth="1"/>
    <col min="7167" max="7167" width="20.125" style="78" customWidth="1"/>
    <col min="7168" max="7168" width="20.5" style="78" customWidth="1"/>
    <col min="7169" max="7421" width="9" style="78"/>
    <col min="7422" max="7422" width="55.625" style="78" customWidth="1"/>
    <col min="7423" max="7423" width="20.125" style="78" customWidth="1"/>
    <col min="7424" max="7424" width="20.5" style="78" customWidth="1"/>
    <col min="7425" max="7677" width="9" style="78"/>
    <col min="7678" max="7678" width="55.625" style="78" customWidth="1"/>
    <col min="7679" max="7679" width="20.125" style="78" customWidth="1"/>
    <col min="7680" max="7680" width="20.5" style="78" customWidth="1"/>
    <col min="7681" max="7933" width="9" style="78"/>
    <col min="7934" max="7934" width="55.625" style="78" customWidth="1"/>
    <col min="7935" max="7935" width="20.125" style="78" customWidth="1"/>
    <col min="7936" max="7936" width="20.5" style="78" customWidth="1"/>
    <col min="7937" max="8189" width="9" style="78"/>
    <col min="8190" max="8190" width="55.625" style="78" customWidth="1"/>
    <col min="8191" max="8191" width="20.125" style="78" customWidth="1"/>
    <col min="8192" max="8192" width="20.5" style="78" customWidth="1"/>
    <col min="8193" max="8445" width="9" style="78"/>
    <col min="8446" max="8446" width="55.625" style="78" customWidth="1"/>
    <col min="8447" max="8447" width="20.125" style="78" customWidth="1"/>
    <col min="8448" max="8448" width="20.5" style="78" customWidth="1"/>
    <col min="8449" max="8701" width="9" style="78"/>
    <col min="8702" max="8702" width="55.625" style="78" customWidth="1"/>
    <col min="8703" max="8703" width="20.125" style="78" customWidth="1"/>
    <col min="8704" max="8704" width="20.5" style="78" customWidth="1"/>
    <col min="8705" max="8957" width="9" style="78"/>
    <col min="8958" max="8958" width="55.625" style="78" customWidth="1"/>
    <col min="8959" max="8959" width="20.125" style="78" customWidth="1"/>
    <col min="8960" max="8960" width="20.5" style="78" customWidth="1"/>
    <col min="8961" max="9213" width="9" style="78"/>
    <col min="9214" max="9214" width="55.625" style="78" customWidth="1"/>
    <col min="9215" max="9215" width="20.125" style="78" customWidth="1"/>
    <col min="9216" max="9216" width="20.5" style="78" customWidth="1"/>
    <col min="9217" max="9469" width="9" style="78"/>
    <col min="9470" max="9470" width="55.625" style="78" customWidth="1"/>
    <col min="9471" max="9471" width="20.125" style="78" customWidth="1"/>
    <col min="9472" max="9472" width="20.5" style="78" customWidth="1"/>
    <col min="9473" max="9725" width="9" style="78"/>
    <col min="9726" max="9726" width="55.625" style="78" customWidth="1"/>
    <col min="9727" max="9727" width="20.125" style="78" customWidth="1"/>
    <col min="9728" max="9728" width="20.5" style="78" customWidth="1"/>
    <col min="9729" max="9981" width="9" style="78"/>
    <col min="9982" max="9982" width="55.625" style="78" customWidth="1"/>
    <col min="9983" max="9983" width="20.125" style="78" customWidth="1"/>
    <col min="9984" max="9984" width="20.5" style="78" customWidth="1"/>
    <col min="9985" max="10237" width="9" style="78"/>
    <col min="10238" max="10238" width="55.625" style="78" customWidth="1"/>
    <col min="10239" max="10239" width="20.125" style="78" customWidth="1"/>
    <col min="10240" max="10240" width="20.5" style="78" customWidth="1"/>
    <col min="10241" max="10493" width="9" style="78"/>
    <col min="10494" max="10494" width="55.625" style="78" customWidth="1"/>
    <col min="10495" max="10495" width="20.125" style="78" customWidth="1"/>
    <col min="10496" max="10496" width="20.5" style="78" customWidth="1"/>
    <col min="10497" max="10749" width="9" style="78"/>
    <col min="10750" max="10750" width="55.625" style="78" customWidth="1"/>
    <col min="10751" max="10751" width="20.125" style="78" customWidth="1"/>
    <col min="10752" max="10752" width="20.5" style="78" customWidth="1"/>
    <col min="10753" max="11005" width="9" style="78"/>
    <col min="11006" max="11006" width="55.625" style="78" customWidth="1"/>
    <col min="11007" max="11007" width="20.125" style="78" customWidth="1"/>
    <col min="11008" max="11008" width="20.5" style="78" customWidth="1"/>
    <col min="11009" max="11261" width="9" style="78"/>
    <col min="11262" max="11262" width="55.625" style="78" customWidth="1"/>
    <col min="11263" max="11263" width="20.125" style="78" customWidth="1"/>
    <col min="11264" max="11264" width="20.5" style="78" customWidth="1"/>
    <col min="11265" max="11517" width="9" style="78"/>
    <col min="11518" max="11518" width="55.625" style="78" customWidth="1"/>
    <col min="11519" max="11519" width="20.125" style="78" customWidth="1"/>
    <col min="11520" max="11520" width="20.5" style="78" customWidth="1"/>
    <col min="11521" max="11773" width="9" style="78"/>
    <col min="11774" max="11774" width="55.625" style="78" customWidth="1"/>
    <col min="11775" max="11775" width="20.125" style="78" customWidth="1"/>
    <col min="11776" max="11776" width="20.5" style="78" customWidth="1"/>
    <col min="11777" max="12029" width="9" style="78"/>
    <col min="12030" max="12030" width="55.625" style="78" customWidth="1"/>
    <col min="12031" max="12031" width="20.125" style="78" customWidth="1"/>
    <col min="12032" max="12032" width="20.5" style="78" customWidth="1"/>
    <col min="12033" max="12285" width="9" style="78"/>
    <col min="12286" max="12286" width="55.625" style="78" customWidth="1"/>
    <col min="12287" max="12287" width="20.125" style="78" customWidth="1"/>
    <col min="12288" max="12288" width="20.5" style="78" customWidth="1"/>
    <col min="12289" max="12541" width="9" style="78"/>
    <col min="12542" max="12542" width="55.625" style="78" customWidth="1"/>
    <col min="12543" max="12543" width="20.125" style="78" customWidth="1"/>
    <col min="12544" max="12544" width="20.5" style="78" customWidth="1"/>
    <col min="12545" max="12797" width="9" style="78"/>
    <col min="12798" max="12798" width="55.625" style="78" customWidth="1"/>
    <col min="12799" max="12799" width="20.125" style="78" customWidth="1"/>
    <col min="12800" max="12800" width="20.5" style="78" customWidth="1"/>
    <col min="12801" max="13053" width="9" style="78"/>
    <col min="13054" max="13054" width="55.625" style="78" customWidth="1"/>
    <col min="13055" max="13055" width="20.125" style="78" customWidth="1"/>
    <col min="13056" max="13056" width="20.5" style="78" customWidth="1"/>
    <col min="13057" max="13309" width="9" style="78"/>
    <col min="13310" max="13310" width="55.625" style="78" customWidth="1"/>
    <col min="13311" max="13311" width="20.125" style="78" customWidth="1"/>
    <col min="13312" max="13312" width="20.5" style="78" customWidth="1"/>
    <col min="13313" max="13565" width="9" style="78"/>
    <col min="13566" max="13566" width="55.625" style="78" customWidth="1"/>
    <col min="13567" max="13567" width="20.125" style="78" customWidth="1"/>
    <col min="13568" max="13568" width="20.5" style="78" customWidth="1"/>
    <col min="13569" max="13821" width="9" style="78"/>
    <col min="13822" max="13822" width="55.625" style="78" customWidth="1"/>
    <col min="13823" max="13823" width="20.125" style="78" customWidth="1"/>
    <col min="13824" max="13824" width="20.5" style="78" customWidth="1"/>
    <col min="13825" max="14077" width="9" style="78"/>
    <col min="14078" max="14078" width="55.625" style="78" customWidth="1"/>
    <col min="14079" max="14079" width="20.125" style="78" customWidth="1"/>
    <col min="14080" max="14080" width="20.5" style="78" customWidth="1"/>
    <col min="14081" max="14333" width="9" style="78"/>
    <col min="14334" max="14334" width="55.625" style="78" customWidth="1"/>
    <col min="14335" max="14335" width="20.125" style="78" customWidth="1"/>
    <col min="14336" max="14336" width="20.5" style="78" customWidth="1"/>
    <col min="14337" max="14589" width="9" style="78"/>
    <col min="14590" max="14590" width="55.625" style="78" customWidth="1"/>
    <col min="14591" max="14591" width="20.125" style="78" customWidth="1"/>
    <col min="14592" max="14592" width="20.5" style="78" customWidth="1"/>
    <col min="14593" max="14845" width="9" style="78"/>
    <col min="14846" max="14846" width="55.625" style="78" customWidth="1"/>
    <col min="14847" max="14847" width="20.125" style="78" customWidth="1"/>
    <col min="14848" max="14848" width="20.5" style="78" customWidth="1"/>
    <col min="14849" max="15101" width="9" style="78"/>
    <col min="15102" max="15102" width="55.625" style="78" customWidth="1"/>
    <col min="15103" max="15103" width="20.125" style="78" customWidth="1"/>
    <col min="15104" max="15104" width="20.5" style="78" customWidth="1"/>
    <col min="15105" max="15357" width="9" style="78"/>
    <col min="15358" max="15358" width="55.625" style="78" customWidth="1"/>
    <col min="15359" max="15359" width="20.125" style="78" customWidth="1"/>
    <col min="15360" max="15360" width="20.5" style="78" customWidth="1"/>
    <col min="15361" max="15613" width="9" style="78"/>
    <col min="15614" max="15614" width="55.625" style="78" customWidth="1"/>
    <col min="15615" max="15615" width="20.125" style="78" customWidth="1"/>
    <col min="15616" max="15616" width="20.5" style="78" customWidth="1"/>
    <col min="15617" max="15869" width="9" style="78"/>
    <col min="15870" max="15870" width="55.625" style="78" customWidth="1"/>
    <col min="15871" max="15871" width="20.125" style="78" customWidth="1"/>
    <col min="15872" max="15872" width="20.5" style="78" customWidth="1"/>
    <col min="15873" max="16125" width="9" style="78"/>
    <col min="16126" max="16126" width="55.625" style="78" customWidth="1"/>
    <col min="16127" max="16127" width="20.125" style="78" customWidth="1"/>
    <col min="16128" max="16128" width="20.5" style="78" customWidth="1"/>
    <col min="16129" max="16384" width="9" style="78"/>
  </cols>
  <sheetData>
    <row r="1" spans="1:18" ht="22.5" customHeight="1">
      <c r="A1" s="2477" t="s">
        <v>693</v>
      </c>
      <c r="B1" s="2477"/>
      <c r="C1" s="77"/>
      <c r="D1" s="2478" t="s">
        <v>692</v>
      </c>
      <c r="E1" s="2478"/>
      <c r="F1" s="2480" t="str">
        <f>IF('表紙 '!$H$5="","",'表紙 '!$H$5)</f>
        <v/>
      </c>
      <c r="G1" s="2481"/>
      <c r="H1" s="2482"/>
    </row>
    <row r="2" spans="1:18" ht="18.75" customHeight="1">
      <c r="F2" s="499" t="s">
        <v>691</v>
      </c>
      <c r="G2" s="499"/>
      <c r="H2" s="80"/>
      <c r="I2" s="80"/>
      <c r="J2" s="80"/>
      <c r="K2" s="80"/>
      <c r="L2" s="80"/>
      <c r="M2" s="80"/>
      <c r="N2" s="80"/>
      <c r="O2" s="80"/>
      <c r="P2" s="80"/>
      <c r="Q2" s="80"/>
      <c r="R2" s="80"/>
    </row>
    <row r="3" spans="1:18" ht="13.5" customHeight="1">
      <c r="A3" s="2479" t="s">
        <v>690</v>
      </c>
      <c r="B3" s="2479"/>
      <c r="C3" s="2479"/>
      <c r="D3" s="2479"/>
      <c r="E3" s="2479"/>
      <c r="F3" s="2479"/>
      <c r="G3" s="2479"/>
    </row>
    <row r="4" spans="1:18">
      <c r="A4" s="2479"/>
      <c r="B4" s="2479"/>
      <c r="C4" s="2479"/>
      <c r="D4" s="2479"/>
      <c r="E4" s="2479"/>
      <c r="F4" s="2479"/>
      <c r="G4" s="2479"/>
    </row>
    <row r="5" spans="1:18">
      <c r="A5" s="81"/>
      <c r="B5" s="81"/>
      <c r="C5" s="81"/>
      <c r="D5" s="81"/>
    </row>
    <row r="6" spans="1:18">
      <c r="A6" s="2479" t="s">
        <v>689</v>
      </c>
      <c r="B6" s="2479"/>
      <c r="C6" s="2479"/>
      <c r="D6" s="2479"/>
      <c r="F6" s="78" t="s">
        <v>688</v>
      </c>
    </row>
    <row r="7" spans="1:18" ht="13.5" customHeight="1">
      <c r="A7" s="2468" t="s">
        <v>686</v>
      </c>
      <c r="B7" s="2468"/>
      <c r="C7" s="82" t="s">
        <v>687</v>
      </c>
      <c r="D7" s="82" t="s">
        <v>685</v>
      </c>
      <c r="F7" s="2493" t="s">
        <v>686</v>
      </c>
      <c r="G7" s="2494"/>
      <c r="H7" s="504" t="s">
        <v>685</v>
      </c>
    </row>
    <row r="8" spans="1:18" ht="13.5" customHeight="1">
      <c r="A8" s="2073" t="s">
        <v>1380</v>
      </c>
      <c r="B8" s="2073"/>
      <c r="C8" s="2073"/>
      <c r="D8" s="2073"/>
      <c r="F8" s="2485" t="s">
        <v>584</v>
      </c>
      <c r="G8" s="2495"/>
      <c r="H8" s="23" t="s">
        <v>219</v>
      </c>
    </row>
    <row r="9" spans="1:18">
      <c r="A9" s="2469"/>
      <c r="B9" s="83" t="s">
        <v>684</v>
      </c>
      <c r="C9" s="84" t="s">
        <v>683</v>
      </c>
      <c r="D9" s="23" t="s">
        <v>219</v>
      </c>
      <c r="F9" s="2471" t="s">
        <v>583</v>
      </c>
      <c r="G9" s="2472"/>
      <c r="H9" s="23" t="s">
        <v>219</v>
      </c>
    </row>
    <row r="10" spans="1:18">
      <c r="A10" s="2469"/>
      <c r="B10" s="83" t="s">
        <v>682</v>
      </c>
      <c r="C10" s="84" t="s">
        <v>681</v>
      </c>
      <c r="D10" s="23" t="s">
        <v>219</v>
      </c>
      <c r="F10" s="2471" t="s">
        <v>680</v>
      </c>
      <c r="G10" s="2472"/>
      <c r="H10" s="23" t="s">
        <v>219</v>
      </c>
    </row>
    <row r="11" spans="1:18">
      <c r="A11" s="2469"/>
      <c r="B11" s="83" t="s">
        <v>679</v>
      </c>
      <c r="C11" s="84" t="s">
        <v>678</v>
      </c>
      <c r="D11" s="23" t="s">
        <v>219</v>
      </c>
      <c r="F11" s="2471" t="s">
        <v>582</v>
      </c>
      <c r="G11" s="2472"/>
      <c r="H11" s="23" t="s">
        <v>219</v>
      </c>
    </row>
    <row r="12" spans="1:18">
      <c r="A12" s="2469"/>
      <c r="B12" s="83" t="s">
        <v>677</v>
      </c>
      <c r="C12" s="84" t="s">
        <v>676</v>
      </c>
      <c r="D12" s="23" t="s">
        <v>219</v>
      </c>
      <c r="F12" s="2471" t="s">
        <v>675</v>
      </c>
      <c r="G12" s="2472"/>
      <c r="H12" s="23" t="s">
        <v>219</v>
      </c>
    </row>
    <row r="13" spans="1:18" ht="13.5" customHeight="1">
      <c r="A13" s="2073" t="s">
        <v>1381</v>
      </c>
      <c r="B13" s="2073"/>
      <c r="C13" s="2073"/>
      <c r="D13" s="2073"/>
      <c r="F13" s="2471" t="s">
        <v>674</v>
      </c>
      <c r="G13" s="2472"/>
      <c r="H13" s="23" t="s">
        <v>219</v>
      </c>
    </row>
    <row r="14" spans="1:18" ht="13.5" customHeight="1">
      <c r="A14" s="2469" t="s">
        <v>673</v>
      </c>
      <c r="B14" s="83" t="s">
        <v>672</v>
      </c>
      <c r="C14" s="84" t="s">
        <v>671</v>
      </c>
      <c r="D14" s="23" t="s">
        <v>219</v>
      </c>
      <c r="F14" s="2485" t="s">
        <v>670</v>
      </c>
      <c r="G14" s="2486"/>
      <c r="H14" s="2483" t="s">
        <v>219</v>
      </c>
    </row>
    <row r="15" spans="1:18">
      <c r="A15" s="2469"/>
      <c r="B15" s="83" t="s">
        <v>669</v>
      </c>
      <c r="C15" s="84" t="s">
        <v>668</v>
      </c>
      <c r="D15" s="23" t="s">
        <v>219</v>
      </c>
      <c r="F15" s="2487"/>
      <c r="G15" s="2488"/>
      <c r="H15" s="2484"/>
    </row>
    <row r="16" spans="1:18">
      <c r="A16" s="2469"/>
      <c r="B16" s="83" t="s">
        <v>667</v>
      </c>
      <c r="C16" s="84" t="s">
        <v>666</v>
      </c>
      <c r="D16" s="23" t="s">
        <v>219</v>
      </c>
      <c r="F16" s="2471" t="s">
        <v>665</v>
      </c>
      <c r="G16" s="2472"/>
      <c r="H16" s="23" t="s">
        <v>219</v>
      </c>
    </row>
    <row r="17" spans="1:8" ht="27">
      <c r="A17" s="2469"/>
      <c r="B17" s="83" t="s">
        <v>664</v>
      </c>
      <c r="C17" s="84" t="s">
        <v>663</v>
      </c>
      <c r="D17" s="23" t="s">
        <v>219</v>
      </c>
      <c r="F17" s="2466" t="s">
        <v>694</v>
      </c>
      <c r="G17" s="2466"/>
    </row>
    <row r="18" spans="1:8" ht="27">
      <c r="A18" s="2469"/>
      <c r="B18" s="83" t="s">
        <v>662</v>
      </c>
      <c r="C18" s="84" t="s">
        <v>661</v>
      </c>
      <c r="D18" s="23" t="s">
        <v>219</v>
      </c>
    </row>
    <row r="19" spans="1:8">
      <c r="A19" s="2469"/>
      <c r="B19" s="83" t="s">
        <v>660</v>
      </c>
      <c r="C19" s="84" t="s">
        <v>659</v>
      </c>
      <c r="D19" s="23" t="s">
        <v>219</v>
      </c>
    </row>
    <row r="20" spans="1:8">
      <c r="A20" s="2469"/>
      <c r="B20" s="83" t="s">
        <v>658</v>
      </c>
      <c r="C20" s="84" t="s">
        <v>657</v>
      </c>
      <c r="D20" s="23" t="s">
        <v>219</v>
      </c>
      <c r="F20" s="511" t="s">
        <v>1067</v>
      </c>
      <c r="G20" s="513" t="str">
        <f>IF(管理運営!H33="","",管理運営!H33)</f>
        <v/>
      </c>
      <c r="H20" s="1" t="s">
        <v>1068</v>
      </c>
    </row>
    <row r="21" spans="1:8" ht="27">
      <c r="A21" s="2469"/>
      <c r="B21" s="83" t="s">
        <v>656</v>
      </c>
      <c r="C21" s="84" t="s">
        <v>655</v>
      </c>
      <c r="D21" s="23" t="s">
        <v>219</v>
      </c>
      <c r="F21" s="2489" t="s">
        <v>1069</v>
      </c>
      <c r="G21" s="2490"/>
      <c r="H21" s="512" t="s">
        <v>685</v>
      </c>
    </row>
    <row r="22" spans="1:8">
      <c r="A22" s="2469"/>
      <c r="B22" s="83" t="s">
        <v>654</v>
      </c>
      <c r="C22" s="84" t="s">
        <v>653</v>
      </c>
      <c r="D22" s="23" t="s">
        <v>219</v>
      </c>
      <c r="F22" s="2473" t="s">
        <v>1061</v>
      </c>
      <c r="G22" s="2474"/>
      <c r="H22" s="492" t="s">
        <v>219</v>
      </c>
    </row>
    <row r="23" spans="1:8">
      <c r="A23" s="2469"/>
      <c r="B23" s="83" t="s">
        <v>652</v>
      </c>
      <c r="C23" s="84" t="s">
        <v>651</v>
      </c>
      <c r="D23" s="23" t="s">
        <v>219</v>
      </c>
      <c r="F23" s="2491" t="s">
        <v>1070</v>
      </c>
      <c r="G23" s="2492"/>
      <c r="H23" s="492" t="s">
        <v>219</v>
      </c>
    </row>
    <row r="24" spans="1:8">
      <c r="A24" s="2469"/>
      <c r="B24" s="83" t="s">
        <v>650</v>
      </c>
      <c r="C24" s="84" t="s">
        <v>649</v>
      </c>
      <c r="D24" s="23" t="s">
        <v>219</v>
      </c>
      <c r="F24" s="2473" t="s">
        <v>1127</v>
      </c>
      <c r="G24" s="2474"/>
      <c r="H24" s="492" t="s">
        <v>219</v>
      </c>
    </row>
    <row r="25" spans="1:8">
      <c r="A25" s="2469"/>
      <c r="B25" s="83" t="s">
        <v>648</v>
      </c>
      <c r="C25" s="84" t="s">
        <v>647</v>
      </c>
      <c r="D25" s="23" t="s">
        <v>219</v>
      </c>
      <c r="F25" s="2473" t="s">
        <v>1278</v>
      </c>
      <c r="G25" s="2474"/>
      <c r="H25" s="492" t="s">
        <v>219</v>
      </c>
    </row>
    <row r="26" spans="1:8">
      <c r="A26" s="2469"/>
      <c r="B26" s="83" t="s">
        <v>646</v>
      </c>
      <c r="C26" s="84" t="s">
        <v>645</v>
      </c>
      <c r="D26" s="23" t="s">
        <v>219</v>
      </c>
      <c r="F26" s="2473" t="s">
        <v>1128</v>
      </c>
      <c r="G26" s="2474"/>
      <c r="H26" s="492" t="s">
        <v>219</v>
      </c>
    </row>
    <row r="27" spans="1:8" ht="27">
      <c r="A27" s="2469"/>
      <c r="B27" s="83" t="s">
        <v>644</v>
      </c>
      <c r="C27" s="84" t="s">
        <v>643</v>
      </c>
      <c r="D27" s="23" t="s">
        <v>219</v>
      </c>
      <c r="F27" s="2475" t="s">
        <v>1073</v>
      </c>
      <c r="G27" s="2475"/>
      <c r="H27" s="2475"/>
    </row>
    <row r="28" spans="1:8" ht="13.5" customHeight="1">
      <c r="A28" s="2469"/>
      <c r="B28" s="83" t="s">
        <v>642</v>
      </c>
      <c r="C28" s="84" t="s">
        <v>639</v>
      </c>
      <c r="D28" s="23" t="s">
        <v>219</v>
      </c>
      <c r="F28" s="2476"/>
      <c r="G28" s="2476"/>
      <c r="H28" s="2476"/>
    </row>
    <row r="29" spans="1:8">
      <c r="A29" s="2073" t="s">
        <v>1382</v>
      </c>
      <c r="B29" s="2073"/>
      <c r="C29" s="2073"/>
      <c r="D29" s="2073"/>
    </row>
    <row r="30" spans="1:8">
      <c r="A30" s="83"/>
      <c r="B30" s="83" t="s">
        <v>641</v>
      </c>
      <c r="C30" s="84" t="s">
        <v>640</v>
      </c>
      <c r="D30" s="23" t="s">
        <v>219</v>
      </c>
    </row>
    <row r="31" spans="1:8">
      <c r="A31" s="2470" t="s">
        <v>1071</v>
      </c>
      <c r="B31" s="2470"/>
      <c r="C31" s="2470"/>
      <c r="D31" s="2470"/>
    </row>
    <row r="32" spans="1:8">
      <c r="A32" s="2470"/>
      <c r="B32" s="2470"/>
      <c r="C32" s="2470"/>
      <c r="D32" s="2470"/>
    </row>
    <row r="33" spans="1:4">
      <c r="A33" s="2467" t="s">
        <v>1072</v>
      </c>
      <c r="B33" s="2467"/>
      <c r="C33" s="2467"/>
      <c r="D33" s="2467"/>
    </row>
    <row r="34" spans="1:4">
      <c r="A34" s="2467"/>
      <c r="B34" s="2467"/>
      <c r="C34" s="2467"/>
      <c r="D34" s="2467"/>
    </row>
    <row r="35" spans="1:4">
      <c r="A35" s="2467"/>
      <c r="B35" s="2467"/>
      <c r="C35" s="2467"/>
      <c r="D35" s="2467"/>
    </row>
    <row r="42" spans="1:4" ht="13.5" customHeight="1"/>
    <row r="43" spans="1:4" ht="13.5" customHeight="1"/>
    <row r="44" spans="1:4" ht="13.5" customHeight="1"/>
    <row r="45" spans="1:4" ht="13.5" customHeight="1"/>
    <row r="46" spans="1:4" ht="13.5" customHeight="1"/>
    <row r="47" spans="1:4" ht="13.5" customHeight="1"/>
  </sheetData>
  <sheetProtection sheet="1" objects="1" scenarios="1"/>
  <mergeCells count="31">
    <mergeCell ref="A1:B1"/>
    <mergeCell ref="D1:E1"/>
    <mergeCell ref="A6:D6"/>
    <mergeCell ref="F1:H1"/>
    <mergeCell ref="F25:G25"/>
    <mergeCell ref="H14:H15"/>
    <mergeCell ref="F14:G15"/>
    <mergeCell ref="F16:G16"/>
    <mergeCell ref="A3:G4"/>
    <mergeCell ref="F21:G21"/>
    <mergeCell ref="F22:G22"/>
    <mergeCell ref="F23:G23"/>
    <mergeCell ref="F24:G24"/>
    <mergeCell ref="F7:G7"/>
    <mergeCell ref="F8:G8"/>
    <mergeCell ref="F9:G9"/>
    <mergeCell ref="F17:G17"/>
    <mergeCell ref="A33:D35"/>
    <mergeCell ref="A7:B7"/>
    <mergeCell ref="A8:D8"/>
    <mergeCell ref="A9:A12"/>
    <mergeCell ref="A13:D13"/>
    <mergeCell ref="A14:A28"/>
    <mergeCell ref="A29:D29"/>
    <mergeCell ref="A31:D32"/>
    <mergeCell ref="F10:G10"/>
    <mergeCell ref="F11:G11"/>
    <mergeCell ref="F12:G12"/>
    <mergeCell ref="F13:G13"/>
    <mergeCell ref="F26:G26"/>
    <mergeCell ref="F27:H28"/>
  </mergeCells>
  <phoneticPr fontId="3"/>
  <dataValidations count="1">
    <dataValidation type="list" allowBlank="1" showInputMessage="1" showErrorMessage="1" sqref="D9:D12 D30 D14:D28 H16 H8:H14 H22:H26">
      <formula1>"有・無,有,無"</formula1>
    </dataValidation>
  </dataValidations>
  <printOptions horizontalCentered="1"/>
  <pageMargins left="0.70866141732283472" right="0.70866141732283472" top="0.55118110236220474" bottom="0.55118110236220474" header="0.31496062992125984" footer="0.31496062992125984"/>
  <pageSetup paperSize="9" fitToHeight="0"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AF184"/>
  <sheetViews>
    <sheetView view="pageBreakPreview" zoomScale="85" zoomScaleNormal="100" zoomScaleSheetLayoutView="85" workbookViewId="0">
      <selection activeCell="J14" sqref="J14:J16"/>
    </sheetView>
  </sheetViews>
  <sheetFormatPr defaultRowHeight="13.5"/>
  <cols>
    <col min="1" max="1" width="3.25" style="14" bestFit="1" customWidth="1"/>
    <col min="2" max="2" width="14.5" style="14" customWidth="1"/>
    <col min="3" max="3" width="9.5" style="14" customWidth="1"/>
    <col min="4" max="4" width="10.75" style="14" customWidth="1"/>
    <col min="5" max="5" width="10.125" style="14" customWidth="1"/>
    <col min="6" max="6" width="14.625" style="14" customWidth="1"/>
    <col min="7" max="7" width="9.625" style="14" customWidth="1"/>
    <col min="8" max="9" width="5" style="15" customWidth="1"/>
    <col min="10" max="10" width="11.375" style="14" customWidth="1"/>
    <col min="11" max="11" width="2.625" style="14" bestFit="1" customWidth="1"/>
    <col min="12" max="13" width="5" style="15" customWidth="1"/>
    <col min="14" max="14" width="11.375" style="14" customWidth="1"/>
    <col min="15" max="15" width="2.625" style="14" bestFit="1" customWidth="1"/>
    <col min="16" max="23" width="4.375" style="15" customWidth="1"/>
    <col min="24" max="25" width="4.375" style="14" customWidth="1"/>
    <col min="26" max="26" width="10.25" style="14" customWidth="1"/>
    <col min="27" max="27" width="12" style="14" customWidth="1"/>
    <col min="28" max="29" width="9" style="14" hidden="1" customWidth="1"/>
    <col min="30" max="31" width="9" style="36" hidden="1" customWidth="1"/>
    <col min="32" max="32" width="9" style="14" hidden="1" customWidth="1"/>
    <col min="33" max="16384" width="9" style="14"/>
  </cols>
  <sheetData>
    <row r="1" spans="1:32" ht="30" customHeight="1" thickBot="1">
      <c r="A1" s="2548" t="s">
        <v>887</v>
      </c>
      <c r="B1" s="2548"/>
      <c r="C1" s="2548"/>
      <c r="D1" s="2548"/>
      <c r="E1" s="2548"/>
      <c r="F1" s="2548"/>
      <c r="G1" s="2549"/>
      <c r="H1" s="2549"/>
      <c r="I1" s="2549"/>
      <c r="M1"/>
      <c r="P1" s="2550" t="s">
        <v>923</v>
      </c>
      <c r="Q1" s="2550"/>
      <c r="R1" s="2550"/>
      <c r="S1" s="2550"/>
      <c r="T1" s="2550"/>
      <c r="U1" s="2550"/>
      <c r="V1" s="2550"/>
      <c r="W1" s="2550"/>
      <c r="X1" s="2550"/>
      <c r="Y1" s="36"/>
      <c r="Z1" s="2551" t="s">
        <v>924</v>
      </c>
      <c r="AA1" s="2552"/>
    </row>
    <row r="2" spans="1:32" ht="18" customHeight="1">
      <c r="A2" s="2553" t="s">
        <v>932</v>
      </c>
      <c r="B2" s="2553"/>
      <c r="C2" s="2553"/>
      <c r="D2" s="2553"/>
      <c r="E2" s="2553"/>
      <c r="F2" s="2553"/>
      <c r="G2" s="2553"/>
      <c r="H2" s="2553"/>
      <c r="I2" s="2553"/>
      <c r="J2" s="2553"/>
      <c r="K2" s="2553"/>
      <c r="L2" s="2553"/>
      <c r="M2" s="2553"/>
      <c r="N2" s="2553"/>
      <c r="O2" s="34"/>
      <c r="P2" s="2554">
        <v>20</v>
      </c>
      <c r="Q2" s="2555"/>
      <c r="R2" s="37" t="s">
        <v>311</v>
      </c>
      <c r="S2" s="38"/>
      <c r="T2" s="38"/>
      <c r="U2" s="2554">
        <v>160</v>
      </c>
      <c r="V2" s="2555"/>
      <c r="W2" s="39" t="s">
        <v>629</v>
      </c>
      <c r="X2" s="38"/>
      <c r="Y2" s="38"/>
      <c r="Z2" s="36"/>
      <c r="AA2" s="36"/>
    </row>
    <row r="3" spans="1:32" s="16" customFormat="1" ht="39.75" customHeight="1">
      <c r="A3" s="2544" t="s">
        <v>628</v>
      </c>
      <c r="B3" s="2545" t="s">
        <v>591</v>
      </c>
      <c r="C3" s="2544" t="s">
        <v>615</v>
      </c>
      <c r="D3" s="2540" t="s">
        <v>754</v>
      </c>
      <c r="E3" s="2547" t="s">
        <v>627</v>
      </c>
      <c r="F3" s="2547"/>
      <c r="G3" s="2544" t="s">
        <v>626</v>
      </c>
      <c r="H3" s="2537" t="s">
        <v>625</v>
      </c>
      <c r="I3" s="2537"/>
      <c r="J3" s="2537"/>
      <c r="K3" s="2537"/>
      <c r="L3" s="2537" t="s">
        <v>624</v>
      </c>
      <c r="M3" s="2537"/>
      <c r="N3" s="2537"/>
      <c r="O3" s="2538"/>
      <c r="P3" s="2539" t="s">
        <v>623</v>
      </c>
      <c r="Q3" s="2539"/>
      <c r="R3" s="2540"/>
      <c r="S3" s="2540"/>
      <c r="T3" s="2540"/>
      <c r="U3" s="2540"/>
      <c r="V3" s="2540"/>
      <c r="W3" s="2540"/>
      <c r="X3" s="2540"/>
      <c r="Y3" s="2540"/>
      <c r="Z3" s="2540" t="s">
        <v>757</v>
      </c>
      <c r="AA3" s="2540"/>
      <c r="AD3" s="40"/>
      <c r="AE3" s="40"/>
    </row>
    <row r="4" spans="1:32" s="16" customFormat="1" ht="39.75" customHeight="1" thickBot="1">
      <c r="A4" s="2544"/>
      <c r="B4" s="2546"/>
      <c r="C4" s="2544"/>
      <c r="D4" s="2540"/>
      <c r="E4" s="20" t="s">
        <v>622</v>
      </c>
      <c r="F4" s="19" t="s">
        <v>621</v>
      </c>
      <c r="G4" s="2544"/>
      <c r="H4" s="18" t="s">
        <v>620</v>
      </c>
      <c r="I4" s="17" t="s">
        <v>619</v>
      </c>
      <c r="J4" s="2541" t="s">
        <v>618</v>
      </c>
      <c r="K4" s="2542"/>
      <c r="L4" s="18" t="s">
        <v>620</v>
      </c>
      <c r="M4" s="17" t="s">
        <v>619</v>
      </c>
      <c r="N4" s="2543" t="s">
        <v>618</v>
      </c>
      <c r="O4" s="2542"/>
      <c r="P4" s="68" t="s">
        <v>925</v>
      </c>
      <c r="Q4" s="69" t="s">
        <v>926</v>
      </c>
      <c r="R4" s="69"/>
      <c r="S4" s="69"/>
      <c r="T4" s="69"/>
      <c r="U4" s="69"/>
      <c r="V4" s="69"/>
      <c r="W4" s="70"/>
      <c r="X4" s="71"/>
      <c r="Y4" s="72"/>
      <c r="Z4" s="49" t="s">
        <v>876</v>
      </c>
      <c r="AA4" s="27" t="s">
        <v>878</v>
      </c>
      <c r="AD4" s="40"/>
      <c r="AE4" s="40"/>
    </row>
    <row r="5" spans="1:32" s="16" customFormat="1" ht="12" customHeight="1">
      <c r="A5" s="2514">
        <v>1</v>
      </c>
      <c r="B5" s="2517" t="s">
        <v>978</v>
      </c>
      <c r="C5" s="2517" t="s">
        <v>933</v>
      </c>
      <c r="D5" s="2517"/>
      <c r="E5" s="56" t="s">
        <v>760</v>
      </c>
      <c r="F5" s="57" t="s">
        <v>992</v>
      </c>
      <c r="G5" s="2520">
        <v>43922</v>
      </c>
      <c r="H5" s="2502">
        <v>1</v>
      </c>
      <c r="I5" s="2505">
        <v>1</v>
      </c>
      <c r="J5" s="2508">
        <v>300000</v>
      </c>
      <c r="K5" s="2511" t="s">
        <v>526</v>
      </c>
      <c r="L5" s="2502">
        <v>1</v>
      </c>
      <c r="M5" s="2505">
        <v>2</v>
      </c>
      <c r="N5" s="2508">
        <v>318000</v>
      </c>
      <c r="O5" s="2511" t="s">
        <v>526</v>
      </c>
      <c r="P5" s="2502"/>
      <c r="Q5" s="2499"/>
      <c r="R5" s="2499"/>
      <c r="S5" s="2499"/>
      <c r="T5" s="2499"/>
      <c r="U5" s="2499"/>
      <c r="V5" s="2499"/>
      <c r="W5" s="2499"/>
      <c r="X5" s="2499"/>
      <c r="Y5" s="2526"/>
      <c r="Z5" s="2535" t="s">
        <v>962</v>
      </c>
      <c r="AA5" s="73">
        <v>45017</v>
      </c>
      <c r="AC5" s="2496">
        <f>IF(ISERROR(VLOOKUP(C5,$AD$6:$AE$27,2,0))=TRUE,"",VLOOKUP(C5,$AD$6:$AE$27,2,0))</f>
        <v>0</v>
      </c>
      <c r="AD5" s="40" t="s">
        <v>930</v>
      </c>
      <c r="AE5" s="40"/>
    </row>
    <row r="6" spans="1:32" s="16" customFormat="1" ht="12">
      <c r="A6" s="2515"/>
      <c r="B6" s="2518"/>
      <c r="C6" s="2518"/>
      <c r="D6" s="2518"/>
      <c r="E6" s="59" t="s">
        <v>979</v>
      </c>
      <c r="F6" s="60" t="s">
        <v>993</v>
      </c>
      <c r="G6" s="2521"/>
      <c r="H6" s="2503"/>
      <c r="I6" s="2506"/>
      <c r="J6" s="2509"/>
      <c r="K6" s="2512"/>
      <c r="L6" s="2503"/>
      <c r="M6" s="2506"/>
      <c r="N6" s="2509"/>
      <c r="O6" s="2512"/>
      <c r="P6" s="2503"/>
      <c r="Q6" s="2500"/>
      <c r="R6" s="2500"/>
      <c r="S6" s="2500"/>
      <c r="T6" s="2500"/>
      <c r="U6" s="2500"/>
      <c r="V6" s="2500"/>
      <c r="W6" s="2500"/>
      <c r="X6" s="2500"/>
      <c r="Y6" s="2527"/>
      <c r="Z6" s="2530"/>
      <c r="AA6" s="61" t="s">
        <v>985</v>
      </c>
      <c r="AC6" s="2497"/>
      <c r="AD6" s="40" t="s">
        <v>933</v>
      </c>
      <c r="AE6" s="40">
        <v>0</v>
      </c>
      <c r="AF6" s="16" t="s">
        <v>952</v>
      </c>
    </row>
    <row r="7" spans="1:32" s="16" customFormat="1" ht="12">
      <c r="A7" s="2516"/>
      <c r="B7" s="2519"/>
      <c r="C7" s="2519"/>
      <c r="D7" s="2519"/>
      <c r="E7" s="62" t="s">
        <v>762</v>
      </c>
      <c r="F7" s="63"/>
      <c r="G7" s="2522"/>
      <c r="H7" s="2504"/>
      <c r="I7" s="2507"/>
      <c r="J7" s="2510"/>
      <c r="K7" s="2513"/>
      <c r="L7" s="2504"/>
      <c r="M7" s="2507"/>
      <c r="N7" s="2510"/>
      <c r="O7" s="2513"/>
      <c r="P7" s="2504"/>
      <c r="Q7" s="2501"/>
      <c r="R7" s="2501"/>
      <c r="S7" s="2501"/>
      <c r="T7" s="2501"/>
      <c r="U7" s="2501"/>
      <c r="V7" s="2501"/>
      <c r="W7" s="2501"/>
      <c r="X7" s="2501"/>
      <c r="Y7" s="2528"/>
      <c r="Z7" s="2536"/>
      <c r="AA7" s="64" t="s">
        <v>989</v>
      </c>
      <c r="AC7" s="2498"/>
      <c r="AD7" s="40" t="s">
        <v>951</v>
      </c>
      <c r="AE7" s="40">
        <v>0</v>
      </c>
      <c r="AF7" s="16" t="s">
        <v>953</v>
      </c>
    </row>
    <row r="8" spans="1:32" s="16" customFormat="1" ht="12" customHeight="1">
      <c r="A8" s="2514">
        <v>2</v>
      </c>
      <c r="B8" s="2517" t="s">
        <v>981</v>
      </c>
      <c r="C8" s="2517" t="s">
        <v>936</v>
      </c>
      <c r="D8" s="2517"/>
      <c r="E8" s="56" t="s">
        <v>760</v>
      </c>
      <c r="F8" s="57" t="s">
        <v>992</v>
      </c>
      <c r="G8" s="2520">
        <v>43922</v>
      </c>
      <c r="H8" s="2502">
        <v>2</v>
      </c>
      <c r="I8" s="2505">
        <v>2</v>
      </c>
      <c r="J8" s="2508">
        <v>250000</v>
      </c>
      <c r="K8" s="2511" t="s">
        <v>526</v>
      </c>
      <c r="L8" s="2502">
        <v>2</v>
      </c>
      <c r="M8" s="2505">
        <v>3</v>
      </c>
      <c r="N8" s="2508">
        <v>256000</v>
      </c>
      <c r="O8" s="2511" t="s">
        <v>526</v>
      </c>
      <c r="P8" s="2502" t="s">
        <v>929</v>
      </c>
      <c r="Q8" s="2499" t="s">
        <v>929</v>
      </c>
      <c r="R8" s="2499"/>
      <c r="S8" s="2499"/>
      <c r="T8" s="2499"/>
      <c r="U8" s="2499"/>
      <c r="V8" s="2499"/>
      <c r="W8" s="2499"/>
      <c r="X8" s="2499"/>
      <c r="Y8" s="2526"/>
      <c r="Z8" s="2529" t="s">
        <v>963</v>
      </c>
      <c r="AA8" s="73">
        <v>45108</v>
      </c>
      <c r="AC8" s="2496">
        <f>IF(ISERROR(VLOOKUP(C8,$AD$6:$AE$27,2,0))=TRUE,"",VLOOKUP(C8,$AD$6:$AE$27,2,0))</f>
        <v>1</v>
      </c>
      <c r="AD8" s="40" t="s">
        <v>934</v>
      </c>
      <c r="AE8" s="40">
        <v>1</v>
      </c>
      <c r="AF8" s="16" t="s">
        <v>954</v>
      </c>
    </row>
    <row r="9" spans="1:32" s="16" customFormat="1" ht="12">
      <c r="A9" s="2515"/>
      <c r="B9" s="2518"/>
      <c r="C9" s="2518"/>
      <c r="D9" s="2518"/>
      <c r="E9" s="59" t="s">
        <v>984</v>
      </c>
      <c r="F9" s="60" t="s">
        <v>994</v>
      </c>
      <c r="G9" s="2521"/>
      <c r="H9" s="2503"/>
      <c r="I9" s="2506"/>
      <c r="J9" s="2509"/>
      <c r="K9" s="2512"/>
      <c r="L9" s="2503"/>
      <c r="M9" s="2506"/>
      <c r="N9" s="2509"/>
      <c r="O9" s="2512"/>
      <c r="P9" s="2503"/>
      <c r="Q9" s="2500"/>
      <c r="R9" s="2500"/>
      <c r="S9" s="2500"/>
      <c r="T9" s="2500"/>
      <c r="U9" s="2500"/>
      <c r="V9" s="2500"/>
      <c r="W9" s="2500"/>
      <c r="X9" s="2500"/>
      <c r="Y9" s="2527"/>
      <c r="Z9" s="2530"/>
      <c r="AA9" s="61" t="s">
        <v>982</v>
      </c>
      <c r="AC9" s="2497"/>
      <c r="AD9" s="40" t="s">
        <v>935</v>
      </c>
      <c r="AE9" s="40">
        <v>0</v>
      </c>
      <c r="AF9" s="16" t="s">
        <v>955</v>
      </c>
    </row>
    <row r="10" spans="1:32" s="16" customFormat="1" ht="12.75" thickBot="1">
      <c r="A10" s="2516"/>
      <c r="B10" s="2519"/>
      <c r="C10" s="2519"/>
      <c r="D10" s="2519"/>
      <c r="E10" s="62" t="s">
        <v>990</v>
      </c>
      <c r="F10" s="63"/>
      <c r="G10" s="2522"/>
      <c r="H10" s="2504"/>
      <c r="I10" s="2507"/>
      <c r="J10" s="2510"/>
      <c r="K10" s="2513"/>
      <c r="L10" s="2504"/>
      <c r="M10" s="2507"/>
      <c r="N10" s="2510"/>
      <c r="O10" s="2513"/>
      <c r="P10" s="2504"/>
      <c r="Q10" s="2501"/>
      <c r="R10" s="2501"/>
      <c r="S10" s="2501"/>
      <c r="T10" s="2501"/>
      <c r="U10" s="2501"/>
      <c r="V10" s="2501"/>
      <c r="W10" s="2501"/>
      <c r="X10" s="2501"/>
      <c r="Y10" s="2528"/>
      <c r="Z10" s="2531"/>
      <c r="AA10" s="64" t="s">
        <v>989</v>
      </c>
      <c r="AC10" s="2498"/>
      <c r="AD10" s="40" t="s">
        <v>936</v>
      </c>
      <c r="AE10" s="40">
        <v>1</v>
      </c>
      <c r="AF10" s="16" t="s">
        <v>956</v>
      </c>
    </row>
    <row r="11" spans="1:32" s="16" customFormat="1" ht="12" customHeight="1">
      <c r="A11" s="2514">
        <v>3</v>
      </c>
      <c r="B11" s="2517" t="s">
        <v>983</v>
      </c>
      <c r="C11" s="2517" t="s">
        <v>1110</v>
      </c>
      <c r="D11" s="2532" t="s">
        <v>991</v>
      </c>
      <c r="E11" s="56" t="s">
        <v>760</v>
      </c>
      <c r="F11" s="57" t="s">
        <v>992</v>
      </c>
      <c r="G11" s="2520">
        <v>43922</v>
      </c>
      <c r="H11" s="2502">
        <v>3</v>
      </c>
      <c r="I11" s="2505">
        <v>3</v>
      </c>
      <c r="J11" s="2508">
        <v>200000</v>
      </c>
      <c r="K11" s="2511" t="s">
        <v>526</v>
      </c>
      <c r="L11" s="2502">
        <v>3</v>
      </c>
      <c r="M11" s="2505">
        <v>4</v>
      </c>
      <c r="N11" s="2508">
        <v>206000</v>
      </c>
      <c r="O11" s="2511" t="s">
        <v>526</v>
      </c>
      <c r="P11" s="2502"/>
      <c r="Q11" s="2499"/>
      <c r="R11" s="2499"/>
      <c r="S11" s="2499"/>
      <c r="T11" s="2499"/>
      <c r="U11" s="2499"/>
      <c r="V11" s="2499"/>
      <c r="W11" s="2499"/>
      <c r="X11" s="2499"/>
      <c r="Y11" s="2505"/>
      <c r="Z11" s="2524" t="s">
        <v>953</v>
      </c>
      <c r="AA11" s="74">
        <v>44788</v>
      </c>
      <c r="AC11" s="2496">
        <f t="shared" ref="AC11" si="0">IF(ISERROR(VLOOKUP(C11,$AD$6:$AE$27,2,0))=TRUE,"",VLOOKUP(C11,$AD$6:$AE$27,2,0))</f>
        <v>1</v>
      </c>
      <c r="AD11" s="40" t="s">
        <v>1110</v>
      </c>
      <c r="AE11" s="40">
        <v>1</v>
      </c>
      <c r="AF11" s="16" t="s">
        <v>957</v>
      </c>
    </row>
    <row r="12" spans="1:32" s="16" customFormat="1" ht="12">
      <c r="A12" s="2515"/>
      <c r="B12" s="2518"/>
      <c r="C12" s="2518"/>
      <c r="D12" s="2533"/>
      <c r="E12" s="59" t="s">
        <v>984</v>
      </c>
      <c r="F12" s="60" t="s">
        <v>994</v>
      </c>
      <c r="G12" s="2521"/>
      <c r="H12" s="2503"/>
      <c r="I12" s="2506"/>
      <c r="J12" s="2509"/>
      <c r="K12" s="2512"/>
      <c r="L12" s="2503"/>
      <c r="M12" s="2506"/>
      <c r="N12" s="2509"/>
      <c r="O12" s="2512"/>
      <c r="P12" s="2503"/>
      <c r="Q12" s="2500"/>
      <c r="R12" s="2500"/>
      <c r="S12" s="2500"/>
      <c r="T12" s="2500"/>
      <c r="U12" s="2500"/>
      <c r="V12" s="2500"/>
      <c r="W12" s="2500"/>
      <c r="X12" s="2500"/>
      <c r="Y12" s="2506"/>
      <c r="Z12" s="2524"/>
      <c r="AA12" s="61" t="s">
        <v>982</v>
      </c>
      <c r="AC12" s="2497"/>
      <c r="AD12" s="40" t="s">
        <v>937</v>
      </c>
      <c r="AE12" s="40">
        <v>0</v>
      </c>
      <c r="AF12" s="16" t="s">
        <v>958</v>
      </c>
    </row>
    <row r="13" spans="1:32" s="16" customFormat="1" ht="12">
      <c r="A13" s="2516"/>
      <c r="B13" s="2519"/>
      <c r="C13" s="2519"/>
      <c r="D13" s="2534"/>
      <c r="E13" s="62" t="s">
        <v>980</v>
      </c>
      <c r="F13" s="63"/>
      <c r="G13" s="2522"/>
      <c r="H13" s="2504"/>
      <c r="I13" s="2507"/>
      <c r="J13" s="2510"/>
      <c r="K13" s="2513"/>
      <c r="L13" s="2504"/>
      <c r="M13" s="2507"/>
      <c r="N13" s="2510"/>
      <c r="O13" s="2513"/>
      <c r="P13" s="2504"/>
      <c r="Q13" s="2501"/>
      <c r="R13" s="2501"/>
      <c r="S13" s="2501"/>
      <c r="T13" s="2501"/>
      <c r="U13" s="2501"/>
      <c r="V13" s="2501"/>
      <c r="W13" s="2501"/>
      <c r="X13" s="2501"/>
      <c r="Y13" s="2507"/>
      <c r="Z13" s="2525"/>
      <c r="AA13" s="75" t="s">
        <v>989</v>
      </c>
      <c r="AC13" s="2498"/>
      <c r="AD13" s="40" t="s">
        <v>938</v>
      </c>
      <c r="AE13" s="40">
        <v>0</v>
      </c>
      <c r="AF13" s="16" t="s">
        <v>959</v>
      </c>
    </row>
    <row r="14" spans="1:32" s="16" customFormat="1" ht="12" customHeight="1">
      <c r="A14" s="2514">
        <v>4</v>
      </c>
      <c r="B14" s="2517" t="s">
        <v>986</v>
      </c>
      <c r="C14" s="2517" t="s">
        <v>942</v>
      </c>
      <c r="D14" s="2517"/>
      <c r="E14" s="56" t="s">
        <v>760</v>
      </c>
      <c r="F14" s="57"/>
      <c r="G14" s="2520">
        <v>43922</v>
      </c>
      <c r="H14" s="2502">
        <v>4</v>
      </c>
      <c r="I14" s="2505">
        <v>4</v>
      </c>
      <c r="J14" s="2508">
        <v>180000</v>
      </c>
      <c r="K14" s="2511" t="s">
        <v>526</v>
      </c>
      <c r="L14" s="2502">
        <v>4</v>
      </c>
      <c r="M14" s="2505">
        <v>5</v>
      </c>
      <c r="N14" s="2508">
        <v>186000</v>
      </c>
      <c r="O14" s="2511" t="s">
        <v>526</v>
      </c>
      <c r="P14" s="2502"/>
      <c r="Q14" s="2499"/>
      <c r="R14" s="2499"/>
      <c r="S14" s="2499"/>
      <c r="T14" s="2499"/>
      <c r="U14" s="2499"/>
      <c r="V14" s="2499"/>
      <c r="W14" s="2499"/>
      <c r="X14" s="2499"/>
      <c r="Y14" s="2505"/>
      <c r="Z14" s="2523" t="s">
        <v>955</v>
      </c>
      <c r="AA14" s="74">
        <v>44713</v>
      </c>
      <c r="AC14" s="2496">
        <f t="shared" ref="AC14" si="1">IF(ISERROR(VLOOKUP(C14,$AD$6:$AE$27,2,0))=TRUE,"",VLOOKUP(C14,$AD$6:$AE$27,2,0))</f>
        <v>0</v>
      </c>
      <c r="AD14" s="40" t="s">
        <v>939</v>
      </c>
      <c r="AE14" s="40">
        <v>0</v>
      </c>
      <c r="AF14" s="16" t="s">
        <v>960</v>
      </c>
    </row>
    <row r="15" spans="1:32" s="16" customFormat="1" ht="12">
      <c r="A15" s="2515"/>
      <c r="B15" s="2518"/>
      <c r="C15" s="2518"/>
      <c r="D15" s="2518"/>
      <c r="E15" s="59" t="s">
        <v>984</v>
      </c>
      <c r="F15" s="60"/>
      <c r="G15" s="2521"/>
      <c r="H15" s="2503"/>
      <c r="I15" s="2506"/>
      <c r="J15" s="2509"/>
      <c r="K15" s="2512"/>
      <c r="L15" s="2503"/>
      <c r="M15" s="2506"/>
      <c r="N15" s="2509"/>
      <c r="O15" s="2512"/>
      <c r="P15" s="2503"/>
      <c r="Q15" s="2500"/>
      <c r="R15" s="2500"/>
      <c r="S15" s="2500"/>
      <c r="T15" s="2500"/>
      <c r="U15" s="2500"/>
      <c r="V15" s="2500"/>
      <c r="W15" s="2500"/>
      <c r="X15" s="2500"/>
      <c r="Y15" s="2506"/>
      <c r="Z15" s="2524"/>
      <c r="AA15" s="61" t="s">
        <v>982</v>
      </c>
      <c r="AC15" s="2497"/>
      <c r="AD15" s="40" t="s">
        <v>940</v>
      </c>
      <c r="AE15" s="40">
        <v>0</v>
      </c>
      <c r="AF15" s="16" t="s">
        <v>961</v>
      </c>
    </row>
    <row r="16" spans="1:32" s="16" customFormat="1" ht="12">
      <c r="A16" s="2516"/>
      <c r="B16" s="2519"/>
      <c r="C16" s="2519"/>
      <c r="D16" s="2519"/>
      <c r="E16" s="62" t="s">
        <v>987</v>
      </c>
      <c r="F16" s="63" t="s">
        <v>988</v>
      </c>
      <c r="G16" s="2522"/>
      <c r="H16" s="2504"/>
      <c r="I16" s="2507"/>
      <c r="J16" s="2510"/>
      <c r="K16" s="2513"/>
      <c r="L16" s="2504"/>
      <c r="M16" s="2507"/>
      <c r="N16" s="2510"/>
      <c r="O16" s="2513"/>
      <c r="P16" s="2504"/>
      <c r="Q16" s="2501"/>
      <c r="R16" s="2501"/>
      <c r="S16" s="2501"/>
      <c r="T16" s="2501"/>
      <c r="U16" s="2501"/>
      <c r="V16" s="2501"/>
      <c r="W16" s="2501"/>
      <c r="X16" s="2501"/>
      <c r="Y16" s="2507"/>
      <c r="Z16" s="2525"/>
      <c r="AA16" s="76">
        <v>45382</v>
      </c>
      <c r="AC16" s="2498"/>
      <c r="AD16" s="40" t="s">
        <v>941</v>
      </c>
      <c r="AE16" s="40">
        <v>0</v>
      </c>
      <c r="AF16" s="16" t="s">
        <v>962</v>
      </c>
    </row>
    <row r="17" spans="1:32" s="16" customFormat="1" ht="12">
      <c r="A17" s="2514">
        <v>5</v>
      </c>
      <c r="B17" s="2517" t="s">
        <v>995</v>
      </c>
      <c r="C17" s="2517" t="s">
        <v>1110</v>
      </c>
      <c r="D17" s="2517" t="s">
        <v>996</v>
      </c>
      <c r="E17" s="56" t="s">
        <v>760</v>
      </c>
      <c r="F17" s="57" t="s">
        <v>992</v>
      </c>
      <c r="G17" s="2520">
        <v>45017</v>
      </c>
      <c r="H17" s="2502"/>
      <c r="I17" s="2505"/>
      <c r="J17" s="2508"/>
      <c r="K17" s="2511" t="s">
        <v>526</v>
      </c>
      <c r="L17" s="2502">
        <v>3</v>
      </c>
      <c r="M17" s="2505">
        <v>3</v>
      </c>
      <c r="N17" s="2508">
        <v>200000</v>
      </c>
      <c r="O17" s="2511" t="s">
        <v>526</v>
      </c>
      <c r="P17" s="2502"/>
      <c r="Q17" s="2499"/>
      <c r="R17" s="2499"/>
      <c r="S17" s="2499"/>
      <c r="T17" s="2499"/>
      <c r="U17" s="2499"/>
      <c r="V17" s="2499"/>
      <c r="W17" s="2499"/>
      <c r="X17" s="2499"/>
      <c r="Y17" s="2505"/>
      <c r="Z17" s="2523" t="s">
        <v>959</v>
      </c>
      <c r="AA17" s="73">
        <v>45017</v>
      </c>
      <c r="AC17" s="2496">
        <f t="shared" ref="AC17" si="2">IF(ISERROR(VLOOKUP(C17,$AD$6:$AE$27,2,0))=TRUE,"",VLOOKUP(C17,$AD$6:$AE$27,2,0))</f>
        <v>1</v>
      </c>
      <c r="AD17" s="40" t="s">
        <v>942</v>
      </c>
      <c r="AE17" s="40">
        <v>0</v>
      </c>
      <c r="AF17" s="16" t="s">
        <v>963</v>
      </c>
    </row>
    <row r="18" spans="1:32" s="16" customFormat="1" ht="12">
      <c r="A18" s="2515"/>
      <c r="B18" s="2518"/>
      <c r="C18" s="2518"/>
      <c r="D18" s="2518"/>
      <c r="E18" s="59" t="s">
        <v>761</v>
      </c>
      <c r="F18" s="60" t="s">
        <v>994</v>
      </c>
      <c r="G18" s="2521"/>
      <c r="H18" s="2503"/>
      <c r="I18" s="2506"/>
      <c r="J18" s="2509"/>
      <c r="K18" s="2512"/>
      <c r="L18" s="2503"/>
      <c r="M18" s="2506"/>
      <c r="N18" s="2509"/>
      <c r="O18" s="2512"/>
      <c r="P18" s="2503"/>
      <c r="Q18" s="2500"/>
      <c r="R18" s="2500"/>
      <c r="S18" s="2500"/>
      <c r="T18" s="2500"/>
      <c r="U18" s="2500"/>
      <c r="V18" s="2500"/>
      <c r="W18" s="2500"/>
      <c r="X18" s="2500"/>
      <c r="Y18" s="2506"/>
      <c r="Z18" s="2524"/>
      <c r="AA18" s="61" t="s">
        <v>715</v>
      </c>
      <c r="AC18" s="2497"/>
      <c r="AD18" s="40" t="s">
        <v>943</v>
      </c>
      <c r="AE18" s="40">
        <v>0</v>
      </c>
      <c r="AF18" s="16" t="s">
        <v>964</v>
      </c>
    </row>
    <row r="19" spans="1:32" s="16" customFormat="1">
      <c r="A19" s="2516"/>
      <c r="B19" s="2519"/>
      <c r="C19" s="2519"/>
      <c r="D19" s="2519"/>
      <c r="E19" s="62" t="s">
        <v>762</v>
      </c>
      <c r="F19" s="63"/>
      <c r="G19" s="2522"/>
      <c r="H19" s="2504"/>
      <c r="I19" s="2507"/>
      <c r="J19" s="2510"/>
      <c r="K19" s="2513"/>
      <c r="L19" s="2504"/>
      <c r="M19" s="2507"/>
      <c r="N19" s="2510"/>
      <c r="O19" s="2513"/>
      <c r="P19" s="2504"/>
      <c r="Q19" s="2501"/>
      <c r="R19" s="2501"/>
      <c r="S19" s="2501"/>
      <c r="T19" s="2501"/>
      <c r="U19" s="2501"/>
      <c r="V19" s="2501"/>
      <c r="W19" s="2501"/>
      <c r="X19" s="2501"/>
      <c r="Y19" s="2507"/>
      <c r="Z19" s="2525"/>
      <c r="AA19" s="64" t="s">
        <v>881</v>
      </c>
      <c r="AC19" s="2498"/>
      <c r="AD19" s="36" t="s">
        <v>944</v>
      </c>
      <c r="AE19" s="36">
        <v>0</v>
      </c>
    </row>
    <row r="20" spans="1:32" s="16" customFormat="1">
      <c r="A20" s="2514">
        <v>6</v>
      </c>
      <c r="B20" s="2517"/>
      <c r="C20" s="2517"/>
      <c r="D20" s="2517"/>
      <c r="E20" s="56" t="s">
        <v>760</v>
      </c>
      <c r="F20" s="57"/>
      <c r="G20" s="2520"/>
      <c r="H20" s="2502"/>
      <c r="I20" s="2505"/>
      <c r="J20" s="2508"/>
      <c r="K20" s="2511" t="s">
        <v>526</v>
      </c>
      <c r="L20" s="2502"/>
      <c r="M20" s="2505"/>
      <c r="N20" s="2508"/>
      <c r="O20" s="2511" t="s">
        <v>526</v>
      </c>
      <c r="P20" s="2502"/>
      <c r="Q20" s="2499"/>
      <c r="R20" s="2499"/>
      <c r="S20" s="2499"/>
      <c r="T20" s="2499"/>
      <c r="U20" s="2499"/>
      <c r="V20" s="2499"/>
      <c r="W20" s="2499"/>
      <c r="X20" s="2499"/>
      <c r="Y20" s="2505"/>
      <c r="Z20" s="2523" t="s">
        <v>478</v>
      </c>
      <c r="AA20" s="58" t="s">
        <v>880</v>
      </c>
      <c r="AC20" s="2496" t="str">
        <f t="shared" ref="AC20" si="3">IF(ISERROR(VLOOKUP(C20,$AD$6:$AE$27,2,0))=TRUE,"",VLOOKUP(C20,$AD$6:$AE$27,2,0))</f>
        <v/>
      </c>
      <c r="AD20" s="36" t="s">
        <v>945</v>
      </c>
      <c r="AE20" s="36">
        <v>0</v>
      </c>
    </row>
    <row r="21" spans="1:32" s="16" customFormat="1">
      <c r="A21" s="2515"/>
      <c r="B21" s="2518"/>
      <c r="C21" s="2518"/>
      <c r="D21" s="2518"/>
      <c r="E21" s="59" t="s">
        <v>761</v>
      </c>
      <c r="F21" s="60"/>
      <c r="G21" s="2521"/>
      <c r="H21" s="2503"/>
      <c r="I21" s="2506"/>
      <c r="J21" s="2509"/>
      <c r="K21" s="2512"/>
      <c r="L21" s="2503"/>
      <c r="M21" s="2506"/>
      <c r="N21" s="2509"/>
      <c r="O21" s="2512"/>
      <c r="P21" s="2503"/>
      <c r="Q21" s="2500"/>
      <c r="R21" s="2500"/>
      <c r="S21" s="2500"/>
      <c r="T21" s="2500"/>
      <c r="U21" s="2500"/>
      <c r="V21" s="2500"/>
      <c r="W21" s="2500"/>
      <c r="X21" s="2500"/>
      <c r="Y21" s="2506"/>
      <c r="Z21" s="2524"/>
      <c r="AA21" s="61" t="s">
        <v>715</v>
      </c>
      <c r="AC21" s="2497"/>
      <c r="AD21" s="36" t="s">
        <v>946</v>
      </c>
      <c r="AE21" s="36">
        <v>0</v>
      </c>
    </row>
    <row r="22" spans="1:32" s="16" customFormat="1">
      <c r="A22" s="2516"/>
      <c r="B22" s="2519"/>
      <c r="C22" s="2519"/>
      <c r="D22" s="2519"/>
      <c r="E22" s="62" t="s">
        <v>762</v>
      </c>
      <c r="F22" s="63"/>
      <c r="G22" s="2522"/>
      <c r="H22" s="2504"/>
      <c r="I22" s="2507"/>
      <c r="J22" s="2510"/>
      <c r="K22" s="2513"/>
      <c r="L22" s="2504"/>
      <c r="M22" s="2507"/>
      <c r="N22" s="2510"/>
      <c r="O22" s="2513"/>
      <c r="P22" s="2504"/>
      <c r="Q22" s="2501"/>
      <c r="R22" s="2501"/>
      <c r="S22" s="2501"/>
      <c r="T22" s="2501"/>
      <c r="U22" s="2501"/>
      <c r="V22" s="2501"/>
      <c r="W22" s="2501"/>
      <c r="X22" s="2501"/>
      <c r="Y22" s="2507"/>
      <c r="Z22" s="2525"/>
      <c r="AA22" s="64" t="s">
        <v>881</v>
      </c>
      <c r="AC22" s="2498"/>
      <c r="AD22" s="36" t="s">
        <v>931</v>
      </c>
      <c r="AE22" s="36">
        <v>0</v>
      </c>
    </row>
    <row r="23" spans="1:32" s="16" customFormat="1">
      <c r="A23" s="2514">
        <v>7</v>
      </c>
      <c r="B23" s="2517"/>
      <c r="C23" s="2517"/>
      <c r="D23" s="2517"/>
      <c r="E23" s="56" t="s">
        <v>760</v>
      </c>
      <c r="F23" s="57"/>
      <c r="G23" s="2520"/>
      <c r="H23" s="2502"/>
      <c r="I23" s="2505"/>
      <c r="J23" s="2508"/>
      <c r="K23" s="2511" t="s">
        <v>526</v>
      </c>
      <c r="L23" s="2502"/>
      <c r="M23" s="2505"/>
      <c r="N23" s="2508"/>
      <c r="O23" s="2511" t="s">
        <v>526</v>
      </c>
      <c r="P23" s="2502"/>
      <c r="Q23" s="2499"/>
      <c r="R23" s="2499"/>
      <c r="S23" s="2499"/>
      <c r="T23" s="2499"/>
      <c r="U23" s="2499"/>
      <c r="V23" s="2499"/>
      <c r="W23" s="2499"/>
      <c r="X23" s="2499"/>
      <c r="Y23" s="2505"/>
      <c r="Z23" s="2523" t="s">
        <v>478</v>
      </c>
      <c r="AA23" s="58" t="s">
        <v>880</v>
      </c>
      <c r="AC23" s="2496" t="str">
        <f t="shared" ref="AC23" si="4">IF(ISERROR(VLOOKUP(C23,$AD$6:$AE$27,2,0))=TRUE,"",VLOOKUP(C23,$AD$6:$AE$27,2,0))</f>
        <v/>
      </c>
      <c r="AD23" s="36" t="s">
        <v>947</v>
      </c>
      <c r="AE23" s="36">
        <v>0</v>
      </c>
    </row>
    <row r="24" spans="1:32" s="16" customFormat="1">
      <c r="A24" s="2515"/>
      <c r="B24" s="2518"/>
      <c r="C24" s="2518"/>
      <c r="D24" s="2518"/>
      <c r="E24" s="59" t="s">
        <v>761</v>
      </c>
      <c r="F24" s="60"/>
      <c r="G24" s="2521"/>
      <c r="H24" s="2503"/>
      <c r="I24" s="2506"/>
      <c r="J24" s="2509"/>
      <c r="K24" s="2512"/>
      <c r="L24" s="2503"/>
      <c r="M24" s="2506"/>
      <c r="N24" s="2509"/>
      <c r="O24" s="2512"/>
      <c r="P24" s="2503"/>
      <c r="Q24" s="2500"/>
      <c r="R24" s="2500"/>
      <c r="S24" s="2500"/>
      <c r="T24" s="2500"/>
      <c r="U24" s="2500"/>
      <c r="V24" s="2500"/>
      <c r="W24" s="2500"/>
      <c r="X24" s="2500"/>
      <c r="Y24" s="2506"/>
      <c r="Z24" s="2524"/>
      <c r="AA24" s="61" t="s">
        <v>715</v>
      </c>
      <c r="AC24" s="2497"/>
      <c r="AD24" s="36" t="s">
        <v>948</v>
      </c>
      <c r="AE24" s="36">
        <v>0</v>
      </c>
    </row>
    <row r="25" spans="1:32" s="16" customFormat="1">
      <c r="A25" s="2516"/>
      <c r="B25" s="2519"/>
      <c r="C25" s="2519"/>
      <c r="D25" s="2519"/>
      <c r="E25" s="62" t="s">
        <v>762</v>
      </c>
      <c r="F25" s="63"/>
      <c r="G25" s="2522"/>
      <c r="H25" s="2504"/>
      <c r="I25" s="2507"/>
      <c r="J25" s="2510"/>
      <c r="K25" s="2513"/>
      <c r="L25" s="2504"/>
      <c r="M25" s="2507"/>
      <c r="N25" s="2510"/>
      <c r="O25" s="2513"/>
      <c r="P25" s="2504"/>
      <c r="Q25" s="2501"/>
      <c r="R25" s="2501"/>
      <c r="S25" s="2501"/>
      <c r="T25" s="2501"/>
      <c r="U25" s="2501"/>
      <c r="V25" s="2501"/>
      <c r="W25" s="2501"/>
      <c r="X25" s="2501"/>
      <c r="Y25" s="2507"/>
      <c r="Z25" s="2525"/>
      <c r="AA25" s="64" t="s">
        <v>881</v>
      </c>
      <c r="AC25" s="2498"/>
      <c r="AD25" s="36" t="s">
        <v>949</v>
      </c>
      <c r="AE25" s="36">
        <v>0</v>
      </c>
    </row>
    <row r="26" spans="1:32" s="16" customFormat="1">
      <c r="A26" s="2514">
        <v>8</v>
      </c>
      <c r="B26" s="2517"/>
      <c r="C26" s="2517"/>
      <c r="D26" s="2517"/>
      <c r="E26" s="56" t="s">
        <v>760</v>
      </c>
      <c r="F26" s="57"/>
      <c r="G26" s="2520"/>
      <c r="H26" s="2502"/>
      <c r="I26" s="2505"/>
      <c r="J26" s="2508"/>
      <c r="K26" s="2511" t="s">
        <v>526</v>
      </c>
      <c r="L26" s="2502"/>
      <c r="M26" s="2505"/>
      <c r="N26" s="2508"/>
      <c r="O26" s="2511" t="s">
        <v>526</v>
      </c>
      <c r="P26" s="2502"/>
      <c r="Q26" s="2499"/>
      <c r="R26" s="2499"/>
      <c r="S26" s="2499"/>
      <c r="T26" s="2499"/>
      <c r="U26" s="2499"/>
      <c r="V26" s="2499"/>
      <c r="W26" s="2499"/>
      <c r="X26" s="2499"/>
      <c r="Y26" s="2505"/>
      <c r="Z26" s="2523" t="s">
        <v>478</v>
      </c>
      <c r="AA26" s="58" t="s">
        <v>880</v>
      </c>
      <c r="AC26" s="2496" t="str">
        <f t="shared" ref="AC26" si="5">IF(ISERROR(VLOOKUP(C26,$AD$6:$AE$27,2,0))=TRUE,"",VLOOKUP(C26,$AD$6:$AE$27,2,0))</f>
        <v/>
      </c>
      <c r="AD26" s="36" t="s">
        <v>950</v>
      </c>
      <c r="AE26" s="36">
        <v>0</v>
      </c>
    </row>
    <row r="27" spans="1:32" s="16" customFormat="1">
      <c r="A27" s="2515"/>
      <c r="B27" s="2518"/>
      <c r="C27" s="2518"/>
      <c r="D27" s="2518"/>
      <c r="E27" s="59" t="s">
        <v>761</v>
      </c>
      <c r="F27" s="60"/>
      <c r="G27" s="2521"/>
      <c r="H27" s="2503"/>
      <c r="I27" s="2506"/>
      <c r="J27" s="2509"/>
      <c r="K27" s="2512"/>
      <c r="L27" s="2503"/>
      <c r="M27" s="2506"/>
      <c r="N27" s="2509"/>
      <c r="O27" s="2512"/>
      <c r="P27" s="2503"/>
      <c r="Q27" s="2500"/>
      <c r="R27" s="2500"/>
      <c r="S27" s="2500"/>
      <c r="T27" s="2500"/>
      <c r="U27" s="2500"/>
      <c r="V27" s="2500"/>
      <c r="W27" s="2500"/>
      <c r="X27" s="2500"/>
      <c r="Y27" s="2506"/>
      <c r="Z27" s="2524"/>
      <c r="AA27" s="61" t="s">
        <v>715</v>
      </c>
      <c r="AC27" s="2497"/>
      <c r="AD27" s="36"/>
      <c r="AE27" s="36">
        <v>0</v>
      </c>
    </row>
    <row r="28" spans="1:32" s="16" customFormat="1">
      <c r="A28" s="2516"/>
      <c r="B28" s="2519"/>
      <c r="C28" s="2519"/>
      <c r="D28" s="2519"/>
      <c r="E28" s="62" t="s">
        <v>762</v>
      </c>
      <c r="F28" s="63"/>
      <c r="G28" s="2522"/>
      <c r="H28" s="2504"/>
      <c r="I28" s="2507"/>
      <c r="J28" s="2510"/>
      <c r="K28" s="2513"/>
      <c r="L28" s="2504"/>
      <c r="M28" s="2507"/>
      <c r="N28" s="2510"/>
      <c r="O28" s="2513"/>
      <c r="P28" s="2504"/>
      <c r="Q28" s="2501"/>
      <c r="R28" s="2501"/>
      <c r="S28" s="2501"/>
      <c r="T28" s="2501"/>
      <c r="U28" s="2501"/>
      <c r="V28" s="2501"/>
      <c r="W28" s="2501"/>
      <c r="X28" s="2501"/>
      <c r="Y28" s="2507"/>
      <c r="Z28" s="2525"/>
      <c r="AA28" s="64" t="s">
        <v>881</v>
      </c>
      <c r="AC28" s="2498"/>
      <c r="AD28" s="36"/>
      <c r="AE28" s="36"/>
    </row>
    <row r="29" spans="1:32" s="16" customFormat="1">
      <c r="A29" s="2514">
        <v>9</v>
      </c>
      <c r="B29" s="2517"/>
      <c r="C29" s="2517"/>
      <c r="D29" s="2517"/>
      <c r="E29" s="56" t="s">
        <v>760</v>
      </c>
      <c r="F29" s="57"/>
      <c r="G29" s="2520"/>
      <c r="H29" s="2502"/>
      <c r="I29" s="2505"/>
      <c r="J29" s="2508"/>
      <c r="K29" s="2511" t="s">
        <v>526</v>
      </c>
      <c r="L29" s="2502"/>
      <c r="M29" s="2505"/>
      <c r="N29" s="2508"/>
      <c r="O29" s="2511" t="s">
        <v>526</v>
      </c>
      <c r="P29" s="2502"/>
      <c r="Q29" s="2499"/>
      <c r="R29" s="2499"/>
      <c r="S29" s="2499"/>
      <c r="T29" s="2499"/>
      <c r="U29" s="2499"/>
      <c r="V29" s="2499"/>
      <c r="W29" s="2499"/>
      <c r="X29" s="2499"/>
      <c r="Y29" s="2505"/>
      <c r="Z29" s="2523" t="s">
        <v>478</v>
      </c>
      <c r="AA29" s="58" t="s">
        <v>880</v>
      </c>
      <c r="AC29" s="2496" t="str">
        <f t="shared" ref="AC29" si="6">IF(ISERROR(VLOOKUP(C29,$AD$6:$AE$27,2,0))=TRUE,"",VLOOKUP(C29,$AD$6:$AE$27,2,0))</f>
        <v/>
      </c>
      <c r="AD29" s="36"/>
      <c r="AE29" s="36"/>
    </row>
    <row r="30" spans="1:32" s="16" customFormat="1">
      <c r="A30" s="2515"/>
      <c r="B30" s="2518"/>
      <c r="C30" s="2518"/>
      <c r="D30" s="2518"/>
      <c r="E30" s="59" t="s">
        <v>761</v>
      </c>
      <c r="F30" s="60"/>
      <c r="G30" s="2521"/>
      <c r="H30" s="2503"/>
      <c r="I30" s="2506"/>
      <c r="J30" s="2509"/>
      <c r="K30" s="2512"/>
      <c r="L30" s="2503"/>
      <c r="M30" s="2506"/>
      <c r="N30" s="2509"/>
      <c r="O30" s="2512"/>
      <c r="P30" s="2503"/>
      <c r="Q30" s="2500"/>
      <c r="R30" s="2500"/>
      <c r="S30" s="2500"/>
      <c r="T30" s="2500"/>
      <c r="U30" s="2500"/>
      <c r="V30" s="2500"/>
      <c r="W30" s="2500"/>
      <c r="X30" s="2500"/>
      <c r="Y30" s="2506"/>
      <c r="Z30" s="2524"/>
      <c r="AA30" s="61" t="s">
        <v>715</v>
      </c>
      <c r="AC30" s="2497"/>
      <c r="AD30" s="36"/>
      <c r="AE30" s="36"/>
    </row>
    <row r="31" spans="1:32" s="16" customFormat="1">
      <c r="A31" s="2516"/>
      <c r="B31" s="2519"/>
      <c r="C31" s="2519"/>
      <c r="D31" s="2519"/>
      <c r="E31" s="62" t="s">
        <v>762</v>
      </c>
      <c r="F31" s="63"/>
      <c r="G31" s="2522"/>
      <c r="H31" s="2504"/>
      <c r="I31" s="2507"/>
      <c r="J31" s="2510"/>
      <c r="K31" s="2513"/>
      <c r="L31" s="2504"/>
      <c r="M31" s="2507"/>
      <c r="N31" s="2510"/>
      <c r="O31" s="2513"/>
      <c r="P31" s="2504"/>
      <c r="Q31" s="2501"/>
      <c r="R31" s="2501"/>
      <c r="S31" s="2501"/>
      <c r="T31" s="2501"/>
      <c r="U31" s="2501"/>
      <c r="V31" s="2501"/>
      <c r="W31" s="2501"/>
      <c r="X31" s="2501"/>
      <c r="Y31" s="2507"/>
      <c r="Z31" s="2525"/>
      <c r="AA31" s="64" t="s">
        <v>881</v>
      </c>
      <c r="AC31" s="2498"/>
      <c r="AD31" s="36"/>
      <c r="AE31" s="36"/>
    </row>
    <row r="32" spans="1:32" s="16" customFormat="1">
      <c r="A32" s="2514">
        <v>10</v>
      </c>
      <c r="B32" s="2517"/>
      <c r="C32" s="2517"/>
      <c r="D32" s="2517"/>
      <c r="E32" s="56" t="s">
        <v>760</v>
      </c>
      <c r="F32" s="57"/>
      <c r="G32" s="2520"/>
      <c r="H32" s="2502"/>
      <c r="I32" s="2505"/>
      <c r="J32" s="2508"/>
      <c r="K32" s="2511" t="s">
        <v>526</v>
      </c>
      <c r="L32" s="2502"/>
      <c r="M32" s="2505"/>
      <c r="N32" s="2508"/>
      <c r="O32" s="2511" t="s">
        <v>526</v>
      </c>
      <c r="P32" s="2502"/>
      <c r="Q32" s="2499"/>
      <c r="R32" s="2499"/>
      <c r="S32" s="2499"/>
      <c r="T32" s="2499"/>
      <c r="U32" s="2499"/>
      <c r="V32" s="2499"/>
      <c r="W32" s="2499"/>
      <c r="X32" s="2499"/>
      <c r="Y32" s="2505"/>
      <c r="Z32" s="2523" t="s">
        <v>478</v>
      </c>
      <c r="AA32" s="58" t="s">
        <v>880</v>
      </c>
      <c r="AC32" s="2496" t="str">
        <f t="shared" ref="AC32" si="7">IF(ISERROR(VLOOKUP(C32,$AD$6:$AE$27,2,0))=TRUE,"",VLOOKUP(C32,$AD$6:$AE$27,2,0))</f>
        <v/>
      </c>
      <c r="AD32" s="36"/>
      <c r="AE32" s="36"/>
    </row>
    <row r="33" spans="1:31" s="16" customFormat="1">
      <c r="A33" s="2515"/>
      <c r="B33" s="2518"/>
      <c r="C33" s="2518"/>
      <c r="D33" s="2518"/>
      <c r="E33" s="59" t="s">
        <v>761</v>
      </c>
      <c r="F33" s="60"/>
      <c r="G33" s="2521"/>
      <c r="H33" s="2503"/>
      <c r="I33" s="2506"/>
      <c r="J33" s="2509"/>
      <c r="K33" s="2512"/>
      <c r="L33" s="2503"/>
      <c r="M33" s="2506"/>
      <c r="N33" s="2509"/>
      <c r="O33" s="2512"/>
      <c r="P33" s="2503"/>
      <c r="Q33" s="2500"/>
      <c r="R33" s="2500"/>
      <c r="S33" s="2500"/>
      <c r="T33" s="2500"/>
      <c r="U33" s="2500"/>
      <c r="V33" s="2500"/>
      <c r="W33" s="2500"/>
      <c r="X33" s="2500"/>
      <c r="Y33" s="2506"/>
      <c r="Z33" s="2524"/>
      <c r="AA33" s="61" t="s">
        <v>715</v>
      </c>
      <c r="AC33" s="2497"/>
      <c r="AD33" s="36"/>
      <c r="AE33" s="36"/>
    </row>
    <row r="34" spans="1:31" s="16" customFormat="1">
      <c r="A34" s="2516"/>
      <c r="B34" s="2519"/>
      <c r="C34" s="2519"/>
      <c r="D34" s="2519"/>
      <c r="E34" s="62" t="s">
        <v>762</v>
      </c>
      <c r="F34" s="63"/>
      <c r="G34" s="2522"/>
      <c r="H34" s="2504"/>
      <c r="I34" s="2507"/>
      <c r="J34" s="2510"/>
      <c r="K34" s="2513"/>
      <c r="L34" s="2504"/>
      <c r="M34" s="2507"/>
      <c r="N34" s="2510"/>
      <c r="O34" s="2513"/>
      <c r="P34" s="2504"/>
      <c r="Q34" s="2501"/>
      <c r="R34" s="2501"/>
      <c r="S34" s="2501"/>
      <c r="T34" s="2501"/>
      <c r="U34" s="2501"/>
      <c r="V34" s="2501"/>
      <c r="W34" s="2501"/>
      <c r="X34" s="2501"/>
      <c r="Y34" s="2507"/>
      <c r="Z34" s="2525"/>
      <c r="AA34" s="64" t="s">
        <v>881</v>
      </c>
      <c r="AC34" s="2498"/>
      <c r="AD34" s="36"/>
      <c r="AE34" s="36"/>
    </row>
    <row r="35" spans="1:31" s="16" customFormat="1">
      <c r="A35" s="2514">
        <v>11</v>
      </c>
      <c r="B35" s="2517"/>
      <c r="C35" s="2517"/>
      <c r="D35" s="2517"/>
      <c r="E35" s="56" t="s">
        <v>760</v>
      </c>
      <c r="F35" s="57"/>
      <c r="G35" s="2520"/>
      <c r="H35" s="2502"/>
      <c r="I35" s="2505"/>
      <c r="J35" s="2508"/>
      <c r="K35" s="2511" t="s">
        <v>526</v>
      </c>
      <c r="L35" s="2502"/>
      <c r="M35" s="2505"/>
      <c r="N35" s="2508"/>
      <c r="O35" s="2511" t="s">
        <v>526</v>
      </c>
      <c r="P35" s="2502"/>
      <c r="Q35" s="2499"/>
      <c r="R35" s="2499"/>
      <c r="S35" s="2499"/>
      <c r="T35" s="2499"/>
      <c r="U35" s="2499"/>
      <c r="V35" s="2499"/>
      <c r="W35" s="2499"/>
      <c r="X35" s="2499"/>
      <c r="Y35" s="2505"/>
      <c r="Z35" s="2523" t="s">
        <v>478</v>
      </c>
      <c r="AA35" s="58" t="s">
        <v>880</v>
      </c>
      <c r="AC35" s="2496" t="str">
        <f t="shared" ref="AC35" si="8">IF(ISERROR(VLOOKUP(C35,$AD$6:$AE$27,2,0))=TRUE,"",VLOOKUP(C35,$AD$6:$AE$27,2,0))</f>
        <v/>
      </c>
      <c r="AD35" s="36"/>
      <c r="AE35" s="36"/>
    </row>
    <row r="36" spans="1:31" s="16" customFormat="1">
      <c r="A36" s="2515"/>
      <c r="B36" s="2518"/>
      <c r="C36" s="2518"/>
      <c r="D36" s="2518"/>
      <c r="E36" s="59" t="s">
        <v>761</v>
      </c>
      <c r="F36" s="60"/>
      <c r="G36" s="2521"/>
      <c r="H36" s="2503"/>
      <c r="I36" s="2506"/>
      <c r="J36" s="2509"/>
      <c r="K36" s="2512"/>
      <c r="L36" s="2503"/>
      <c r="M36" s="2506"/>
      <c r="N36" s="2509"/>
      <c r="O36" s="2512"/>
      <c r="P36" s="2503"/>
      <c r="Q36" s="2500"/>
      <c r="R36" s="2500"/>
      <c r="S36" s="2500"/>
      <c r="T36" s="2500"/>
      <c r="U36" s="2500"/>
      <c r="V36" s="2500"/>
      <c r="W36" s="2500"/>
      <c r="X36" s="2500"/>
      <c r="Y36" s="2506"/>
      <c r="Z36" s="2524"/>
      <c r="AA36" s="61" t="s">
        <v>715</v>
      </c>
      <c r="AC36" s="2497"/>
      <c r="AD36" s="36"/>
      <c r="AE36" s="36"/>
    </row>
    <row r="37" spans="1:31" s="16" customFormat="1">
      <c r="A37" s="2516"/>
      <c r="B37" s="2519"/>
      <c r="C37" s="2519"/>
      <c r="D37" s="2519"/>
      <c r="E37" s="62" t="s">
        <v>762</v>
      </c>
      <c r="F37" s="63"/>
      <c r="G37" s="2522"/>
      <c r="H37" s="2504"/>
      <c r="I37" s="2507"/>
      <c r="J37" s="2510"/>
      <c r="K37" s="2513"/>
      <c r="L37" s="2504"/>
      <c r="M37" s="2507"/>
      <c r="N37" s="2510"/>
      <c r="O37" s="2513"/>
      <c r="P37" s="2504"/>
      <c r="Q37" s="2501"/>
      <c r="R37" s="2501"/>
      <c r="S37" s="2501"/>
      <c r="T37" s="2501"/>
      <c r="U37" s="2501"/>
      <c r="V37" s="2501"/>
      <c r="W37" s="2501"/>
      <c r="X37" s="2501"/>
      <c r="Y37" s="2507"/>
      <c r="Z37" s="2525"/>
      <c r="AA37" s="64" t="s">
        <v>881</v>
      </c>
      <c r="AC37" s="2498"/>
      <c r="AD37" s="36"/>
      <c r="AE37" s="36"/>
    </row>
    <row r="38" spans="1:31" s="16" customFormat="1">
      <c r="A38" s="2514">
        <v>12</v>
      </c>
      <c r="B38" s="2517"/>
      <c r="C38" s="2517"/>
      <c r="D38" s="2517"/>
      <c r="E38" s="56" t="s">
        <v>760</v>
      </c>
      <c r="F38" s="57"/>
      <c r="G38" s="2520"/>
      <c r="H38" s="2502"/>
      <c r="I38" s="2505"/>
      <c r="J38" s="2508"/>
      <c r="K38" s="2511" t="s">
        <v>526</v>
      </c>
      <c r="L38" s="2502"/>
      <c r="M38" s="2505"/>
      <c r="N38" s="2508"/>
      <c r="O38" s="2511" t="s">
        <v>526</v>
      </c>
      <c r="P38" s="2502"/>
      <c r="Q38" s="2499"/>
      <c r="R38" s="2499"/>
      <c r="S38" s="2499"/>
      <c r="T38" s="2499"/>
      <c r="U38" s="2499"/>
      <c r="V38" s="2499"/>
      <c r="W38" s="2499"/>
      <c r="X38" s="2499"/>
      <c r="Y38" s="2505"/>
      <c r="Z38" s="2523" t="s">
        <v>478</v>
      </c>
      <c r="AA38" s="58" t="s">
        <v>880</v>
      </c>
      <c r="AC38" s="2496" t="str">
        <f t="shared" ref="AC38" si="9">IF(ISERROR(VLOOKUP(C38,$AD$6:$AE$27,2,0))=TRUE,"",VLOOKUP(C38,$AD$6:$AE$27,2,0))</f>
        <v/>
      </c>
      <c r="AD38" s="36"/>
      <c r="AE38" s="36"/>
    </row>
    <row r="39" spans="1:31" s="16" customFormat="1">
      <c r="A39" s="2515"/>
      <c r="B39" s="2518"/>
      <c r="C39" s="2518"/>
      <c r="D39" s="2518"/>
      <c r="E39" s="59" t="s">
        <v>761</v>
      </c>
      <c r="F39" s="60"/>
      <c r="G39" s="2521"/>
      <c r="H39" s="2503"/>
      <c r="I39" s="2506"/>
      <c r="J39" s="2509"/>
      <c r="K39" s="2512"/>
      <c r="L39" s="2503"/>
      <c r="M39" s="2506"/>
      <c r="N39" s="2509"/>
      <c r="O39" s="2512"/>
      <c r="P39" s="2503"/>
      <c r="Q39" s="2500"/>
      <c r="R39" s="2500"/>
      <c r="S39" s="2500"/>
      <c r="T39" s="2500"/>
      <c r="U39" s="2500"/>
      <c r="V39" s="2500"/>
      <c r="W39" s="2500"/>
      <c r="X39" s="2500"/>
      <c r="Y39" s="2506"/>
      <c r="Z39" s="2524"/>
      <c r="AA39" s="61" t="s">
        <v>715</v>
      </c>
      <c r="AC39" s="2497"/>
      <c r="AD39" s="36"/>
      <c r="AE39" s="36"/>
    </row>
    <row r="40" spans="1:31" s="16" customFormat="1">
      <c r="A40" s="2516"/>
      <c r="B40" s="2519"/>
      <c r="C40" s="2519"/>
      <c r="D40" s="2519"/>
      <c r="E40" s="62" t="s">
        <v>762</v>
      </c>
      <c r="F40" s="63"/>
      <c r="G40" s="2522"/>
      <c r="H40" s="2504"/>
      <c r="I40" s="2507"/>
      <c r="J40" s="2510"/>
      <c r="K40" s="2513"/>
      <c r="L40" s="2504"/>
      <c r="M40" s="2507"/>
      <c r="N40" s="2510"/>
      <c r="O40" s="2513"/>
      <c r="P40" s="2504"/>
      <c r="Q40" s="2501"/>
      <c r="R40" s="2501"/>
      <c r="S40" s="2501"/>
      <c r="T40" s="2501"/>
      <c r="U40" s="2501"/>
      <c r="V40" s="2501"/>
      <c r="W40" s="2501"/>
      <c r="X40" s="2501"/>
      <c r="Y40" s="2507"/>
      <c r="Z40" s="2525"/>
      <c r="AA40" s="64" t="s">
        <v>881</v>
      </c>
      <c r="AC40" s="2498"/>
      <c r="AD40" s="36"/>
      <c r="AE40" s="36"/>
    </row>
    <row r="41" spans="1:31" s="16" customFormat="1">
      <c r="A41" s="2514">
        <v>13</v>
      </c>
      <c r="B41" s="2517"/>
      <c r="C41" s="2517"/>
      <c r="D41" s="2517"/>
      <c r="E41" s="56" t="s">
        <v>760</v>
      </c>
      <c r="F41" s="57"/>
      <c r="G41" s="2520"/>
      <c r="H41" s="2502"/>
      <c r="I41" s="2505"/>
      <c r="J41" s="2508"/>
      <c r="K41" s="2511" t="s">
        <v>526</v>
      </c>
      <c r="L41" s="2502"/>
      <c r="M41" s="2505"/>
      <c r="N41" s="2508"/>
      <c r="O41" s="2511" t="s">
        <v>526</v>
      </c>
      <c r="P41" s="2502"/>
      <c r="Q41" s="2499"/>
      <c r="R41" s="2499"/>
      <c r="S41" s="2499"/>
      <c r="T41" s="2499"/>
      <c r="U41" s="2499"/>
      <c r="V41" s="2499"/>
      <c r="W41" s="2499"/>
      <c r="X41" s="2499"/>
      <c r="Y41" s="2505"/>
      <c r="Z41" s="2523" t="s">
        <v>478</v>
      </c>
      <c r="AA41" s="58" t="s">
        <v>880</v>
      </c>
      <c r="AC41" s="2496" t="str">
        <f t="shared" ref="AC41" si="10">IF(ISERROR(VLOOKUP(C41,$AD$6:$AE$27,2,0))=TRUE,"",VLOOKUP(C41,$AD$6:$AE$27,2,0))</f>
        <v/>
      </c>
      <c r="AD41" s="36"/>
      <c r="AE41" s="36"/>
    </row>
    <row r="42" spans="1:31" s="16" customFormat="1">
      <c r="A42" s="2515"/>
      <c r="B42" s="2518"/>
      <c r="C42" s="2518"/>
      <c r="D42" s="2518"/>
      <c r="E42" s="59" t="s">
        <v>761</v>
      </c>
      <c r="F42" s="60"/>
      <c r="G42" s="2521"/>
      <c r="H42" s="2503"/>
      <c r="I42" s="2506"/>
      <c r="J42" s="2509"/>
      <c r="K42" s="2512"/>
      <c r="L42" s="2503"/>
      <c r="M42" s="2506"/>
      <c r="N42" s="2509"/>
      <c r="O42" s="2512"/>
      <c r="P42" s="2503"/>
      <c r="Q42" s="2500"/>
      <c r="R42" s="2500"/>
      <c r="S42" s="2500"/>
      <c r="T42" s="2500"/>
      <c r="U42" s="2500"/>
      <c r="V42" s="2500"/>
      <c r="W42" s="2500"/>
      <c r="X42" s="2500"/>
      <c r="Y42" s="2506"/>
      <c r="Z42" s="2524"/>
      <c r="AA42" s="61" t="s">
        <v>715</v>
      </c>
      <c r="AC42" s="2497"/>
      <c r="AD42" s="36"/>
      <c r="AE42" s="36"/>
    </row>
    <row r="43" spans="1:31" s="16" customFormat="1">
      <c r="A43" s="2516"/>
      <c r="B43" s="2519"/>
      <c r="C43" s="2519"/>
      <c r="D43" s="2519"/>
      <c r="E43" s="62" t="s">
        <v>762</v>
      </c>
      <c r="F43" s="63"/>
      <c r="G43" s="2522"/>
      <c r="H43" s="2504"/>
      <c r="I43" s="2507"/>
      <c r="J43" s="2510"/>
      <c r="K43" s="2513"/>
      <c r="L43" s="2504"/>
      <c r="M43" s="2507"/>
      <c r="N43" s="2510"/>
      <c r="O43" s="2513"/>
      <c r="P43" s="2504"/>
      <c r="Q43" s="2501"/>
      <c r="R43" s="2501"/>
      <c r="S43" s="2501"/>
      <c r="T43" s="2501"/>
      <c r="U43" s="2501"/>
      <c r="V43" s="2501"/>
      <c r="W43" s="2501"/>
      <c r="X43" s="2501"/>
      <c r="Y43" s="2507"/>
      <c r="Z43" s="2525"/>
      <c r="AA43" s="64" t="s">
        <v>881</v>
      </c>
      <c r="AC43" s="2498"/>
      <c r="AD43" s="36"/>
      <c r="AE43" s="36"/>
    </row>
    <row r="44" spans="1:31" s="16" customFormat="1">
      <c r="A44" s="2514">
        <v>14</v>
      </c>
      <c r="B44" s="2517"/>
      <c r="C44" s="2517"/>
      <c r="D44" s="2517"/>
      <c r="E44" s="56" t="s">
        <v>760</v>
      </c>
      <c r="F44" s="57"/>
      <c r="G44" s="2520"/>
      <c r="H44" s="2502"/>
      <c r="I44" s="2505"/>
      <c r="J44" s="2508"/>
      <c r="K44" s="2511" t="s">
        <v>526</v>
      </c>
      <c r="L44" s="2502"/>
      <c r="M44" s="2505"/>
      <c r="N44" s="2508"/>
      <c r="O44" s="2511" t="s">
        <v>526</v>
      </c>
      <c r="P44" s="2502"/>
      <c r="Q44" s="2499"/>
      <c r="R44" s="2499"/>
      <c r="S44" s="2499"/>
      <c r="T44" s="2499"/>
      <c r="U44" s="2499"/>
      <c r="V44" s="2499"/>
      <c r="W44" s="2499"/>
      <c r="X44" s="2499"/>
      <c r="Y44" s="2505"/>
      <c r="Z44" s="2523" t="s">
        <v>478</v>
      </c>
      <c r="AA44" s="58" t="s">
        <v>880</v>
      </c>
      <c r="AC44" s="2496" t="str">
        <f t="shared" ref="AC44" si="11">IF(ISERROR(VLOOKUP(C44,$AD$6:$AE$27,2,0))=TRUE,"",VLOOKUP(C44,$AD$6:$AE$27,2,0))</f>
        <v/>
      </c>
      <c r="AD44" s="36"/>
      <c r="AE44" s="36"/>
    </row>
    <row r="45" spans="1:31" s="16" customFormat="1">
      <c r="A45" s="2515"/>
      <c r="B45" s="2518"/>
      <c r="C45" s="2518"/>
      <c r="D45" s="2518"/>
      <c r="E45" s="59" t="s">
        <v>761</v>
      </c>
      <c r="F45" s="60"/>
      <c r="G45" s="2521"/>
      <c r="H45" s="2503"/>
      <c r="I45" s="2506"/>
      <c r="J45" s="2509"/>
      <c r="K45" s="2512"/>
      <c r="L45" s="2503"/>
      <c r="M45" s="2506"/>
      <c r="N45" s="2509"/>
      <c r="O45" s="2512"/>
      <c r="P45" s="2503"/>
      <c r="Q45" s="2500"/>
      <c r="R45" s="2500"/>
      <c r="S45" s="2500"/>
      <c r="T45" s="2500"/>
      <c r="U45" s="2500"/>
      <c r="V45" s="2500"/>
      <c r="W45" s="2500"/>
      <c r="X45" s="2500"/>
      <c r="Y45" s="2506"/>
      <c r="Z45" s="2524"/>
      <c r="AA45" s="61" t="s">
        <v>715</v>
      </c>
      <c r="AC45" s="2497"/>
      <c r="AD45" s="36"/>
      <c r="AE45" s="36"/>
    </row>
    <row r="46" spans="1:31" s="16" customFormat="1">
      <c r="A46" s="2516"/>
      <c r="B46" s="2519"/>
      <c r="C46" s="2519"/>
      <c r="D46" s="2519"/>
      <c r="E46" s="62" t="s">
        <v>762</v>
      </c>
      <c r="F46" s="63"/>
      <c r="G46" s="2522"/>
      <c r="H46" s="2504"/>
      <c r="I46" s="2507"/>
      <c r="J46" s="2510"/>
      <c r="K46" s="2513"/>
      <c r="L46" s="2504"/>
      <c r="M46" s="2507"/>
      <c r="N46" s="2510"/>
      <c r="O46" s="2513"/>
      <c r="P46" s="2504"/>
      <c r="Q46" s="2501"/>
      <c r="R46" s="2501"/>
      <c r="S46" s="2501"/>
      <c r="T46" s="2501"/>
      <c r="U46" s="2501"/>
      <c r="V46" s="2501"/>
      <c r="W46" s="2501"/>
      <c r="X46" s="2501"/>
      <c r="Y46" s="2507"/>
      <c r="Z46" s="2525"/>
      <c r="AA46" s="64" t="s">
        <v>881</v>
      </c>
      <c r="AC46" s="2498"/>
      <c r="AD46" s="36"/>
      <c r="AE46" s="36"/>
    </row>
    <row r="47" spans="1:31" s="16" customFormat="1">
      <c r="A47" s="2514">
        <v>15</v>
      </c>
      <c r="B47" s="2517"/>
      <c r="C47" s="2517"/>
      <c r="D47" s="2517"/>
      <c r="E47" s="56" t="s">
        <v>760</v>
      </c>
      <c r="F47" s="57"/>
      <c r="G47" s="2520"/>
      <c r="H47" s="2502"/>
      <c r="I47" s="2505"/>
      <c r="J47" s="2508"/>
      <c r="K47" s="2511" t="s">
        <v>526</v>
      </c>
      <c r="L47" s="2502"/>
      <c r="M47" s="2505"/>
      <c r="N47" s="2508"/>
      <c r="O47" s="2511" t="s">
        <v>526</v>
      </c>
      <c r="P47" s="2502"/>
      <c r="Q47" s="2499"/>
      <c r="R47" s="2499"/>
      <c r="S47" s="2499"/>
      <c r="T47" s="2499"/>
      <c r="U47" s="2499"/>
      <c r="V47" s="2499"/>
      <c r="W47" s="2499"/>
      <c r="X47" s="2499"/>
      <c r="Y47" s="2505"/>
      <c r="Z47" s="2523" t="s">
        <v>478</v>
      </c>
      <c r="AA47" s="58" t="s">
        <v>880</v>
      </c>
      <c r="AC47" s="2496" t="str">
        <f t="shared" ref="AC47" si="12">IF(ISERROR(VLOOKUP(C47,$AD$6:$AE$27,2,0))=TRUE,"",VLOOKUP(C47,$AD$6:$AE$27,2,0))</f>
        <v/>
      </c>
      <c r="AD47" s="36"/>
      <c r="AE47" s="36"/>
    </row>
    <row r="48" spans="1:31" s="16" customFormat="1">
      <c r="A48" s="2515"/>
      <c r="B48" s="2518"/>
      <c r="C48" s="2518"/>
      <c r="D48" s="2518"/>
      <c r="E48" s="59" t="s">
        <v>761</v>
      </c>
      <c r="F48" s="60"/>
      <c r="G48" s="2521"/>
      <c r="H48" s="2503"/>
      <c r="I48" s="2506"/>
      <c r="J48" s="2509"/>
      <c r="K48" s="2512"/>
      <c r="L48" s="2503"/>
      <c r="M48" s="2506"/>
      <c r="N48" s="2509"/>
      <c r="O48" s="2512"/>
      <c r="P48" s="2503"/>
      <c r="Q48" s="2500"/>
      <c r="R48" s="2500"/>
      <c r="S48" s="2500"/>
      <c r="T48" s="2500"/>
      <c r="U48" s="2500"/>
      <c r="V48" s="2500"/>
      <c r="W48" s="2500"/>
      <c r="X48" s="2500"/>
      <c r="Y48" s="2506"/>
      <c r="Z48" s="2524"/>
      <c r="AA48" s="61" t="s">
        <v>715</v>
      </c>
      <c r="AC48" s="2497"/>
      <c r="AD48" s="36"/>
      <c r="AE48" s="36"/>
    </row>
    <row r="49" spans="1:31" s="16" customFormat="1">
      <c r="A49" s="2516"/>
      <c r="B49" s="2519"/>
      <c r="C49" s="2519"/>
      <c r="D49" s="2519"/>
      <c r="E49" s="62" t="s">
        <v>762</v>
      </c>
      <c r="F49" s="63"/>
      <c r="G49" s="2522"/>
      <c r="H49" s="2504"/>
      <c r="I49" s="2507"/>
      <c r="J49" s="2510"/>
      <c r="K49" s="2513"/>
      <c r="L49" s="2504"/>
      <c r="M49" s="2507"/>
      <c r="N49" s="2510"/>
      <c r="O49" s="2513"/>
      <c r="P49" s="2504"/>
      <c r="Q49" s="2501"/>
      <c r="R49" s="2501"/>
      <c r="S49" s="2501"/>
      <c r="T49" s="2501"/>
      <c r="U49" s="2501"/>
      <c r="V49" s="2501"/>
      <c r="W49" s="2501"/>
      <c r="X49" s="2501"/>
      <c r="Y49" s="2507"/>
      <c r="Z49" s="2525"/>
      <c r="AA49" s="64" t="s">
        <v>881</v>
      </c>
      <c r="AC49" s="2498"/>
      <c r="AD49" s="36"/>
      <c r="AE49" s="36"/>
    </row>
    <row r="50" spans="1:31" s="16" customFormat="1">
      <c r="A50" s="2514">
        <v>16</v>
      </c>
      <c r="B50" s="2517"/>
      <c r="C50" s="2517"/>
      <c r="D50" s="2517"/>
      <c r="E50" s="56" t="s">
        <v>760</v>
      </c>
      <c r="F50" s="57"/>
      <c r="G50" s="2520"/>
      <c r="H50" s="2502"/>
      <c r="I50" s="2505"/>
      <c r="J50" s="2508"/>
      <c r="K50" s="2511" t="s">
        <v>526</v>
      </c>
      <c r="L50" s="2502"/>
      <c r="M50" s="2505"/>
      <c r="N50" s="2508"/>
      <c r="O50" s="2511" t="s">
        <v>526</v>
      </c>
      <c r="P50" s="2502"/>
      <c r="Q50" s="2499"/>
      <c r="R50" s="2499"/>
      <c r="S50" s="2499"/>
      <c r="T50" s="2499"/>
      <c r="U50" s="2499"/>
      <c r="V50" s="2499"/>
      <c r="W50" s="2499"/>
      <c r="X50" s="2499"/>
      <c r="Y50" s="2505"/>
      <c r="Z50" s="2523" t="s">
        <v>478</v>
      </c>
      <c r="AA50" s="58" t="s">
        <v>880</v>
      </c>
      <c r="AC50" s="2496" t="str">
        <f t="shared" ref="AC50" si="13">IF(ISERROR(VLOOKUP(C50,$AD$6:$AE$27,2,0))=TRUE,"",VLOOKUP(C50,$AD$6:$AE$27,2,0))</f>
        <v/>
      </c>
      <c r="AD50" s="36"/>
      <c r="AE50" s="36"/>
    </row>
    <row r="51" spans="1:31" s="16" customFormat="1">
      <c r="A51" s="2515"/>
      <c r="B51" s="2518"/>
      <c r="C51" s="2518"/>
      <c r="D51" s="2518"/>
      <c r="E51" s="59" t="s">
        <v>761</v>
      </c>
      <c r="F51" s="60"/>
      <c r="G51" s="2521"/>
      <c r="H51" s="2503"/>
      <c r="I51" s="2506"/>
      <c r="J51" s="2509"/>
      <c r="K51" s="2512"/>
      <c r="L51" s="2503"/>
      <c r="M51" s="2506"/>
      <c r="N51" s="2509"/>
      <c r="O51" s="2512"/>
      <c r="P51" s="2503"/>
      <c r="Q51" s="2500"/>
      <c r="R51" s="2500"/>
      <c r="S51" s="2500"/>
      <c r="T51" s="2500"/>
      <c r="U51" s="2500"/>
      <c r="V51" s="2500"/>
      <c r="W51" s="2500"/>
      <c r="X51" s="2500"/>
      <c r="Y51" s="2506"/>
      <c r="Z51" s="2524"/>
      <c r="AA51" s="61" t="s">
        <v>715</v>
      </c>
      <c r="AC51" s="2497"/>
      <c r="AD51" s="36"/>
      <c r="AE51" s="36"/>
    </row>
    <row r="52" spans="1:31" s="16" customFormat="1">
      <c r="A52" s="2516"/>
      <c r="B52" s="2519"/>
      <c r="C52" s="2519"/>
      <c r="D52" s="2519"/>
      <c r="E52" s="62" t="s">
        <v>762</v>
      </c>
      <c r="F52" s="63"/>
      <c r="G52" s="2522"/>
      <c r="H52" s="2504"/>
      <c r="I52" s="2507"/>
      <c r="J52" s="2510"/>
      <c r="K52" s="2513"/>
      <c r="L52" s="2504"/>
      <c r="M52" s="2507"/>
      <c r="N52" s="2510"/>
      <c r="O52" s="2513"/>
      <c r="P52" s="2504"/>
      <c r="Q52" s="2501"/>
      <c r="R52" s="2501"/>
      <c r="S52" s="2501"/>
      <c r="T52" s="2501"/>
      <c r="U52" s="2501"/>
      <c r="V52" s="2501"/>
      <c r="W52" s="2501"/>
      <c r="X52" s="2501"/>
      <c r="Y52" s="2507"/>
      <c r="Z52" s="2525"/>
      <c r="AA52" s="64" t="s">
        <v>881</v>
      </c>
      <c r="AC52" s="2498"/>
      <c r="AD52" s="36"/>
      <c r="AE52" s="36"/>
    </row>
    <row r="53" spans="1:31" s="16" customFormat="1">
      <c r="A53" s="2514">
        <v>17</v>
      </c>
      <c r="B53" s="2517"/>
      <c r="C53" s="2517"/>
      <c r="D53" s="2517"/>
      <c r="E53" s="56" t="s">
        <v>760</v>
      </c>
      <c r="F53" s="57"/>
      <c r="G53" s="2520"/>
      <c r="H53" s="2502"/>
      <c r="I53" s="2505"/>
      <c r="J53" s="2508"/>
      <c r="K53" s="2511" t="s">
        <v>526</v>
      </c>
      <c r="L53" s="2502"/>
      <c r="M53" s="2505"/>
      <c r="N53" s="2508"/>
      <c r="O53" s="2511" t="s">
        <v>526</v>
      </c>
      <c r="P53" s="2502"/>
      <c r="Q53" s="2499"/>
      <c r="R53" s="2499"/>
      <c r="S53" s="2499"/>
      <c r="T53" s="2499"/>
      <c r="U53" s="2499"/>
      <c r="V53" s="2499"/>
      <c r="W53" s="2499"/>
      <c r="X53" s="2499"/>
      <c r="Y53" s="2505"/>
      <c r="Z53" s="2523" t="s">
        <v>478</v>
      </c>
      <c r="AA53" s="58" t="s">
        <v>880</v>
      </c>
      <c r="AC53" s="2496" t="str">
        <f t="shared" ref="AC53" si="14">IF(ISERROR(VLOOKUP(C53,$AD$6:$AE$27,2,0))=TRUE,"",VLOOKUP(C53,$AD$6:$AE$27,2,0))</f>
        <v/>
      </c>
      <c r="AD53" s="36"/>
      <c r="AE53" s="36"/>
    </row>
    <row r="54" spans="1:31" s="16" customFormat="1">
      <c r="A54" s="2515"/>
      <c r="B54" s="2518"/>
      <c r="C54" s="2518"/>
      <c r="D54" s="2518"/>
      <c r="E54" s="59" t="s">
        <v>761</v>
      </c>
      <c r="F54" s="60"/>
      <c r="G54" s="2521"/>
      <c r="H54" s="2503"/>
      <c r="I54" s="2506"/>
      <c r="J54" s="2509"/>
      <c r="K54" s="2512"/>
      <c r="L54" s="2503"/>
      <c r="M54" s="2506"/>
      <c r="N54" s="2509"/>
      <c r="O54" s="2512"/>
      <c r="P54" s="2503"/>
      <c r="Q54" s="2500"/>
      <c r="R54" s="2500"/>
      <c r="S54" s="2500"/>
      <c r="T54" s="2500"/>
      <c r="U54" s="2500"/>
      <c r="V54" s="2500"/>
      <c r="W54" s="2500"/>
      <c r="X54" s="2500"/>
      <c r="Y54" s="2506"/>
      <c r="Z54" s="2524"/>
      <c r="AA54" s="61" t="s">
        <v>715</v>
      </c>
      <c r="AC54" s="2497"/>
      <c r="AD54" s="36"/>
      <c r="AE54" s="36"/>
    </row>
    <row r="55" spans="1:31" s="16" customFormat="1">
      <c r="A55" s="2516"/>
      <c r="B55" s="2519"/>
      <c r="C55" s="2519"/>
      <c r="D55" s="2519"/>
      <c r="E55" s="62" t="s">
        <v>762</v>
      </c>
      <c r="F55" s="63"/>
      <c r="G55" s="2522"/>
      <c r="H55" s="2504"/>
      <c r="I55" s="2507"/>
      <c r="J55" s="2510"/>
      <c r="K55" s="2513"/>
      <c r="L55" s="2504"/>
      <c r="M55" s="2507"/>
      <c r="N55" s="2510"/>
      <c r="O55" s="2513"/>
      <c r="P55" s="2504"/>
      <c r="Q55" s="2501"/>
      <c r="R55" s="2501"/>
      <c r="S55" s="2501"/>
      <c r="T55" s="2501"/>
      <c r="U55" s="2501"/>
      <c r="V55" s="2501"/>
      <c r="W55" s="2501"/>
      <c r="X55" s="2501"/>
      <c r="Y55" s="2507"/>
      <c r="Z55" s="2525"/>
      <c r="AA55" s="64" t="s">
        <v>881</v>
      </c>
      <c r="AC55" s="2498"/>
      <c r="AD55" s="36"/>
      <c r="AE55" s="36"/>
    </row>
    <row r="56" spans="1:31" s="16" customFormat="1">
      <c r="A56" s="2514">
        <v>18</v>
      </c>
      <c r="B56" s="2517"/>
      <c r="C56" s="2517"/>
      <c r="D56" s="2517"/>
      <c r="E56" s="56" t="s">
        <v>760</v>
      </c>
      <c r="F56" s="57"/>
      <c r="G56" s="2520"/>
      <c r="H56" s="2502"/>
      <c r="I56" s="2505"/>
      <c r="J56" s="2508"/>
      <c r="K56" s="2511" t="s">
        <v>526</v>
      </c>
      <c r="L56" s="2502"/>
      <c r="M56" s="2505"/>
      <c r="N56" s="2508"/>
      <c r="O56" s="2511" t="s">
        <v>526</v>
      </c>
      <c r="P56" s="2502"/>
      <c r="Q56" s="2499"/>
      <c r="R56" s="2499"/>
      <c r="S56" s="2499"/>
      <c r="T56" s="2499"/>
      <c r="U56" s="2499"/>
      <c r="V56" s="2499"/>
      <c r="W56" s="2499"/>
      <c r="X56" s="2499"/>
      <c r="Y56" s="2505"/>
      <c r="Z56" s="2523" t="s">
        <v>478</v>
      </c>
      <c r="AA56" s="58" t="s">
        <v>880</v>
      </c>
      <c r="AC56" s="2496" t="str">
        <f t="shared" ref="AC56" si="15">IF(ISERROR(VLOOKUP(C56,$AD$6:$AE$27,2,0))=TRUE,"",VLOOKUP(C56,$AD$6:$AE$27,2,0))</f>
        <v/>
      </c>
      <c r="AD56" s="36"/>
      <c r="AE56" s="36"/>
    </row>
    <row r="57" spans="1:31" s="16" customFormat="1">
      <c r="A57" s="2515"/>
      <c r="B57" s="2518"/>
      <c r="C57" s="2518"/>
      <c r="D57" s="2518"/>
      <c r="E57" s="59" t="s">
        <v>761</v>
      </c>
      <c r="F57" s="60"/>
      <c r="G57" s="2521"/>
      <c r="H57" s="2503"/>
      <c r="I57" s="2506"/>
      <c r="J57" s="2509"/>
      <c r="K57" s="2512"/>
      <c r="L57" s="2503"/>
      <c r="M57" s="2506"/>
      <c r="N57" s="2509"/>
      <c r="O57" s="2512"/>
      <c r="P57" s="2503"/>
      <c r="Q57" s="2500"/>
      <c r="R57" s="2500"/>
      <c r="S57" s="2500"/>
      <c r="T57" s="2500"/>
      <c r="U57" s="2500"/>
      <c r="V57" s="2500"/>
      <c r="W57" s="2500"/>
      <c r="X57" s="2500"/>
      <c r="Y57" s="2506"/>
      <c r="Z57" s="2524"/>
      <c r="AA57" s="61" t="s">
        <v>715</v>
      </c>
      <c r="AC57" s="2497"/>
      <c r="AD57" s="36"/>
      <c r="AE57" s="36"/>
    </row>
    <row r="58" spans="1:31" s="16" customFormat="1">
      <c r="A58" s="2516"/>
      <c r="B58" s="2519"/>
      <c r="C58" s="2519"/>
      <c r="D58" s="2519"/>
      <c r="E58" s="62" t="s">
        <v>762</v>
      </c>
      <c r="F58" s="63"/>
      <c r="G58" s="2522"/>
      <c r="H58" s="2504"/>
      <c r="I58" s="2507"/>
      <c r="J58" s="2510"/>
      <c r="K58" s="2513"/>
      <c r="L58" s="2504"/>
      <c r="M58" s="2507"/>
      <c r="N58" s="2510"/>
      <c r="O58" s="2513"/>
      <c r="P58" s="2504"/>
      <c r="Q58" s="2501"/>
      <c r="R58" s="2501"/>
      <c r="S58" s="2501"/>
      <c r="T58" s="2501"/>
      <c r="U58" s="2501"/>
      <c r="V58" s="2501"/>
      <c r="W58" s="2501"/>
      <c r="X58" s="2501"/>
      <c r="Y58" s="2507"/>
      <c r="Z58" s="2525"/>
      <c r="AA58" s="64" t="s">
        <v>881</v>
      </c>
      <c r="AC58" s="2498"/>
      <c r="AD58" s="36"/>
      <c r="AE58" s="36"/>
    </row>
    <row r="59" spans="1:31" s="16" customFormat="1">
      <c r="A59" s="2514">
        <v>19</v>
      </c>
      <c r="B59" s="2517"/>
      <c r="C59" s="2517"/>
      <c r="D59" s="2517"/>
      <c r="E59" s="56" t="s">
        <v>760</v>
      </c>
      <c r="F59" s="57"/>
      <c r="G59" s="2520"/>
      <c r="H59" s="2502"/>
      <c r="I59" s="2505"/>
      <c r="J59" s="2508"/>
      <c r="K59" s="2511" t="s">
        <v>526</v>
      </c>
      <c r="L59" s="2502"/>
      <c r="M59" s="2505"/>
      <c r="N59" s="2508"/>
      <c r="O59" s="2511" t="s">
        <v>526</v>
      </c>
      <c r="P59" s="2502"/>
      <c r="Q59" s="2499"/>
      <c r="R59" s="2499"/>
      <c r="S59" s="2499"/>
      <c r="T59" s="2499"/>
      <c r="U59" s="2499"/>
      <c r="V59" s="2499"/>
      <c r="W59" s="2499"/>
      <c r="X59" s="2499"/>
      <c r="Y59" s="2505"/>
      <c r="Z59" s="2523" t="s">
        <v>478</v>
      </c>
      <c r="AA59" s="58" t="s">
        <v>880</v>
      </c>
      <c r="AC59" s="2496" t="str">
        <f t="shared" ref="AC59" si="16">IF(ISERROR(VLOOKUP(C59,$AD$6:$AE$27,2,0))=TRUE,"",VLOOKUP(C59,$AD$6:$AE$27,2,0))</f>
        <v/>
      </c>
      <c r="AD59" s="36"/>
      <c r="AE59" s="36"/>
    </row>
    <row r="60" spans="1:31" s="16" customFormat="1">
      <c r="A60" s="2515"/>
      <c r="B60" s="2518"/>
      <c r="C60" s="2518"/>
      <c r="D60" s="2518"/>
      <c r="E60" s="59" t="s">
        <v>761</v>
      </c>
      <c r="F60" s="60"/>
      <c r="G60" s="2521"/>
      <c r="H60" s="2503"/>
      <c r="I60" s="2506"/>
      <c r="J60" s="2509"/>
      <c r="K60" s="2512"/>
      <c r="L60" s="2503"/>
      <c r="M60" s="2506"/>
      <c r="N60" s="2509"/>
      <c r="O60" s="2512"/>
      <c r="P60" s="2503"/>
      <c r="Q60" s="2500"/>
      <c r="R60" s="2500"/>
      <c r="S60" s="2500"/>
      <c r="T60" s="2500"/>
      <c r="U60" s="2500"/>
      <c r="V60" s="2500"/>
      <c r="W60" s="2500"/>
      <c r="X60" s="2500"/>
      <c r="Y60" s="2506"/>
      <c r="Z60" s="2524"/>
      <c r="AA60" s="61" t="s">
        <v>715</v>
      </c>
      <c r="AC60" s="2497"/>
      <c r="AD60" s="36"/>
      <c r="AE60" s="36"/>
    </row>
    <row r="61" spans="1:31" s="16" customFormat="1">
      <c r="A61" s="2516"/>
      <c r="B61" s="2519"/>
      <c r="C61" s="2519"/>
      <c r="D61" s="2519"/>
      <c r="E61" s="62" t="s">
        <v>762</v>
      </c>
      <c r="F61" s="63"/>
      <c r="G61" s="2522"/>
      <c r="H61" s="2504"/>
      <c r="I61" s="2507"/>
      <c r="J61" s="2510"/>
      <c r="K61" s="2513"/>
      <c r="L61" s="2504"/>
      <c r="M61" s="2507"/>
      <c r="N61" s="2510"/>
      <c r="O61" s="2513"/>
      <c r="P61" s="2504"/>
      <c r="Q61" s="2501"/>
      <c r="R61" s="2501"/>
      <c r="S61" s="2501"/>
      <c r="T61" s="2501"/>
      <c r="U61" s="2501"/>
      <c r="V61" s="2501"/>
      <c r="W61" s="2501"/>
      <c r="X61" s="2501"/>
      <c r="Y61" s="2507"/>
      <c r="Z61" s="2525"/>
      <c r="AA61" s="64" t="s">
        <v>881</v>
      </c>
      <c r="AC61" s="2498"/>
      <c r="AD61" s="36"/>
      <c r="AE61" s="36"/>
    </row>
    <row r="62" spans="1:31" s="16" customFormat="1">
      <c r="A62" s="2514">
        <v>20</v>
      </c>
      <c r="B62" s="2517"/>
      <c r="C62" s="2517"/>
      <c r="D62" s="2517"/>
      <c r="E62" s="56" t="s">
        <v>760</v>
      </c>
      <c r="F62" s="57"/>
      <c r="G62" s="2520"/>
      <c r="H62" s="2502"/>
      <c r="I62" s="2505"/>
      <c r="J62" s="2508"/>
      <c r="K62" s="2511" t="s">
        <v>526</v>
      </c>
      <c r="L62" s="2502"/>
      <c r="M62" s="2505"/>
      <c r="N62" s="2508"/>
      <c r="O62" s="2511" t="s">
        <v>526</v>
      </c>
      <c r="P62" s="2502"/>
      <c r="Q62" s="2499"/>
      <c r="R62" s="2499"/>
      <c r="S62" s="2499"/>
      <c r="T62" s="2499"/>
      <c r="U62" s="2499"/>
      <c r="V62" s="2499"/>
      <c r="W62" s="2499"/>
      <c r="X62" s="2499"/>
      <c r="Y62" s="2505"/>
      <c r="Z62" s="2523" t="s">
        <v>478</v>
      </c>
      <c r="AA62" s="58" t="s">
        <v>880</v>
      </c>
      <c r="AC62" s="2496" t="str">
        <f t="shared" ref="AC62" si="17">IF(ISERROR(VLOOKUP(C62,$AD$6:$AE$27,2,0))=TRUE,"",VLOOKUP(C62,$AD$6:$AE$27,2,0))</f>
        <v/>
      </c>
      <c r="AD62" s="36"/>
      <c r="AE62" s="36"/>
    </row>
    <row r="63" spans="1:31" s="16" customFormat="1">
      <c r="A63" s="2515"/>
      <c r="B63" s="2518"/>
      <c r="C63" s="2518"/>
      <c r="D63" s="2518"/>
      <c r="E63" s="59" t="s">
        <v>761</v>
      </c>
      <c r="F63" s="60"/>
      <c r="G63" s="2521"/>
      <c r="H63" s="2503"/>
      <c r="I63" s="2506"/>
      <c r="J63" s="2509"/>
      <c r="K63" s="2512"/>
      <c r="L63" s="2503"/>
      <c r="M63" s="2506"/>
      <c r="N63" s="2509"/>
      <c r="O63" s="2512"/>
      <c r="P63" s="2503"/>
      <c r="Q63" s="2500"/>
      <c r="R63" s="2500"/>
      <c r="S63" s="2500"/>
      <c r="T63" s="2500"/>
      <c r="U63" s="2500"/>
      <c r="V63" s="2500"/>
      <c r="W63" s="2500"/>
      <c r="X63" s="2500"/>
      <c r="Y63" s="2506"/>
      <c r="Z63" s="2524"/>
      <c r="AA63" s="61" t="s">
        <v>715</v>
      </c>
      <c r="AC63" s="2497"/>
      <c r="AD63" s="36"/>
      <c r="AE63" s="36"/>
    </row>
    <row r="64" spans="1:31" s="16" customFormat="1">
      <c r="A64" s="2516"/>
      <c r="B64" s="2519"/>
      <c r="C64" s="2519"/>
      <c r="D64" s="2519"/>
      <c r="E64" s="62" t="s">
        <v>762</v>
      </c>
      <c r="F64" s="63"/>
      <c r="G64" s="2522"/>
      <c r="H64" s="2504"/>
      <c r="I64" s="2507"/>
      <c r="J64" s="2510"/>
      <c r="K64" s="2513"/>
      <c r="L64" s="2504"/>
      <c r="M64" s="2507"/>
      <c r="N64" s="2510"/>
      <c r="O64" s="2513"/>
      <c r="P64" s="2504"/>
      <c r="Q64" s="2501"/>
      <c r="R64" s="2501"/>
      <c r="S64" s="2501"/>
      <c r="T64" s="2501"/>
      <c r="U64" s="2501"/>
      <c r="V64" s="2501"/>
      <c r="W64" s="2501"/>
      <c r="X64" s="2501"/>
      <c r="Y64" s="2507"/>
      <c r="Z64" s="2525"/>
      <c r="AA64" s="64" t="s">
        <v>881</v>
      </c>
      <c r="AC64" s="2498"/>
      <c r="AD64" s="36"/>
      <c r="AE64" s="36"/>
    </row>
    <row r="65" spans="1:31" s="16" customFormat="1">
      <c r="A65" s="2514">
        <v>21</v>
      </c>
      <c r="B65" s="2517"/>
      <c r="C65" s="2517"/>
      <c r="D65" s="2517"/>
      <c r="E65" s="56" t="s">
        <v>760</v>
      </c>
      <c r="F65" s="57"/>
      <c r="G65" s="2520"/>
      <c r="H65" s="2502"/>
      <c r="I65" s="2505"/>
      <c r="J65" s="2508"/>
      <c r="K65" s="2511" t="s">
        <v>526</v>
      </c>
      <c r="L65" s="2502"/>
      <c r="M65" s="2505"/>
      <c r="N65" s="2508"/>
      <c r="O65" s="2511" t="s">
        <v>526</v>
      </c>
      <c r="P65" s="2502"/>
      <c r="Q65" s="2499"/>
      <c r="R65" s="2499"/>
      <c r="S65" s="2499"/>
      <c r="T65" s="2499"/>
      <c r="U65" s="2499"/>
      <c r="V65" s="2499"/>
      <c r="W65" s="2499"/>
      <c r="X65" s="2499"/>
      <c r="Y65" s="2505"/>
      <c r="Z65" s="2523" t="s">
        <v>478</v>
      </c>
      <c r="AA65" s="58" t="s">
        <v>880</v>
      </c>
      <c r="AC65" s="2496" t="str">
        <f t="shared" ref="AC65" si="18">IF(ISERROR(VLOOKUP(C65,$AD$6:$AE$27,2,0))=TRUE,"",VLOOKUP(C65,$AD$6:$AE$27,2,0))</f>
        <v/>
      </c>
      <c r="AD65" s="36"/>
      <c r="AE65" s="36"/>
    </row>
    <row r="66" spans="1:31" s="16" customFormat="1">
      <c r="A66" s="2515"/>
      <c r="B66" s="2518"/>
      <c r="C66" s="2518"/>
      <c r="D66" s="2518"/>
      <c r="E66" s="59" t="s">
        <v>761</v>
      </c>
      <c r="F66" s="60"/>
      <c r="G66" s="2521"/>
      <c r="H66" s="2503"/>
      <c r="I66" s="2506"/>
      <c r="J66" s="2509"/>
      <c r="K66" s="2512"/>
      <c r="L66" s="2503"/>
      <c r="M66" s="2506"/>
      <c r="N66" s="2509"/>
      <c r="O66" s="2512"/>
      <c r="P66" s="2503"/>
      <c r="Q66" s="2500"/>
      <c r="R66" s="2500"/>
      <c r="S66" s="2500"/>
      <c r="T66" s="2500"/>
      <c r="U66" s="2500"/>
      <c r="V66" s="2500"/>
      <c r="W66" s="2500"/>
      <c r="X66" s="2500"/>
      <c r="Y66" s="2506"/>
      <c r="Z66" s="2524"/>
      <c r="AA66" s="61" t="s">
        <v>715</v>
      </c>
      <c r="AC66" s="2497"/>
      <c r="AD66" s="36"/>
      <c r="AE66" s="36"/>
    </row>
    <row r="67" spans="1:31" s="16" customFormat="1">
      <c r="A67" s="2516"/>
      <c r="B67" s="2519"/>
      <c r="C67" s="2519"/>
      <c r="D67" s="2519"/>
      <c r="E67" s="62" t="s">
        <v>762</v>
      </c>
      <c r="F67" s="63"/>
      <c r="G67" s="2522"/>
      <c r="H67" s="2504"/>
      <c r="I67" s="2507"/>
      <c r="J67" s="2510"/>
      <c r="K67" s="2513"/>
      <c r="L67" s="2504"/>
      <c r="M67" s="2507"/>
      <c r="N67" s="2510"/>
      <c r="O67" s="2513"/>
      <c r="P67" s="2504"/>
      <c r="Q67" s="2501"/>
      <c r="R67" s="2501"/>
      <c r="S67" s="2501"/>
      <c r="T67" s="2501"/>
      <c r="U67" s="2501"/>
      <c r="V67" s="2501"/>
      <c r="W67" s="2501"/>
      <c r="X67" s="2501"/>
      <c r="Y67" s="2507"/>
      <c r="Z67" s="2525"/>
      <c r="AA67" s="64" t="s">
        <v>881</v>
      </c>
      <c r="AC67" s="2498"/>
      <c r="AD67" s="36"/>
      <c r="AE67" s="36"/>
    </row>
    <row r="68" spans="1:31" s="16" customFormat="1">
      <c r="A68" s="2514">
        <v>22</v>
      </c>
      <c r="B68" s="2517"/>
      <c r="C68" s="2517"/>
      <c r="D68" s="2517"/>
      <c r="E68" s="56" t="s">
        <v>760</v>
      </c>
      <c r="F68" s="57"/>
      <c r="G68" s="2520"/>
      <c r="H68" s="2502"/>
      <c r="I68" s="2505"/>
      <c r="J68" s="2508"/>
      <c r="K68" s="2511" t="s">
        <v>526</v>
      </c>
      <c r="L68" s="2502"/>
      <c r="M68" s="2505"/>
      <c r="N68" s="2508"/>
      <c r="O68" s="2511" t="s">
        <v>526</v>
      </c>
      <c r="P68" s="2502"/>
      <c r="Q68" s="2499"/>
      <c r="R68" s="2499"/>
      <c r="S68" s="2499"/>
      <c r="T68" s="2499"/>
      <c r="U68" s="2499"/>
      <c r="V68" s="2499"/>
      <c r="W68" s="2499"/>
      <c r="X68" s="2499"/>
      <c r="Y68" s="2505"/>
      <c r="Z68" s="2523" t="s">
        <v>478</v>
      </c>
      <c r="AA68" s="58" t="s">
        <v>880</v>
      </c>
      <c r="AC68" s="2496" t="str">
        <f t="shared" ref="AC68" si="19">IF(ISERROR(VLOOKUP(C68,$AD$6:$AE$27,2,0))=TRUE,"",VLOOKUP(C68,$AD$6:$AE$27,2,0))</f>
        <v/>
      </c>
      <c r="AD68" s="36"/>
      <c r="AE68" s="36"/>
    </row>
    <row r="69" spans="1:31" s="16" customFormat="1">
      <c r="A69" s="2515"/>
      <c r="B69" s="2518"/>
      <c r="C69" s="2518"/>
      <c r="D69" s="2518"/>
      <c r="E69" s="59" t="s">
        <v>761</v>
      </c>
      <c r="F69" s="60"/>
      <c r="G69" s="2521"/>
      <c r="H69" s="2503"/>
      <c r="I69" s="2506"/>
      <c r="J69" s="2509"/>
      <c r="K69" s="2512"/>
      <c r="L69" s="2503"/>
      <c r="M69" s="2506"/>
      <c r="N69" s="2509"/>
      <c r="O69" s="2512"/>
      <c r="P69" s="2503"/>
      <c r="Q69" s="2500"/>
      <c r="R69" s="2500"/>
      <c r="S69" s="2500"/>
      <c r="T69" s="2500"/>
      <c r="U69" s="2500"/>
      <c r="V69" s="2500"/>
      <c r="W69" s="2500"/>
      <c r="X69" s="2500"/>
      <c r="Y69" s="2506"/>
      <c r="Z69" s="2524"/>
      <c r="AA69" s="61" t="s">
        <v>715</v>
      </c>
      <c r="AC69" s="2497"/>
      <c r="AD69" s="36"/>
      <c r="AE69" s="36"/>
    </row>
    <row r="70" spans="1:31" s="16" customFormat="1">
      <c r="A70" s="2516"/>
      <c r="B70" s="2519"/>
      <c r="C70" s="2519"/>
      <c r="D70" s="2519"/>
      <c r="E70" s="62" t="s">
        <v>762</v>
      </c>
      <c r="F70" s="63"/>
      <c r="G70" s="2522"/>
      <c r="H70" s="2504"/>
      <c r="I70" s="2507"/>
      <c r="J70" s="2510"/>
      <c r="K70" s="2513"/>
      <c r="L70" s="2504"/>
      <c r="M70" s="2507"/>
      <c r="N70" s="2510"/>
      <c r="O70" s="2513"/>
      <c r="P70" s="2504"/>
      <c r="Q70" s="2501"/>
      <c r="R70" s="2501"/>
      <c r="S70" s="2501"/>
      <c r="T70" s="2501"/>
      <c r="U70" s="2501"/>
      <c r="V70" s="2501"/>
      <c r="W70" s="2501"/>
      <c r="X70" s="2501"/>
      <c r="Y70" s="2507"/>
      <c r="Z70" s="2525"/>
      <c r="AA70" s="64" t="s">
        <v>881</v>
      </c>
      <c r="AC70" s="2498"/>
      <c r="AD70" s="36"/>
      <c r="AE70" s="36"/>
    </row>
    <row r="71" spans="1:31" s="16" customFormat="1">
      <c r="A71" s="2514">
        <v>23</v>
      </c>
      <c r="B71" s="2517"/>
      <c r="C71" s="2517"/>
      <c r="D71" s="2517"/>
      <c r="E71" s="56" t="s">
        <v>760</v>
      </c>
      <c r="F71" s="57"/>
      <c r="G71" s="2520"/>
      <c r="H71" s="2502"/>
      <c r="I71" s="2505"/>
      <c r="J71" s="2508"/>
      <c r="K71" s="2511" t="s">
        <v>526</v>
      </c>
      <c r="L71" s="2502"/>
      <c r="M71" s="2505"/>
      <c r="N71" s="2508"/>
      <c r="O71" s="2511" t="s">
        <v>526</v>
      </c>
      <c r="P71" s="2502"/>
      <c r="Q71" s="2499"/>
      <c r="R71" s="2499"/>
      <c r="S71" s="2499"/>
      <c r="T71" s="2499"/>
      <c r="U71" s="2499"/>
      <c r="V71" s="2499"/>
      <c r="W71" s="2499"/>
      <c r="X71" s="2499"/>
      <c r="Y71" s="2505"/>
      <c r="Z71" s="2523" t="s">
        <v>478</v>
      </c>
      <c r="AA71" s="58" t="s">
        <v>880</v>
      </c>
      <c r="AC71" s="2496" t="str">
        <f t="shared" ref="AC71" si="20">IF(ISERROR(VLOOKUP(C71,$AD$6:$AE$27,2,0))=TRUE,"",VLOOKUP(C71,$AD$6:$AE$27,2,0))</f>
        <v/>
      </c>
      <c r="AD71" s="36"/>
      <c r="AE71" s="36"/>
    </row>
    <row r="72" spans="1:31" s="16" customFormat="1">
      <c r="A72" s="2515"/>
      <c r="B72" s="2518"/>
      <c r="C72" s="2518"/>
      <c r="D72" s="2518"/>
      <c r="E72" s="59" t="s">
        <v>761</v>
      </c>
      <c r="F72" s="60"/>
      <c r="G72" s="2521"/>
      <c r="H72" s="2503"/>
      <c r="I72" s="2506"/>
      <c r="J72" s="2509"/>
      <c r="K72" s="2512"/>
      <c r="L72" s="2503"/>
      <c r="M72" s="2506"/>
      <c r="N72" s="2509"/>
      <c r="O72" s="2512"/>
      <c r="P72" s="2503"/>
      <c r="Q72" s="2500"/>
      <c r="R72" s="2500"/>
      <c r="S72" s="2500"/>
      <c r="T72" s="2500"/>
      <c r="U72" s="2500"/>
      <c r="V72" s="2500"/>
      <c r="W72" s="2500"/>
      <c r="X72" s="2500"/>
      <c r="Y72" s="2506"/>
      <c r="Z72" s="2524"/>
      <c r="AA72" s="61" t="s">
        <v>715</v>
      </c>
      <c r="AC72" s="2497"/>
      <c r="AD72" s="36"/>
      <c r="AE72" s="36"/>
    </row>
    <row r="73" spans="1:31" s="16" customFormat="1">
      <c r="A73" s="2516"/>
      <c r="B73" s="2519"/>
      <c r="C73" s="2519"/>
      <c r="D73" s="2519"/>
      <c r="E73" s="62" t="s">
        <v>762</v>
      </c>
      <c r="F73" s="63"/>
      <c r="G73" s="2522"/>
      <c r="H73" s="2504"/>
      <c r="I73" s="2507"/>
      <c r="J73" s="2510"/>
      <c r="K73" s="2513"/>
      <c r="L73" s="2504"/>
      <c r="M73" s="2507"/>
      <c r="N73" s="2510"/>
      <c r="O73" s="2513"/>
      <c r="P73" s="2504"/>
      <c r="Q73" s="2501"/>
      <c r="R73" s="2501"/>
      <c r="S73" s="2501"/>
      <c r="T73" s="2501"/>
      <c r="U73" s="2501"/>
      <c r="V73" s="2501"/>
      <c r="W73" s="2501"/>
      <c r="X73" s="2501"/>
      <c r="Y73" s="2507"/>
      <c r="Z73" s="2525"/>
      <c r="AA73" s="64" t="s">
        <v>881</v>
      </c>
      <c r="AC73" s="2498"/>
      <c r="AD73" s="36"/>
      <c r="AE73" s="36"/>
    </row>
    <row r="74" spans="1:31" s="16" customFormat="1">
      <c r="A74" s="2514">
        <v>24</v>
      </c>
      <c r="B74" s="2517"/>
      <c r="C74" s="2517"/>
      <c r="D74" s="2517"/>
      <c r="E74" s="56" t="s">
        <v>760</v>
      </c>
      <c r="F74" s="57"/>
      <c r="G74" s="2520"/>
      <c r="H74" s="2502"/>
      <c r="I74" s="2505"/>
      <c r="J74" s="2508"/>
      <c r="K74" s="2511" t="s">
        <v>526</v>
      </c>
      <c r="L74" s="2502"/>
      <c r="M74" s="2505"/>
      <c r="N74" s="2508"/>
      <c r="O74" s="2511" t="s">
        <v>526</v>
      </c>
      <c r="P74" s="2502"/>
      <c r="Q74" s="2499"/>
      <c r="R74" s="2499"/>
      <c r="S74" s="2499"/>
      <c r="T74" s="2499"/>
      <c r="U74" s="2499"/>
      <c r="V74" s="2499"/>
      <c r="W74" s="2499"/>
      <c r="X74" s="2499"/>
      <c r="Y74" s="2505"/>
      <c r="Z74" s="2523" t="s">
        <v>478</v>
      </c>
      <c r="AA74" s="58" t="s">
        <v>880</v>
      </c>
      <c r="AC74" s="2496" t="str">
        <f t="shared" ref="AC74" si="21">IF(ISERROR(VLOOKUP(C74,$AD$6:$AE$27,2,0))=TRUE,"",VLOOKUP(C74,$AD$6:$AE$27,2,0))</f>
        <v/>
      </c>
      <c r="AD74" s="36"/>
      <c r="AE74" s="36"/>
    </row>
    <row r="75" spans="1:31" s="16" customFormat="1">
      <c r="A75" s="2515"/>
      <c r="B75" s="2518"/>
      <c r="C75" s="2518"/>
      <c r="D75" s="2518"/>
      <c r="E75" s="59" t="s">
        <v>761</v>
      </c>
      <c r="F75" s="60"/>
      <c r="G75" s="2521"/>
      <c r="H75" s="2503"/>
      <c r="I75" s="2506"/>
      <c r="J75" s="2509"/>
      <c r="K75" s="2512"/>
      <c r="L75" s="2503"/>
      <c r="M75" s="2506"/>
      <c r="N75" s="2509"/>
      <c r="O75" s="2512"/>
      <c r="P75" s="2503"/>
      <c r="Q75" s="2500"/>
      <c r="R75" s="2500"/>
      <c r="S75" s="2500"/>
      <c r="T75" s="2500"/>
      <c r="U75" s="2500"/>
      <c r="V75" s="2500"/>
      <c r="W75" s="2500"/>
      <c r="X75" s="2500"/>
      <c r="Y75" s="2506"/>
      <c r="Z75" s="2524"/>
      <c r="AA75" s="61" t="s">
        <v>715</v>
      </c>
      <c r="AC75" s="2497"/>
      <c r="AD75" s="36"/>
      <c r="AE75" s="36"/>
    </row>
    <row r="76" spans="1:31" s="16" customFormat="1">
      <c r="A76" s="2516"/>
      <c r="B76" s="2519"/>
      <c r="C76" s="2519"/>
      <c r="D76" s="2519"/>
      <c r="E76" s="62" t="s">
        <v>762</v>
      </c>
      <c r="F76" s="63"/>
      <c r="G76" s="2522"/>
      <c r="H76" s="2504"/>
      <c r="I76" s="2507"/>
      <c r="J76" s="2510"/>
      <c r="K76" s="2513"/>
      <c r="L76" s="2504"/>
      <c r="M76" s="2507"/>
      <c r="N76" s="2510"/>
      <c r="O76" s="2513"/>
      <c r="P76" s="2504"/>
      <c r="Q76" s="2501"/>
      <c r="R76" s="2501"/>
      <c r="S76" s="2501"/>
      <c r="T76" s="2501"/>
      <c r="U76" s="2501"/>
      <c r="V76" s="2501"/>
      <c r="W76" s="2501"/>
      <c r="X76" s="2501"/>
      <c r="Y76" s="2507"/>
      <c r="Z76" s="2525"/>
      <c r="AA76" s="64" t="s">
        <v>881</v>
      </c>
      <c r="AC76" s="2498"/>
      <c r="AD76" s="36"/>
      <c r="AE76" s="36"/>
    </row>
    <row r="77" spans="1:31" s="16" customFormat="1">
      <c r="A77" s="2514">
        <v>25</v>
      </c>
      <c r="B77" s="2517"/>
      <c r="C77" s="2517"/>
      <c r="D77" s="2517"/>
      <c r="E77" s="56" t="s">
        <v>760</v>
      </c>
      <c r="F77" s="57"/>
      <c r="G77" s="2520"/>
      <c r="H77" s="2502"/>
      <c r="I77" s="2505"/>
      <c r="J77" s="2508"/>
      <c r="K77" s="2511" t="s">
        <v>526</v>
      </c>
      <c r="L77" s="2502"/>
      <c r="M77" s="2505"/>
      <c r="N77" s="2508"/>
      <c r="O77" s="2511" t="s">
        <v>526</v>
      </c>
      <c r="P77" s="2502"/>
      <c r="Q77" s="2499"/>
      <c r="R77" s="2499"/>
      <c r="S77" s="2499"/>
      <c r="T77" s="2499"/>
      <c r="U77" s="2499"/>
      <c r="V77" s="2499"/>
      <c r="W77" s="2499"/>
      <c r="X77" s="2499"/>
      <c r="Y77" s="2505"/>
      <c r="Z77" s="2523" t="s">
        <v>478</v>
      </c>
      <c r="AA77" s="58" t="s">
        <v>880</v>
      </c>
      <c r="AC77" s="2496" t="str">
        <f t="shared" ref="AC77" si="22">IF(ISERROR(VLOOKUP(C77,$AD$6:$AE$27,2,0))=TRUE,"",VLOOKUP(C77,$AD$6:$AE$27,2,0))</f>
        <v/>
      </c>
      <c r="AD77" s="36"/>
      <c r="AE77" s="36"/>
    </row>
    <row r="78" spans="1:31" s="16" customFormat="1">
      <c r="A78" s="2515"/>
      <c r="B78" s="2518"/>
      <c r="C78" s="2518"/>
      <c r="D78" s="2518"/>
      <c r="E78" s="59" t="s">
        <v>761</v>
      </c>
      <c r="F78" s="60"/>
      <c r="G78" s="2521"/>
      <c r="H78" s="2503"/>
      <c r="I78" s="2506"/>
      <c r="J78" s="2509"/>
      <c r="K78" s="2512"/>
      <c r="L78" s="2503"/>
      <c r="M78" s="2506"/>
      <c r="N78" s="2509"/>
      <c r="O78" s="2512"/>
      <c r="P78" s="2503"/>
      <c r="Q78" s="2500"/>
      <c r="R78" s="2500"/>
      <c r="S78" s="2500"/>
      <c r="T78" s="2500"/>
      <c r="U78" s="2500"/>
      <c r="V78" s="2500"/>
      <c r="W78" s="2500"/>
      <c r="X78" s="2500"/>
      <c r="Y78" s="2506"/>
      <c r="Z78" s="2524"/>
      <c r="AA78" s="61" t="s">
        <v>715</v>
      </c>
      <c r="AC78" s="2497"/>
      <c r="AD78" s="36"/>
      <c r="AE78" s="36"/>
    </row>
    <row r="79" spans="1:31" s="16" customFormat="1">
      <c r="A79" s="2516"/>
      <c r="B79" s="2519"/>
      <c r="C79" s="2519"/>
      <c r="D79" s="2519"/>
      <c r="E79" s="62" t="s">
        <v>762</v>
      </c>
      <c r="F79" s="63"/>
      <c r="G79" s="2522"/>
      <c r="H79" s="2504"/>
      <c r="I79" s="2507"/>
      <c r="J79" s="2510"/>
      <c r="K79" s="2513"/>
      <c r="L79" s="2504"/>
      <c r="M79" s="2507"/>
      <c r="N79" s="2510"/>
      <c r="O79" s="2513"/>
      <c r="P79" s="2504"/>
      <c r="Q79" s="2501"/>
      <c r="R79" s="2501"/>
      <c r="S79" s="2501"/>
      <c r="T79" s="2501"/>
      <c r="U79" s="2501"/>
      <c r="V79" s="2501"/>
      <c r="W79" s="2501"/>
      <c r="X79" s="2501"/>
      <c r="Y79" s="2507"/>
      <c r="Z79" s="2525"/>
      <c r="AA79" s="64" t="s">
        <v>881</v>
      </c>
      <c r="AC79" s="2498"/>
      <c r="AD79" s="36"/>
      <c r="AE79" s="36"/>
    </row>
    <row r="80" spans="1:31" s="16" customFormat="1">
      <c r="A80" s="2514">
        <v>26</v>
      </c>
      <c r="B80" s="2517"/>
      <c r="C80" s="2517"/>
      <c r="D80" s="2517"/>
      <c r="E80" s="56" t="s">
        <v>760</v>
      </c>
      <c r="F80" s="57"/>
      <c r="G80" s="2520"/>
      <c r="H80" s="2502"/>
      <c r="I80" s="2505"/>
      <c r="J80" s="2508"/>
      <c r="K80" s="2511" t="s">
        <v>526</v>
      </c>
      <c r="L80" s="2502"/>
      <c r="M80" s="2505"/>
      <c r="N80" s="2508"/>
      <c r="O80" s="2511" t="s">
        <v>526</v>
      </c>
      <c r="P80" s="2502"/>
      <c r="Q80" s="2499"/>
      <c r="R80" s="2499"/>
      <c r="S80" s="2499"/>
      <c r="T80" s="2499"/>
      <c r="U80" s="2499"/>
      <c r="V80" s="2499"/>
      <c r="W80" s="2499"/>
      <c r="X80" s="2499"/>
      <c r="Y80" s="2505"/>
      <c r="Z80" s="2523" t="s">
        <v>478</v>
      </c>
      <c r="AA80" s="58" t="s">
        <v>880</v>
      </c>
      <c r="AC80" s="2496" t="str">
        <f t="shared" ref="AC80" si="23">IF(ISERROR(VLOOKUP(C80,$AD$6:$AE$27,2,0))=TRUE,"",VLOOKUP(C80,$AD$6:$AE$27,2,0))</f>
        <v/>
      </c>
      <c r="AD80" s="36"/>
      <c r="AE80" s="36"/>
    </row>
    <row r="81" spans="1:31" s="16" customFormat="1">
      <c r="A81" s="2515"/>
      <c r="B81" s="2518"/>
      <c r="C81" s="2518"/>
      <c r="D81" s="2518"/>
      <c r="E81" s="59" t="s">
        <v>761</v>
      </c>
      <c r="F81" s="60"/>
      <c r="G81" s="2521"/>
      <c r="H81" s="2503"/>
      <c r="I81" s="2506"/>
      <c r="J81" s="2509"/>
      <c r="K81" s="2512"/>
      <c r="L81" s="2503"/>
      <c r="M81" s="2506"/>
      <c r="N81" s="2509"/>
      <c r="O81" s="2512"/>
      <c r="P81" s="2503"/>
      <c r="Q81" s="2500"/>
      <c r="R81" s="2500"/>
      <c r="S81" s="2500"/>
      <c r="T81" s="2500"/>
      <c r="U81" s="2500"/>
      <c r="V81" s="2500"/>
      <c r="W81" s="2500"/>
      <c r="X81" s="2500"/>
      <c r="Y81" s="2506"/>
      <c r="Z81" s="2524"/>
      <c r="AA81" s="61" t="s">
        <v>715</v>
      </c>
      <c r="AC81" s="2497"/>
      <c r="AD81" s="36"/>
      <c r="AE81" s="36"/>
    </row>
    <row r="82" spans="1:31" s="16" customFormat="1">
      <c r="A82" s="2516"/>
      <c r="B82" s="2519"/>
      <c r="C82" s="2519"/>
      <c r="D82" s="2519"/>
      <c r="E82" s="62" t="s">
        <v>762</v>
      </c>
      <c r="F82" s="63"/>
      <c r="G82" s="2522"/>
      <c r="H82" s="2504"/>
      <c r="I82" s="2507"/>
      <c r="J82" s="2510"/>
      <c r="K82" s="2513"/>
      <c r="L82" s="2504"/>
      <c r="M82" s="2507"/>
      <c r="N82" s="2510"/>
      <c r="O82" s="2513"/>
      <c r="P82" s="2504"/>
      <c r="Q82" s="2501"/>
      <c r="R82" s="2501"/>
      <c r="S82" s="2501"/>
      <c r="T82" s="2501"/>
      <c r="U82" s="2501"/>
      <c r="V82" s="2501"/>
      <c r="W82" s="2501"/>
      <c r="X82" s="2501"/>
      <c r="Y82" s="2507"/>
      <c r="Z82" s="2525"/>
      <c r="AA82" s="64" t="s">
        <v>881</v>
      </c>
      <c r="AC82" s="2498"/>
      <c r="AD82" s="36"/>
      <c r="AE82" s="36"/>
    </row>
    <row r="83" spans="1:31" s="16" customFormat="1">
      <c r="A83" s="2514">
        <v>27</v>
      </c>
      <c r="B83" s="2517"/>
      <c r="C83" s="2517"/>
      <c r="D83" s="2517"/>
      <c r="E83" s="56" t="s">
        <v>760</v>
      </c>
      <c r="F83" s="57"/>
      <c r="G83" s="2520"/>
      <c r="H83" s="2502"/>
      <c r="I83" s="2505"/>
      <c r="J83" s="2508"/>
      <c r="K83" s="2511" t="s">
        <v>526</v>
      </c>
      <c r="L83" s="2502"/>
      <c r="M83" s="2505"/>
      <c r="N83" s="2508"/>
      <c r="O83" s="2511" t="s">
        <v>526</v>
      </c>
      <c r="P83" s="2502"/>
      <c r="Q83" s="2499"/>
      <c r="R83" s="2499"/>
      <c r="S83" s="2499"/>
      <c r="T83" s="2499"/>
      <c r="U83" s="2499"/>
      <c r="V83" s="2499"/>
      <c r="W83" s="2499"/>
      <c r="X83" s="2499"/>
      <c r="Y83" s="2505"/>
      <c r="Z83" s="2523" t="s">
        <v>478</v>
      </c>
      <c r="AA83" s="58" t="s">
        <v>880</v>
      </c>
      <c r="AC83" s="2496" t="str">
        <f t="shared" ref="AC83" si="24">IF(ISERROR(VLOOKUP(C83,$AD$6:$AE$27,2,0))=TRUE,"",VLOOKUP(C83,$AD$6:$AE$27,2,0))</f>
        <v/>
      </c>
      <c r="AD83" s="36"/>
      <c r="AE83" s="36"/>
    </row>
    <row r="84" spans="1:31" s="16" customFormat="1">
      <c r="A84" s="2515"/>
      <c r="B84" s="2518"/>
      <c r="C84" s="2518"/>
      <c r="D84" s="2518"/>
      <c r="E84" s="59" t="s">
        <v>761</v>
      </c>
      <c r="F84" s="60"/>
      <c r="G84" s="2521"/>
      <c r="H84" s="2503"/>
      <c r="I84" s="2506"/>
      <c r="J84" s="2509"/>
      <c r="K84" s="2512"/>
      <c r="L84" s="2503"/>
      <c r="M84" s="2506"/>
      <c r="N84" s="2509"/>
      <c r="O84" s="2512"/>
      <c r="P84" s="2503"/>
      <c r="Q84" s="2500"/>
      <c r="R84" s="2500"/>
      <c r="S84" s="2500"/>
      <c r="T84" s="2500"/>
      <c r="U84" s="2500"/>
      <c r="V84" s="2500"/>
      <c r="W84" s="2500"/>
      <c r="X84" s="2500"/>
      <c r="Y84" s="2506"/>
      <c r="Z84" s="2524"/>
      <c r="AA84" s="61" t="s">
        <v>715</v>
      </c>
      <c r="AC84" s="2497"/>
      <c r="AD84" s="36"/>
      <c r="AE84" s="36"/>
    </row>
    <row r="85" spans="1:31" s="16" customFormat="1">
      <c r="A85" s="2516"/>
      <c r="B85" s="2519"/>
      <c r="C85" s="2519"/>
      <c r="D85" s="2519"/>
      <c r="E85" s="62" t="s">
        <v>762</v>
      </c>
      <c r="F85" s="63"/>
      <c r="G85" s="2522"/>
      <c r="H85" s="2504"/>
      <c r="I85" s="2507"/>
      <c r="J85" s="2510"/>
      <c r="K85" s="2513"/>
      <c r="L85" s="2504"/>
      <c r="M85" s="2507"/>
      <c r="N85" s="2510"/>
      <c r="O85" s="2513"/>
      <c r="P85" s="2504"/>
      <c r="Q85" s="2501"/>
      <c r="R85" s="2501"/>
      <c r="S85" s="2501"/>
      <c r="T85" s="2501"/>
      <c r="U85" s="2501"/>
      <c r="V85" s="2501"/>
      <c r="W85" s="2501"/>
      <c r="X85" s="2501"/>
      <c r="Y85" s="2507"/>
      <c r="Z85" s="2525"/>
      <c r="AA85" s="64" t="s">
        <v>881</v>
      </c>
      <c r="AC85" s="2498"/>
      <c r="AD85" s="36"/>
      <c r="AE85" s="36"/>
    </row>
    <row r="86" spans="1:31" s="16" customFormat="1">
      <c r="A86" s="2514">
        <v>28</v>
      </c>
      <c r="B86" s="2517"/>
      <c r="C86" s="2517"/>
      <c r="D86" s="2517"/>
      <c r="E86" s="56" t="s">
        <v>760</v>
      </c>
      <c r="F86" s="57"/>
      <c r="G86" s="2520"/>
      <c r="H86" s="2502"/>
      <c r="I86" s="2505"/>
      <c r="J86" s="2508"/>
      <c r="K86" s="2511" t="s">
        <v>526</v>
      </c>
      <c r="L86" s="2502"/>
      <c r="M86" s="2505"/>
      <c r="N86" s="2508"/>
      <c r="O86" s="2511" t="s">
        <v>526</v>
      </c>
      <c r="P86" s="2502"/>
      <c r="Q86" s="2499"/>
      <c r="R86" s="2499"/>
      <c r="S86" s="2499"/>
      <c r="T86" s="2499"/>
      <c r="U86" s="2499"/>
      <c r="V86" s="2499"/>
      <c r="W86" s="2499"/>
      <c r="X86" s="2499"/>
      <c r="Y86" s="2505"/>
      <c r="Z86" s="2523" t="s">
        <v>478</v>
      </c>
      <c r="AA86" s="58" t="s">
        <v>880</v>
      </c>
      <c r="AC86" s="2496" t="str">
        <f t="shared" ref="AC86" si="25">IF(ISERROR(VLOOKUP(C86,$AD$6:$AE$27,2,0))=TRUE,"",VLOOKUP(C86,$AD$6:$AE$27,2,0))</f>
        <v/>
      </c>
      <c r="AD86" s="36"/>
      <c r="AE86" s="36"/>
    </row>
    <row r="87" spans="1:31" s="16" customFormat="1">
      <c r="A87" s="2515"/>
      <c r="B87" s="2518"/>
      <c r="C87" s="2518"/>
      <c r="D87" s="2518"/>
      <c r="E87" s="59" t="s">
        <v>761</v>
      </c>
      <c r="F87" s="60"/>
      <c r="G87" s="2521"/>
      <c r="H87" s="2503"/>
      <c r="I87" s="2506"/>
      <c r="J87" s="2509"/>
      <c r="K87" s="2512"/>
      <c r="L87" s="2503"/>
      <c r="M87" s="2506"/>
      <c r="N87" s="2509"/>
      <c r="O87" s="2512"/>
      <c r="P87" s="2503"/>
      <c r="Q87" s="2500"/>
      <c r="R87" s="2500"/>
      <c r="S87" s="2500"/>
      <c r="T87" s="2500"/>
      <c r="U87" s="2500"/>
      <c r="V87" s="2500"/>
      <c r="W87" s="2500"/>
      <c r="X87" s="2500"/>
      <c r="Y87" s="2506"/>
      <c r="Z87" s="2524"/>
      <c r="AA87" s="61" t="s">
        <v>715</v>
      </c>
      <c r="AC87" s="2497"/>
      <c r="AD87" s="36"/>
      <c r="AE87" s="36"/>
    </row>
    <row r="88" spans="1:31" s="16" customFormat="1">
      <c r="A88" s="2516"/>
      <c r="B88" s="2519"/>
      <c r="C88" s="2519"/>
      <c r="D88" s="2519"/>
      <c r="E88" s="62" t="s">
        <v>762</v>
      </c>
      <c r="F88" s="63"/>
      <c r="G88" s="2522"/>
      <c r="H88" s="2504"/>
      <c r="I88" s="2507"/>
      <c r="J88" s="2510"/>
      <c r="K88" s="2513"/>
      <c r="L88" s="2504"/>
      <c r="M88" s="2507"/>
      <c r="N88" s="2510"/>
      <c r="O88" s="2513"/>
      <c r="P88" s="2504"/>
      <c r="Q88" s="2501"/>
      <c r="R88" s="2501"/>
      <c r="S88" s="2501"/>
      <c r="T88" s="2501"/>
      <c r="U88" s="2501"/>
      <c r="V88" s="2501"/>
      <c r="W88" s="2501"/>
      <c r="X88" s="2501"/>
      <c r="Y88" s="2507"/>
      <c r="Z88" s="2525"/>
      <c r="AA88" s="64" t="s">
        <v>881</v>
      </c>
      <c r="AC88" s="2498"/>
      <c r="AD88" s="36"/>
      <c r="AE88" s="36"/>
    </row>
    <row r="89" spans="1:31" s="16" customFormat="1">
      <c r="A89" s="2514">
        <v>29</v>
      </c>
      <c r="B89" s="2517"/>
      <c r="C89" s="2517"/>
      <c r="D89" s="2517"/>
      <c r="E89" s="56" t="s">
        <v>760</v>
      </c>
      <c r="F89" s="57"/>
      <c r="G89" s="2520"/>
      <c r="H89" s="2502"/>
      <c r="I89" s="2505"/>
      <c r="J89" s="2508"/>
      <c r="K89" s="2511" t="s">
        <v>526</v>
      </c>
      <c r="L89" s="2502"/>
      <c r="M89" s="2505"/>
      <c r="N89" s="2508"/>
      <c r="O89" s="2511" t="s">
        <v>526</v>
      </c>
      <c r="P89" s="2502"/>
      <c r="Q89" s="2499"/>
      <c r="R89" s="2499"/>
      <c r="S89" s="2499"/>
      <c r="T89" s="2499"/>
      <c r="U89" s="2499"/>
      <c r="V89" s="2499"/>
      <c r="W89" s="2499"/>
      <c r="X89" s="2499"/>
      <c r="Y89" s="2505"/>
      <c r="Z89" s="2523" t="s">
        <v>478</v>
      </c>
      <c r="AA89" s="58" t="s">
        <v>880</v>
      </c>
      <c r="AC89" s="2496" t="str">
        <f t="shared" ref="AC89" si="26">IF(ISERROR(VLOOKUP(C89,$AD$6:$AE$27,2,0))=TRUE,"",VLOOKUP(C89,$AD$6:$AE$27,2,0))</f>
        <v/>
      </c>
      <c r="AD89" s="36"/>
      <c r="AE89" s="36"/>
    </row>
    <row r="90" spans="1:31" s="16" customFormat="1">
      <c r="A90" s="2515"/>
      <c r="B90" s="2518"/>
      <c r="C90" s="2518"/>
      <c r="D90" s="2518"/>
      <c r="E90" s="59" t="s">
        <v>761</v>
      </c>
      <c r="F90" s="60"/>
      <c r="G90" s="2521"/>
      <c r="H90" s="2503"/>
      <c r="I90" s="2506"/>
      <c r="J90" s="2509"/>
      <c r="K90" s="2512"/>
      <c r="L90" s="2503"/>
      <c r="M90" s="2506"/>
      <c r="N90" s="2509"/>
      <c r="O90" s="2512"/>
      <c r="P90" s="2503"/>
      <c r="Q90" s="2500"/>
      <c r="R90" s="2500"/>
      <c r="S90" s="2500"/>
      <c r="T90" s="2500"/>
      <c r="U90" s="2500"/>
      <c r="V90" s="2500"/>
      <c r="W90" s="2500"/>
      <c r="X90" s="2500"/>
      <c r="Y90" s="2506"/>
      <c r="Z90" s="2524"/>
      <c r="AA90" s="61" t="s">
        <v>715</v>
      </c>
      <c r="AC90" s="2497"/>
      <c r="AD90" s="36"/>
      <c r="AE90" s="36"/>
    </row>
    <row r="91" spans="1:31" s="16" customFormat="1">
      <c r="A91" s="2516"/>
      <c r="B91" s="2519"/>
      <c r="C91" s="2519"/>
      <c r="D91" s="2519"/>
      <c r="E91" s="62" t="s">
        <v>762</v>
      </c>
      <c r="F91" s="63"/>
      <c r="G91" s="2522"/>
      <c r="H91" s="2504"/>
      <c r="I91" s="2507"/>
      <c r="J91" s="2510"/>
      <c r="K91" s="2513"/>
      <c r="L91" s="2504"/>
      <c r="M91" s="2507"/>
      <c r="N91" s="2510"/>
      <c r="O91" s="2513"/>
      <c r="P91" s="2504"/>
      <c r="Q91" s="2501"/>
      <c r="R91" s="2501"/>
      <c r="S91" s="2501"/>
      <c r="T91" s="2501"/>
      <c r="U91" s="2501"/>
      <c r="V91" s="2501"/>
      <c r="W91" s="2501"/>
      <c r="X91" s="2501"/>
      <c r="Y91" s="2507"/>
      <c r="Z91" s="2525"/>
      <c r="AA91" s="64" t="s">
        <v>881</v>
      </c>
      <c r="AC91" s="2498"/>
      <c r="AD91" s="36"/>
      <c r="AE91" s="36"/>
    </row>
    <row r="92" spans="1:31" s="16" customFormat="1">
      <c r="A92" s="2514">
        <v>30</v>
      </c>
      <c r="B92" s="2517"/>
      <c r="C92" s="2517"/>
      <c r="D92" s="2517"/>
      <c r="E92" s="56" t="s">
        <v>760</v>
      </c>
      <c r="F92" s="57"/>
      <c r="G92" s="2520"/>
      <c r="H92" s="2502"/>
      <c r="I92" s="2505"/>
      <c r="J92" s="2508"/>
      <c r="K92" s="2511" t="s">
        <v>526</v>
      </c>
      <c r="L92" s="2502"/>
      <c r="M92" s="2505"/>
      <c r="N92" s="2508"/>
      <c r="O92" s="2511" t="s">
        <v>526</v>
      </c>
      <c r="P92" s="2502"/>
      <c r="Q92" s="2499"/>
      <c r="R92" s="2499"/>
      <c r="S92" s="2499"/>
      <c r="T92" s="2499"/>
      <c r="U92" s="2499"/>
      <c r="V92" s="2499"/>
      <c r="W92" s="2499"/>
      <c r="X92" s="2499"/>
      <c r="Y92" s="2505"/>
      <c r="Z92" s="2523" t="s">
        <v>478</v>
      </c>
      <c r="AA92" s="58" t="s">
        <v>880</v>
      </c>
      <c r="AC92" s="2496" t="str">
        <f t="shared" ref="AC92" si="27">IF(ISERROR(VLOOKUP(C92,$AD$6:$AE$27,2,0))=TRUE,"",VLOOKUP(C92,$AD$6:$AE$27,2,0))</f>
        <v/>
      </c>
      <c r="AD92" s="36"/>
      <c r="AE92" s="36"/>
    </row>
    <row r="93" spans="1:31" s="16" customFormat="1">
      <c r="A93" s="2515"/>
      <c r="B93" s="2518"/>
      <c r="C93" s="2518"/>
      <c r="D93" s="2518"/>
      <c r="E93" s="59" t="s">
        <v>761</v>
      </c>
      <c r="F93" s="60"/>
      <c r="G93" s="2521"/>
      <c r="H93" s="2503"/>
      <c r="I93" s="2506"/>
      <c r="J93" s="2509"/>
      <c r="K93" s="2512"/>
      <c r="L93" s="2503"/>
      <c r="M93" s="2506"/>
      <c r="N93" s="2509"/>
      <c r="O93" s="2512"/>
      <c r="P93" s="2503"/>
      <c r="Q93" s="2500"/>
      <c r="R93" s="2500"/>
      <c r="S93" s="2500"/>
      <c r="T93" s="2500"/>
      <c r="U93" s="2500"/>
      <c r="V93" s="2500"/>
      <c r="W93" s="2500"/>
      <c r="X93" s="2500"/>
      <c r="Y93" s="2506"/>
      <c r="Z93" s="2524"/>
      <c r="AA93" s="61" t="s">
        <v>715</v>
      </c>
      <c r="AC93" s="2497"/>
      <c r="AD93" s="36"/>
      <c r="AE93" s="36"/>
    </row>
    <row r="94" spans="1:31" s="16" customFormat="1">
      <c r="A94" s="2516"/>
      <c r="B94" s="2519"/>
      <c r="C94" s="2519"/>
      <c r="D94" s="2519"/>
      <c r="E94" s="62" t="s">
        <v>762</v>
      </c>
      <c r="F94" s="63"/>
      <c r="G94" s="2522"/>
      <c r="H94" s="2504"/>
      <c r="I94" s="2507"/>
      <c r="J94" s="2510"/>
      <c r="K94" s="2513"/>
      <c r="L94" s="2504"/>
      <c r="M94" s="2507"/>
      <c r="N94" s="2510"/>
      <c r="O94" s="2513"/>
      <c r="P94" s="2504"/>
      <c r="Q94" s="2501"/>
      <c r="R94" s="2501"/>
      <c r="S94" s="2501"/>
      <c r="T94" s="2501"/>
      <c r="U94" s="2501"/>
      <c r="V94" s="2501"/>
      <c r="W94" s="2501"/>
      <c r="X94" s="2501"/>
      <c r="Y94" s="2507"/>
      <c r="Z94" s="2525"/>
      <c r="AA94" s="64" t="s">
        <v>881</v>
      </c>
      <c r="AC94" s="2498"/>
      <c r="AD94" s="36"/>
      <c r="AE94" s="36"/>
    </row>
    <row r="95" spans="1:31" s="16" customFormat="1">
      <c r="A95" s="2514">
        <v>31</v>
      </c>
      <c r="B95" s="2517"/>
      <c r="C95" s="2517"/>
      <c r="D95" s="2517"/>
      <c r="E95" s="56" t="s">
        <v>760</v>
      </c>
      <c r="F95" s="57"/>
      <c r="G95" s="2520"/>
      <c r="H95" s="2502"/>
      <c r="I95" s="2505"/>
      <c r="J95" s="2508"/>
      <c r="K95" s="2511" t="s">
        <v>526</v>
      </c>
      <c r="L95" s="2502"/>
      <c r="M95" s="2505"/>
      <c r="N95" s="2508"/>
      <c r="O95" s="2511" t="s">
        <v>526</v>
      </c>
      <c r="P95" s="2502"/>
      <c r="Q95" s="2499"/>
      <c r="R95" s="2499"/>
      <c r="S95" s="2499"/>
      <c r="T95" s="2499"/>
      <c r="U95" s="2499"/>
      <c r="V95" s="2499"/>
      <c r="W95" s="2499"/>
      <c r="X95" s="2499"/>
      <c r="Y95" s="2505"/>
      <c r="Z95" s="2523" t="s">
        <v>478</v>
      </c>
      <c r="AA95" s="58" t="s">
        <v>880</v>
      </c>
      <c r="AC95" s="2496" t="str">
        <f t="shared" ref="AC95" si="28">IF(ISERROR(VLOOKUP(C95,$AD$6:$AE$27,2,0))=TRUE,"",VLOOKUP(C95,$AD$6:$AE$27,2,0))</f>
        <v/>
      </c>
      <c r="AD95" s="36"/>
      <c r="AE95" s="36"/>
    </row>
    <row r="96" spans="1:31" s="16" customFormat="1">
      <c r="A96" s="2515"/>
      <c r="B96" s="2518"/>
      <c r="C96" s="2518"/>
      <c r="D96" s="2518"/>
      <c r="E96" s="59" t="s">
        <v>761</v>
      </c>
      <c r="F96" s="60"/>
      <c r="G96" s="2521"/>
      <c r="H96" s="2503"/>
      <c r="I96" s="2506"/>
      <c r="J96" s="2509"/>
      <c r="K96" s="2512"/>
      <c r="L96" s="2503"/>
      <c r="M96" s="2506"/>
      <c r="N96" s="2509"/>
      <c r="O96" s="2512"/>
      <c r="P96" s="2503"/>
      <c r="Q96" s="2500"/>
      <c r="R96" s="2500"/>
      <c r="S96" s="2500"/>
      <c r="T96" s="2500"/>
      <c r="U96" s="2500"/>
      <c r="V96" s="2500"/>
      <c r="W96" s="2500"/>
      <c r="X96" s="2500"/>
      <c r="Y96" s="2506"/>
      <c r="Z96" s="2524"/>
      <c r="AA96" s="61" t="s">
        <v>715</v>
      </c>
      <c r="AC96" s="2497"/>
      <c r="AD96" s="36"/>
      <c r="AE96" s="36"/>
    </row>
    <row r="97" spans="1:31" s="16" customFormat="1">
      <c r="A97" s="2516"/>
      <c r="B97" s="2519"/>
      <c r="C97" s="2519"/>
      <c r="D97" s="2519"/>
      <c r="E97" s="62" t="s">
        <v>762</v>
      </c>
      <c r="F97" s="63"/>
      <c r="G97" s="2522"/>
      <c r="H97" s="2504"/>
      <c r="I97" s="2507"/>
      <c r="J97" s="2510"/>
      <c r="K97" s="2513"/>
      <c r="L97" s="2504"/>
      <c r="M97" s="2507"/>
      <c r="N97" s="2510"/>
      <c r="O97" s="2513"/>
      <c r="P97" s="2504"/>
      <c r="Q97" s="2501"/>
      <c r="R97" s="2501"/>
      <c r="S97" s="2501"/>
      <c r="T97" s="2501"/>
      <c r="U97" s="2501"/>
      <c r="V97" s="2501"/>
      <c r="W97" s="2501"/>
      <c r="X97" s="2501"/>
      <c r="Y97" s="2507"/>
      <c r="Z97" s="2525"/>
      <c r="AA97" s="64" t="s">
        <v>881</v>
      </c>
      <c r="AC97" s="2498"/>
      <c r="AD97" s="36"/>
      <c r="AE97" s="36"/>
    </row>
    <row r="98" spans="1:31" s="16" customFormat="1">
      <c r="A98" s="2514">
        <v>32</v>
      </c>
      <c r="B98" s="2517"/>
      <c r="C98" s="2517"/>
      <c r="D98" s="2517"/>
      <c r="E98" s="56" t="s">
        <v>760</v>
      </c>
      <c r="F98" s="57"/>
      <c r="G98" s="2520"/>
      <c r="H98" s="2502"/>
      <c r="I98" s="2505"/>
      <c r="J98" s="2508"/>
      <c r="K98" s="2511" t="s">
        <v>526</v>
      </c>
      <c r="L98" s="2502"/>
      <c r="M98" s="2505"/>
      <c r="N98" s="2508"/>
      <c r="O98" s="2511" t="s">
        <v>526</v>
      </c>
      <c r="P98" s="2502"/>
      <c r="Q98" s="2499"/>
      <c r="R98" s="2499"/>
      <c r="S98" s="2499"/>
      <c r="T98" s="2499"/>
      <c r="U98" s="2499"/>
      <c r="V98" s="2499"/>
      <c r="W98" s="2499"/>
      <c r="X98" s="2499"/>
      <c r="Y98" s="2505"/>
      <c r="Z98" s="2523" t="s">
        <v>478</v>
      </c>
      <c r="AA98" s="58" t="s">
        <v>880</v>
      </c>
      <c r="AC98" s="2496" t="str">
        <f t="shared" ref="AC98" si="29">IF(ISERROR(VLOOKUP(C98,$AD$6:$AE$27,2,0))=TRUE,"",VLOOKUP(C98,$AD$6:$AE$27,2,0))</f>
        <v/>
      </c>
      <c r="AD98" s="36"/>
      <c r="AE98" s="36"/>
    </row>
    <row r="99" spans="1:31" s="16" customFormat="1">
      <c r="A99" s="2515"/>
      <c r="B99" s="2518"/>
      <c r="C99" s="2518"/>
      <c r="D99" s="2518"/>
      <c r="E99" s="59" t="s">
        <v>761</v>
      </c>
      <c r="F99" s="60"/>
      <c r="G99" s="2521"/>
      <c r="H99" s="2503"/>
      <c r="I99" s="2506"/>
      <c r="J99" s="2509"/>
      <c r="K99" s="2512"/>
      <c r="L99" s="2503"/>
      <c r="M99" s="2506"/>
      <c r="N99" s="2509"/>
      <c r="O99" s="2512"/>
      <c r="P99" s="2503"/>
      <c r="Q99" s="2500"/>
      <c r="R99" s="2500"/>
      <c r="S99" s="2500"/>
      <c r="T99" s="2500"/>
      <c r="U99" s="2500"/>
      <c r="V99" s="2500"/>
      <c r="W99" s="2500"/>
      <c r="X99" s="2500"/>
      <c r="Y99" s="2506"/>
      <c r="Z99" s="2524"/>
      <c r="AA99" s="61" t="s">
        <v>715</v>
      </c>
      <c r="AC99" s="2497"/>
      <c r="AD99" s="36"/>
      <c r="AE99" s="36"/>
    </row>
    <row r="100" spans="1:31" s="16" customFormat="1">
      <c r="A100" s="2516"/>
      <c r="B100" s="2519"/>
      <c r="C100" s="2519"/>
      <c r="D100" s="2519"/>
      <c r="E100" s="62" t="s">
        <v>762</v>
      </c>
      <c r="F100" s="63"/>
      <c r="G100" s="2522"/>
      <c r="H100" s="2504"/>
      <c r="I100" s="2507"/>
      <c r="J100" s="2510"/>
      <c r="K100" s="2513"/>
      <c r="L100" s="2504"/>
      <c r="M100" s="2507"/>
      <c r="N100" s="2510"/>
      <c r="O100" s="2513"/>
      <c r="P100" s="2504"/>
      <c r="Q100" s="2501"/>
      <c r="R100" s="2501"/>
      <c r="S100" s="2501"/>
      <c r="T100" s="2501"/>
      <c r="U100" s="2501"/>
      <c r="V100" s="2501"/>
      <c r="W100" s="2501"/>
      <c r="X100" s="2501"/>
      <c r="Y100" s="2507"/>
      <c r="Z100" s="2525"/>
      <c r="AA100" s="64" t="s">
        <v>881</v>
      </c>
      <c r="AC100" s="2498"/>
      <c r="AD100" s="36"/>
      <c r="AE100" s="36"/>
    </row>
    <row r="101" spans="1:31" s="16" customFormat="1">
      <c r="A101" s="2514">
        <v>33</v>
      </c>
      <c r="B101" s="2517"/>
      <c r="C101" s="2517"/>
      <c r="D101" s="2517"/>
      <c r="E101" s="56" t="s">
        <v>760</v>
      </c>
      <c r="F101" s="57"/>
      <c r="G101" s="2520"/>
      <c r="H101" s="2502"/>
      <c r="I101" s="2505"/>
      <c r="J101" s="2508"/>
      <c r="K101" s="2511" t="s">
        <v>526</v>
      </c>
      <c r="L101" s="2502"/>
      <c r="M101" s="2505"/>
      <c r="N101" s="2508"/>
      <c r="O101" s="2511" t="s">
        <v>526</v>
      </c>
      <c r="P101" s="2502"/>
      <c r="Q101" s="2499"/>
      <c r="R101" s="2499"/>
      <c r="S101" s="2499"/>
      <c r="T101" s="2499"/>
      <c r="U101" s="2499"/>
      <c r="V101" s="2499"/>
      <c r="W101" s="2499"/>
      <c r="X101" s="2499"/>
      <c r="Y101" s="2505"/>
      <c r="Z101" s="2523" t="s">
        <v>478</v>
      </c>
      <c r="AA101" s="58" t="s">
        <v>880</v>
      </c>
      <c r="AC101" s="2496" t="str">
        <f t="shared" ref="AC101" si="30">IF(ISERROR(VLOOKUP(C101,$AD$6:$AE$27,2,0))=TRUE,"",VLOOKUP(C101,$AD$6:$AE$27,2,0))</f>
        <v/>
      </c>
      <c r="AD101" s="36"/>
      <c r="AE101" s="36"/>
    </row>
    <row r="102" spans="1:31" s="16" customFormat="1">
      <c r="A102" s="2515"/>
      <c r="B102" s="2518"/>
      <c r="C102" s="2518"/>
      <c r="D102" s="2518"/>
      <c r="E102" s="59" t="s">
        <v>761</v>
      </c>
      <c r="F102" s="60"/>
      <c r="G102" s="2521"/>
      <c r="H102" s="2503"/>
      <c r="I102" s="2506"/>
      <c r="J102" s="2509"/>
      <c r="K102" s="2512"/>
      <c r="L102" s="2503"/>
      <c r="M102" s="2506"/>
      <c r="N102" s="2509"/>
      <c r="O102" s="2512"/>
      <c r="P102" s="2503"/>
      <c r="Q102" s="2500"/>
      <c r="R102" s="2500"/>
      <c r="S102" s="2500"/>
      <c r="T102" s="2500"/>
      <c r="U102" s="2500"/>
      <c r="V102" s="2500"/>
      <c r="W102" s="2500"/>
      <c r="X102" s="2500"/>
      <c r="Y102" s="2506"/>
      <c r="Z102" s="2524"/>
      <c r="AA102" s="61" t="s">
        <v>715</v>
      </c>
      <c r="AC102" s="2497"/>
      <c r="AD102" s="36"/>
      <c r="AE102" s="36"/>
    </row>
    <row r="103" spans="1:31" s="16" customFormat="1">
      <c r="A103" s="2516"/>
      <c r="B103" s="2519"/>
      <c r="C103" s="2519"/>
      <c r="D103" s="2519"/>
      <c r="E103" s="62" t="s">
        <v>762</v>
      </c>
      <c r="F103" s="63"/>
      <c r="G103" s="2522"/>
      <c r="H103" s="2504"/>
      <c r="I103" s="2507"/>
      <c r="J103" s="2510"/>
      <c r="K103" s="2513"/>
      <c r="L103" s="2504"/>
      <c r="M103" s="2507"/>
      <c r="N103" s="2510"/>
      <c r="O103" s="2513"/>
      <c r="P103" s="2504"/>
      <c r="Q103" s="2501"/>
      <c r="R103" s="2501"/>
      <c r="S103" s="2501"/>
      <c r="T103" s="2501"/>
      <c r="U103" s="2501"/>
      <c r="V103" s="2501"/>
      <c r="W103" s="2501"/>
      <c r="X103" s="2501"/>
      <c r="Y103" s="2507"/>
      <c r="Z103" s="2525"/>
      <c r="AA103" s="64" t="s">
        <v>881</v>
      </c>
      <c r="AC103" s="2498"/>
      <c r="AD103" s="36"/>
      <c r="AE103" s="36"/>
    </row>
    <row r="104" spans="1:31" s="16" customFormat="1">
      <c r="A104" s="2514">
        <v>34</v>
      </c>
      <c r="B104" s="2517"/>
      <c r="C104" s="2517"/>
      <c r="D104" s="2517"/>
      <c r="E104" s="56" t="s">
        <v>760</v>
      </c>
      <c r="F104" s="57"/>
      <c r="G104" s="2520"/>
      <c r="H104" s="2502"/>
      <c r="I104" s="2505"/>
      <c r="J104" s="2508"/>
      <c r="K104" s="2511" t="s">
        <v>526</v>
      </c>
      <c r="L104" s="2502"/>
      <c r="M104" s="2505"/>
      <c r="N104" s="2508"/>
      <c r="O104" s="2511" t="s">
        <v>526</v>
      </c>
      <c r="P104" s="2502"/>
      <c r="Q104" s="2499"/>
      <c r="R104" s="2499"/>
      <c r="S104" s="2499"/>
      <c r="T104" s="2499"/>
      <c r="U104" s="2499"/>
      <c r="V104" s="2499"/>
      <c r="W104" s="2499"/>
      <c r="X104" s="2499"/>
      <c r="Y104" s="2505"/>
      <c r="Z104" s="2523" t="s">
        <v>478</v>
      </c>
      <c r="AA104" s="58" t="s">
        <v>880</v>
      </c>
      <c r="AC104" s="2496" t="str">
        <f t="shared" ref="AC104" si="31">IF(ISERROR(VLOOKUP(C104,$AD$6:$AE$27,2,0))=TRUE,"",VLOOKUP(C104,$AD$6:$AE$27,2,0))</f>
        <v/>
      </c>
      <c r="AD104" s="36"/>
      <c r="AE104" s="36"/>
    </row>
    <row r="105" spans="1:31" s="16" customFormat="1">
      <c r="A105" s="2515"/>
      <c r="B105" s="2518"/>
      <c r="C105" s="2518"/>
      <c r="D105" s="2518"/>
      <c r="E105" s="59" t="s">
        <v>761</v>
      </c>
      <c r="F105" s="60"/>
      <c r="G105" s="2521"/>
      <c r="H105" s="2503"/>
      <c r="I105" s="2506"/>
      <c r="J105" s="2509"/>
      <c r="K105" s="2512"/>
      <c r="L105" s="2503"/>
      <c r="M105" s="2506"/>
      <c r="N105" s="2509"/>
      <c r="O105" s="2512"/>
      <c r="P105" s="2503"/>
      <c r="Q105" s="2500"/>
      <c r="R105" s="2500"/>
      <c r="S105" s="2500"/>
      <c r="T105" s="2500"/>
      <c r="U105" s="2500"/>
      <c r="V105" s="2500"/>
      <c r="W105" s="2500"/>
      <c r="X105" s="2500"/>
      <c r="Y105" s="2506"/>
      <c r="Z105" s="2524"/>
      <c r="AA105" s="61" t="s">
        <v>715</v>
      </c>
      <c r="AC105" s="2497"/>
      <c r="AD105" s="36"/>
      <c r="AE105" s="36"/>
    </row>
    <row r="106" spans="1:31" s="16" customFormat="1">
      <c r="A106" s="2516"/>
      <c r="B106" s="2519"/>
      <c r="C106" s="2519"/>
      <c r="D106" s="2519"/>
      <c r="E106" s="62" t="s">
        <v>762</v>
      </c>
      <c r="F106" s="63"/>
      <c r="G106" s="2522"/>
      <c r="H106" s="2504"/>
      <c r="I106" s="2507"/>
      <c r="J106" s="2510"/>
      <c r="K106" s="2513"/>
      <c r="L106" s="2504"/>
      <c r="M106" s="2507"/>
      <c r="N106" s="2510"/>
      <c r="O106" s="2513"/>
      <c r="P106" s="2504"/>
      <c r="Q106" s="2501"/>
      <c r="R106" s="2501"/>
      <c r="S106" s="2501"/>
      <c r="T106" s="2501"/>
      <c r="U106" s="2501"/>
      <c r="V106" s="2501"/>
      <c r="W106" s="2501"/>
      <c r="X106" s="2501"/>
      <c r="Y106" s="2507"/>
      <c r="Z106" s="2525"/>
      <c r="AA106" s="64" t="s">
        <v>881</v>
      </c>
      <c r="AC106" s="2498"/>
      <c r="AD106" s="36"/>
      <c r="AE106" s="36"/>
    </row>
    <row r="107" spans="1:31" s="16" customFormat="1">
      <c r="A107" s="2514">
        <v>35</v>
      </c>
      <c r="B107" s="2517"/>
      <c r="C107" s="2517"/>
      <c r="D107" s="2517"/>
      <c r="E107" s="56" t="s">
        <v>760</v>
      </c>
      <c r="F107" s="57"/>
      <c r="G107" s="2520"/>
      <c r="H107" s="2502"/>
      <c r="I107" s="2505"/>
      <c r="J107" s="2508"/>
      <c r="K107" s="2511" t="s">
        <v>526</v>
      </c>
      <c r="L107" s="2502"/>
      <c r="M107" s="2505"/>
      <c r="N107" s="2508"/>
      <c r="O107" s="2511" t="s">
        <v>526</v>
      </c>
      <c r="P107" s="2502"/>
      <c r="Q107" s="2499"/>
      <c r="R107" s="2499"/>
      <c r="S107" s="2499"/>
      <c r="T107" s="2499"/>
      <c r="U107" s="2499"/>
      <c r="V107" s="2499"/>
      <c r="W107" s="2499"/>
      <c r="X107" s="2499"/>
      <c r="Y107" s="2505"/>
      <c r="Z107" s="2523" t="s">
        <v>478</v>
      </c>
      <c r="AA107" s="58" t="s">
        <v>880</v>
      </c>
      <c r="AC107" s="2496" t="str">
        <f t="shared" ref="AC107" si="32">IF(ISERROR(VLOOKUP(C107,$AD$6:$AE$27,2,0))=TRUE,"",VLOOKUP(C107,$AD$6:$AE$27,2,0))</f>
        <v/>
      </c>
      <c r="AD107" s="36"/>
      <c r="AE107" s="36"/>
    </row>
    <row r="108" spans="1:31" s="16" customFormat="1">
      <c r="A108" s="2515"/>
      <c r="B108" s="2518"/>
      <c r="C108" s="2518"/>
      <c r="D108" s="2518"/>
      <c r="E108" s="59" t="s">
        <v>761</v>
      </c>
      <c r="F108" s="60"/>
      <c r="G108" s="2521"/>
      <c r="H108" s="2503"/>
      <c r="I108" s="2506"/>
      <c r="J108" s="2509"/>
      <c r="K108" s="2512"/>
      <c r="L108" s="2503"/>
      <c r="M108" s="2506"/>
      <c r="N108" s="2509"/>
      <c r="O108" s="2512"/>
      <c r="P108" s="2503"/>
      <c r="Q108" s="2500"/>
      <c r="R108" s="2500"/>
      <c r="S108" s="2500"/>
      <c r="T108" s="2500"/>
      <c r="U108" s="2500"/>
      <c r="V108" s="2500"/>
      <c r="W108" s="2500"/>
      <c r="X108" s="2500"/>
      <c r="Y108" s="2506"/>
      <c r="Z108" s="2524"/>
      <c r="AA108" s="61" t="s">
        <v>715</v>
      </c>
      <c r="AC108" s="2497"/>
      <c r="AD108" s="36"/>
      <c r="AE108" s="36"/>
    </row>
    <row r="109" spans="1:31" s="16" customFormat="1">
      <c r="A109" s="2516"/>
      <c r="B109" s="2519"/>
      <c r="C109" s="2519"/>
      <c r="D109" s="2519"/>
      <c r="E109" s="62" t="s">
        <v>762</v>
      </c>
      <c r="F109" s="63"/>
      <c r="G109" s="2522"/>
      <c r="H109" s="2504"/>
      <c r="I109" s="2507"/>
      <c r="J109" s="2510"/>
      <c r="K109" s="2513"/>
      <c r="L109" s="2504"/>
      <c r="M109" s="2507"/>
      <c r="N109" s="2510"/>
      <c r="O109" s="2513"/>
      <c r="P109" s="2504"/>
      <c r="Q109" s="2501"/>
      <c r="R109" s="2501"/>
      <c r="S109" s="2501"/>
      <c r="T109" s="2501"/>
      <c r="U109" s="2501"/>
      <c r="V109" s="2501"/>
      <c r="W109" s="2501"/>
      <c r="X109" s="2501"/>
      <c r="Y109" s="2507"/>
      <c r="Z109" s="2525"/>
      <c r="AA109" s="64" t="s">
        <v>881</v>
      </c>
      <c r="AC109" s="2498"/>
      <c r="AD109" s="36"/>
      <c r="AE109" s="36"/>
    </row>
    <row r="110" spans="1:31" s="16" customFormat="1">
      <c r="A110" s="2514">
        <v>36</v>
      </c>
      <c r="B110" s="2517"/>
      <c r="C110" s="2517"/>
      <c r="D110" s="2517"/>
      <c r="E110" s="56" t="s">
        <v>760</v>
      </c>
      <c r="F110" s="57"/>
      <c r="G110" s="2520"/>
      <c r="H110" s="2502"/>
      <c r="I110" s="2505"/>
      <c r="J110" s="2508"/>
      <c r="K110" s="2511" t="s">
        <v>526</v>
      </c>
      <c r="L110" s="2502"/>
      <c r="M110" s="2505"/>
      <c r="N110" s="2508"/>
      <c r="O110" s="2511" t="s">
        <v>526</v>
      </c>
      <c r="P110" s="2502"/>
      <c r="Q110" s="2499"/>
      <c r="R110" s="2499"/>
      <c r="S110" s="2499"/>
      <c r="T110" s="2499"/>
      <c r="U110" s="2499"/>
      <c r="V110" s="2499"/>
      <c r="W110" s="2499"/>
      <c r="X110" s="2499"/>
      <c r="Y110" s="2505"/>
      <c r="Z110" s="2523" t="s">
        <v>478</v>
      </c>
      <c r="AA110" s="58" t="s">
        <v>880</v>
      </c>
      <c r="AC110" s="2496" t="str">
        <f t="shared" ref="AC110" si="33">IF(ISERROR(VLOOKUP(C110,$AD$6:$AE$27,2,0))=TRUE,"",VLOOKUP(C110,$AD$6:$AE$27,2,0))</f>
        <v/>
      </c>
      <c r="AD110" s="36"/>
      <c r="AE110" s="36"/>
    </row>
    <row r="111" spans="1:31" s="16" customFormat="1">
      <c r="A111" s="2515"/>
      <c r="B111" s="2518"/>
      <c r="C111" s="2518"/>
      <c r="D111" s="2518"/>
      <c r="E111" s="59" t="s">
        <v>761</v>
      </c>
      <c r="F111" s="60"/>
      <c r="G111" s="2521"/>
      <c r="H111" s="2503"/>
      <c r="I111" s="2506"/>
      <c r="J111" s="2509"/>
      <c r="K111" s="2512"/>
      <c r="L111" s="2503"/>
      <c r="M111" s="2506"/>
      <c r="N111" s="2509"/>
      <c r="O111" s="2512"/>
      <c r="P111" s="2503"/>
      <c r="Q111" s="2500"/>
      <c r="R111" s="2500"/>
      <c r="S111" s="2500"/>
      <c r="T111" s="2500"/>
      <c r="U111" s="2500"/>
      <c r="V111" s="2500"/>
      <c r="W111" s="2500"/>
      <c r="X111" s="2500"/>
      <c r="Y111" s="2506"/>
      <c r="Z111" s="2524"/>
      <c r="AA111" s="61" t="s">
        <v>715</v>
      </c>
      <c r="AC111" s="2497"/>
      <c r="AD111" s="36"/>
      <c r="AE111" s="36"/>
    </row>
    <row r="112" spans="1:31" s="16" customFormat="1">
      <c r="A112" s="2516"/>
      <c r="B112" s="2519"/>
      <c r="C112" s="2519"/>
      <c r="D112" s="2519"/>
      <c r="E112" s="62" t="s">
        <v>762</v>
      </c>
      <c r="F112" s="63"/>
      <c r="G112" s="2522"/>
      <c r="H112" s="2504"/>
      <c r="I112" s="2507"/>
      <c r="J112" s="2510"/>
      <c r="K112" s="2513"/>
      <c r="L112" s="2504"/>
      <c r="M112" s="2507"/>
      <c r="N112" s="2510"/>
      <c r="O112" s="2513"/>
      <c r="P112" s="2504"/>
      <c r="Q112" s="2501"/>
      <c r="R112" s="2501"/>
      <c r="S112" s="2501"/>
      <c r="T112" s="2501"/>
      <c r="U112" s="2501"/>
      <c r="V112" s="2501"/>
      <c r="W112" s="2501"/>
      <c r="X112" s="2501"/>
      <c r="Y112" s="2507"/>
      <c r="Z112" s="2525"/>
      <c r="AA112" s="64" t="s">
        <v>881</v>
      </c>
      <c r="AC112" s="2498"/>
      <c r="AD112" s="36"/>
      <c r="AE112" s="36"/>
    </row>
    <row r="113" spans="1:31" s="16" customFormat="1">
      <c r="A113" s="2514">
        <v>37</v>
      </c>
      <c r="B113" s="2517"/>
      <c r="C113" s="2517"/>
      <c r="D113" s="2517"/>
      <c r="E113" s="56" t="s">
        <v>760</v>
      </c>
      <c r="F113" s="57"/>
      <c r="G113" s="2520"/>
      <c r="H113" s="2502"/>
      <c r="I113" s="2505"/>
      <c r="J113" s="2508"/>
      <c r="K113" s="2511" t="s">
        <v>526</v>
      </c>
      <c r="L113" s="2502"/>
      <c r="M113" s="2505"/>
      <c r="N113" s="2508"/>
      <c r="O113" s="2511" t="s">
        <v>526</v>
      </c>
      <c r="P113" s="2502"/>
      <c r="Q113" s="2499"/>
      <c r="R113" s="2499"/>
      <c r="S113" s="2499"/>
      <c r="T113" s="2499"/>
      <c r="U113" s="2499"/>
      <c r="V113" s="2499"/>
      <c r="W113" s="2499"/>
      <c r="X113" s="2499"/>
      <c r="Y113" s="2505"/>
      <c r="Z113" s="2523" t="s">
        <v>478</v>
      </c>
      <c r="AA113" s="58" t="s">
        <v>880</v>
      </c>
      <c r="AC113" s="2496" t="str">
        <f t="shared" ref="AC113" si="34">IF(ISERROR(VLOOKUP(C113,$AD$6:$AE$27,2,0))=TRUE,"",VLOOKUP(C113,$AD$6:$AE$27,2,0))</f>
        <v/>
      </c>
      <c r="AD113" s="36"/>
      <c r="AE113" s="36"/>
    </row>
    <row r="114" spans="1:31" s="16" customFormat="1">
      <c r="A114" s="2515"/>
      <c r="B114" s="2518"/>
      <c r="C114" s="2518"/>
      <c r="D114" s="2518"/>
      <c r="E114" s="59" t="s">
        <v>761</v>
      </c>
      <c r="F114" s="60"/>
      <c r="G114" s="2521"/>
      <c r="H114" s="2503"/>
      <c r="I114" s="2506"/>
      <c r="J114" s="2509"/>
      <c r="K114" s="2512"/>
      <c r="L114" s="2503"/>
      <c r="M114" s="2506"/>
      <c r="N114" s="2509"/>
      <c r="O114" s="2512"/>
      <c r="P114" s="2503"/>
      <c r="Q114" s="2500"/>
      <c r="R114" s="2500"/>
      <c r="S114" s="2500"/>
      <c r="T114" s="2500"/>
      <c r="U114" s="2500"/>
      <c r="V114" s="2500"/>
      <c r="W114" s="2500"/>
      <c r="X114" s="2500"/>
      <c r="Y114" s="2506"/>
      <c r="Z114" s="2524"/>
      <c r="AA114" s="61" t="s">
        <v>715</v>
      </c>
      <c r="AC114" s="2497"/>
      <c r="AD114" s="36"/>
      <c r="AE114" s="36"/>
    </row>
    <row r="115" spans="1:31" s="16" customFormat="1">
      <c r="A115" s="2516"/>
      <c r="B115" s="2519"/>
      <c r="C115" s="2519"/>
      <c r="D115" s="2519"/>
      <c r="E115" s="62" t="s">
        <v>762</v>
      </c>
      <c r="F115" s="63"/>
      <c r="G115" s="2522"/>
      <c r="H115" s="2504"/>
      <c r="I115" s="2507"/>
      <c r="J115" s="2510"/>
      <c r="K115" s="2513"/>
      <c r="L115" s="2504"/>
      <c r="M115" s="2507"/>
      <c r="N115" s="2510"/>
      <c r="O115" s="2513"/>
      <c r="P115" s="2504"/>
      <c r="Q115" s="2501"/>
      <c r="R115" s="2501"/>
      <c r="S115" s="2501"/>
      <c r="T115" s="2501"/>
      <c r="U115" s="2501"/>
      <c r="V115" s="2501"/>
      <c r="W115" s="2501"/>
      <c r="X115" s="2501"/>
      <c r="Y115" s="2507"/>
      <c r="Z115" s="2525"/>
      <c r="AA115" s="64" t="s">
        <v>881</v>
      </c>
      <c r="AC115" s="2498"/>
      <c r="AD115" s="36"/>
      <c r="AE115" s="36"/>
    </row>
    <row r="116" spans="1:31" s="16" customFormat="1">
      <c r="A116" s="2514">
        <v>38</v>
      </c>
      <c r="B116" s="2517"/>
      <c r="C116" s="2517"/>
      <c r="D116" s="2517"/>
      <c r="E116" s="56" t="s">
        <v>760</v>
      </c>
      <c r="F116" s="57"/>
      <c r="G116" s="2520"/>
      <c r="H116" s="2502"/>
      <c r="I116" s="2505"/>
      <c r="J116" s="2508"/>
      <c r="K116" s="2511" t="s">
        <v>526</v>
      </c>
      <c r="L116" s="2502"/>
      <c r="M116" s="2505"/>
      <c r="N116" s="2508"/>
      <c r="O116" s="2511" t="s">
        <v>526</v>
      </c>
      <c r="P116" s="2502"/>
      <c r="Q116" s="2499"/>
      <c r="R116" s="2499"/>
      <c r="S116" s="2499"/>
      <c r="T116" s="2499"/>
      <c r="U116" s="2499"/>
      <c r="V116" s="2499"/>
      <c r="W116" s="2499"/>
      <c r="X116" s="2499"/>
      <c r="Y116" s="2505"/>
      <c r="Z116" s="2523" t="s">
        <v>478</v>
      </c>
      <c r="AA116" s="58" t="s">
        <v>880</v>
      </c>
      <c r="AC116" s="2496" t="str">
        <f t="shared" ref="AC116" si="35">IF(ISERROR(VLOOKUP(C116,$AD$6:$AE$27,2,0))=TRUE,"",VLOOKUP(C116,$AD$6:$AE$27,2,0))</f>
        <v/>
      </c>
      <c r="AD116" s="36"/>
      <c r="AE116" s="36"/>
    </row>
    <row r="117" spans="1:31" s="16" customFormat="1">
      <c r="A117" s="2515"/>
      <c r="B117" s="2518"/>
      <c r="C117" s="2518"/>
      <c r="D117" s="2518"/>
      <c r="E117" s="59" t="s">
        <v>761</v>
      </c>
      <c r="F117" s="60"/>
      <c r="G117" s="2521"/>
      <c r="H117" s="2503"/>
      <c r="I117" s="2506"/>
      <c r="J117" s="2509"/>
      <c r="K117" s="2512"/>
      <c r="L117" s="2503"/>
      <c r="M117" s="2506"/>
      <c r="N117" s="2509"/>
      <c r="O117" s="2512"/>
      <c r="P117" s="2503"/>
      <c r="Q117" s="2500"/>
      <c r="R117" s="2500"/>
      <c r="S117" s="2500"/>
      <c r="T117" s="2500"/>
      <c r="U117" s="2500"/>
      <c r="V117" s="2500"/>
      <c r="W117" s="2500"/>
      <c r="X117" s="2500"/>
      <c r="Y117" s="2506"/>
      <c r="Z117" s="2524"/>
      <c r="AA117" s="61" t="s">
        <v>715</v>
      </c>
      <c r="AC117" s="2497"/>
      <c r="AD117" s="36"/>
      <c r="AE117" s="36"/>
    </row>
    <row r="118" spans="1:31" s="16" customFormat="1">
      <c r="A118" s="2516"/>
      <c r="B118" s="2519"/>
      <c r="C118" s="2519"/>
      <c r="D118" s="2519"/>
      <c r="E118" s="62" t="s">
        <v>762</v>
      </c>
      <c r="F118" s="63"/>
      <c r="G118" s="2522"/>
      <c r="H118" s="2504"/>
      <c r="I118" s="2507"/>
      <c r="J118" s="2510"/>
      <c r="K118" s="2513"/>
      <c r="L118" s="2504"/>
      <c r="M118" s="2507"/>
      <c r="N118" s="2510"/>
      <c r="O118" s="2513"/>
      <c r="P118" s="2504"/>
      <c r="Q118" s="2501"/>
      <c r="R118" s="2501"/>
      <c r="S118" s="2501"/>
      <c r="T118" s="2501"/>
      <c r="U118" s="2501"/>
      <c r="V118" s="2501"/>
      <c r="W118" s="2501"/>
      <c r="X118" s="2501"/>
      <c r="Y118" s="2507"/>
      <c r="Z118" s="2525"/>
      <c r="AA118" s="64" t="s">
        <v>881</v>
      </c>
      <c r="AC118" s="2498"/>
      <c r="AD118" s="36"/>
      <c r="AE118" s="36"/>
    </row>
    <row r="119" spans="1:31" s="16" customFormat="1">
      <c r="A119" s="2514">
        <v>39</v>
      </c>
      <c r="B119" s="2517"/>
      <c r="C119" s="2517"/>
      <c r="D119" s="2517"/>
      <c r="E119" s="56" t="s">
        <v>760</v>
      </c>
      <c r="F119" s="57"/>
      <c r="G119" s="2520"/>
      <c r="H119" s="2502"/>
      <c r="I119" s="2505"/>
      <c r="J119" s="2508"/>
      <c r="K119" s="2511" t="s">
        <v>526</v>
      </c>
      <c r="L119" s="2502"/>
      <c r="M119" s="2505"/>
      <c r="N119" s="2508"/>
      <c r="O119" s="2511" t="s">
        <v>526</v>
      </c>
      <c r="P119" s="2502"/>
      <c r="Q119" s="2499"/>
      <c r="R119" s="2499"/>
      <c r="S119" s="2499"/>
      <c r="T119" s="2499"/>
      <c r="U119" s="2499"/>
      <c r="V119" s="2499"/>
      <c r="W119" s="2499"/>
      <c r="X119" s="2499"/>
      <c r="Y119" s="2505"/>
      <c r="Z119" s="2523" t="s">
        <v>478</v>
      </c>
      <c r="AA119" s="58" t="s">
        <v>880</v>
      </c>
      <c r="AC119" s="2496" t="str">
        <f t="shared" ref="AC119" si="36">IF(ISERROR(VLOOKUP(C119,$AD$6:$AE$27,2,0))=TRUE,"",VLOOKUP(C119,$AD$6:$AE$27,2,0))</f>
        <v/>
      </c>
      <c r="AD119" s="36"/>
      <c r="AE119" s="36"/>
    </row>
    <row r="120" spans="1:31" s="16" customFormat="1">
      <c r="A120" s="2515"/>
      <c r="B120" s="2518"/>
      <c r="C120" s="2518"/>
      <c r="D120" s="2518"/>
      <c r="E120" s="59" t="s">
        <v>761</v>
      </c>
      <c r="F120" s="60"/>
      <c r="G120" s="2521"/>
      <c r="H120" s="2503"/>
      <c r="I120" s="2506"/>
      <c r="J120" s="2509"/>
      <c r="K120" s="2512"/>
      <c r="L120" s="2503"/>
      <c r="M120" s="2506"/>
      <c r="N120" s="2509"/>
      <c r="O120" s="2512"/>
      <c r="P120" s="2503"/>
      <c r="Q120" s="2500"/>
      <c r="R120" s="2500"/>
      <c r="S120" s="2500"/>
      <c r="T120" s="2500"/>
      <c r="U120" s="2500"/>
      <c r="V120" s="2500"/>
      <c r="W120" s="2500"/>
      <c r="X120" s="2500"/>
      <c r="Y120" s="2506"/>
      <c r="Z120" s="2524"/>
      <c r="AA120" s="61" t="s">
        <v>715</v>
      </c>
      <c r="AC120" s="2497"/>
      <c r="AD120" s="36"/>
      <c r="AE120" s="36"/>
    </row>
    <row r="121" spans="1:31" s="16" customFormat="1">
      <c r="A121" s="2516"/>
      <c r="B121" s="2519"/>
      <c r="C121" s="2519"/>
      <c r="D121" s="2519"/>
      <c r="E121" s="62" t="s">
        <v>762</v>
      </c>
      <c r="F121" s="63"/>
      <c r="G121" s="2522"/>
      <c r="H121" s="2504"/>
      <c r="I121" s="2507"/>
      <c r="J121" s="2510"/>
      <c r="K121" s="2513"/>
      <c r="L121" s="2504"/>
      <c r="M121" s="2507"/>
      <c r="N121" s="2510"/>
      <c r="O121" s="2513"/>
      <c r="P121" s="2504"/>
      <c r="Q121" s="2501"/>
      <c r="R121" s="2501"/>
      <c r="S121" s="2501"/>
      <c r="T121" s="2501"/>
      <c r="U121" s="2501"/>
      <c r="V121" s="2501"/>
      <c r="W121" s="2501"/>
      <c r="X121" s="2501"/>
      <c r="Y121" s="2507"/>
      <c r="Z121" s="2525"/>
      <c r="AA121" s="64" t="s">
        <v>881</v>
      </c>
      <c r="AC121" s="2498"/>
      <c r="AD121" s="36"/>
      <c r="AE121" s="36"/>
    </row>
    <row r="122" spans="1:31" s="16" customFormat="1">
      <c r="A122" s="2514">
        <v>40</v>
      </c>
      <c r="B122" s="2517"/>
      <c r="C122" s="2517"/>
      <c r="D122" s="2517"/>
      <c r="E122" s="56" t="s">
        <v>760</v>
      </c>
      <c r="F122" s="57"/>
      <c r="G122" s="2520"/>
      <c r="H122" s="2502"/>
      <c r="I122" s="2505"/>
      <c r="J122" s="2508"/>
      <c r="K122" s="2511" t="s">
        <v>526</v>
      </c>
      <c r="L122" s="2502"/>
      <c r="M122" s="2505"/>
      <c r="N122" s="2508"/>
      <c r="O122" s="2511" t="s">
        <v>526</v>
      </c>
      <c r="P122" s="2502"/>
      <c r="Q122" s="2499"/>
      <c r="R122" s="2499"/>
      <c r="S122" s="2499"/>
      <c r="T122" s="2499"/>
      <c r="U122" s="2499"/>
      <c r="V122" s="2499"/>
      <c r="W122" s="2499"/>
      <c r="X122" s="2499"/>
      <c r="Y122" s="2505"/>
      <c r="Z122" s="2523" t="s">
        <v>478</v>
      </c>
      <c r="AA122" s="58" t="s">
        <v>880</v>
      </c>
      <c r="AC122" s="2496" t="str">
        <f t="shared" ref="AC122" si="37">IF(ISERROR(VLOOKUP(C122,$AD$6:$AE$27,2,0))=TRUE,"",VLOOKUP(C122,$AD$6:$AE$27,2,0))</f>
        <v/>
      </c>
      <c r="AD122" s="36"/>
      <c r="AE122" s="36"/>
    </row>
    <row r="123" spans="1:31" s="16" customFormat="1">
      <c r="A123" s="2515"/>
      <c r="B123" s="2518"/>
      <c r="C123" s="2518"/>
      <c r="D123" s="2518"/>
      <c r="E123" s="59" t="s">
        <v>761</v>
      </c>
      <c r="F123" s="60"/>
      <c r="G123" s="2521"/>
      <c r="H123" s="2503"/>
      <c r="I123" s="2506"/>
      <c r="J123" s="2509"/>
      <c r="K123" s="2512"/>
      <c r="L123" s="2503"/>
      <c r="M123" s="2506"/>
      <c r="N123" s="2509"/>
      <c r="O123" s="2512"/>
      <c r="P123" s="2503"/>
      <c r="Q123" s="2500"/>
      <c r="R123" s="2500"/>
      <c r="S123" s="2500"/>
      <c r="T123" s="2500"/>
      <c r="U123" s="2500"/>
      <c r="V123" s="2500"/>
      <c r="W123" s="2500"/>
      <c r="X123" s="2500"/>
      <c r="Y123" s="2506"/>
      <c r="Z123" s="2524"/>
      <c r="AA123" s="61" t="s">
        <v>715</v>
      </c>
      <c r="AC123" s="2497"/>
      <c r="AD123" s="36"/>
      <c r="AE123" s="36"/>
    </row>
    <row r="124" spans="1:31" s="16" customFormat="1">
      <c r="A124" s="2516"/>
      <c r="B124" s="2519"/>
      <c r="C124" s="2519"/>
      <c r="D124" s="2519"/>
      <c r="E124" s="62" t="s">
        <v>762</v>
      </c>
      <c r="F124" s="63"/>
      <c r="G124" s="2522"/>
      <c r="H124" s="2504"/>
      <c r="I124" s="2507"/>
      <c r="J124" s="2510"/>
      <c r="K124" s="2513"/>
      <c r="L124" s="2504"/>
      <c r="M124" s="2507"/>
      <c r="N124" s="2510"/>
      <c r="O124" s="2513"/>
      <c r="P124" s="2504"/>
      <c r="Q124" s="2501"/>
      <c r="R124" s="2501"/>
      <c r="S124" s="2501"/>
      <c r="T124" s="2501"/>
      <c r="U124" s="2501"/>
      <c r="V124" s="2501"/>
      <c r="W124" s="2501"/>
      <c r="X124" s="2501"/>
      <c r="Y124" s="2507"/>
      <c r="Z124" s="2525"/>
      <c r="AA124" s="64" t="s">
        <v>881</v>
      </c>
      <c r="AC124" s="2498"/>
      <c r="AD124" s="36"/>
      <c r="AE124" s="36"/>
    </row>
    <row r="125" spans="1:31" s="16" customFormat="1">
      <c r="A125" s="2514">
        <v>41</v>
      </c>
      <c r="B125" s="2517"/>
      <c r="C125" s="2517"/>
      <c r="D125" s="2517"/>
      <c r="E125" s="56" t="s">
        <v>760</v>
      </c>
      <c r="F125" s="57"/>
      <c r="G125" s="2520"/>
      <c r="H125" s="2502"/>
      <c r="I125" s="2505"/>
      <c r="J125" s="2508"/>
      <c r="K125" s="2511" t="s">
        <v>526</v>
      </c>
      <c r="L125" s="2502"/>
      <c r="M125" s="2505"/>
      <c r="N125" s="2508"/>
      <c r="O125" s="2511" t="s">
        <v>526</v>
      </c>
      <c r="P125" s="2502"/>
      <c r="Q125" s="2499"/>
      <c r="R125" s="2499"/>
      <c r="S125" s="2499"/>
      <c r="T125" s="2499"/>
      <c r="U125" s="2499"/>
      <c r="V125" s="2499"/>
      <c r="W125" s="2499"/>
      <c r="X125" s="2499"/>
      <c r="Y125" s="2505"/>
      <c r="Z125" s="2523" t="s">
        <v>478</v>
      </c>
      <c r="AA125" s="58" t="s">
        <v>880</v>
      </c>
      <c r="AC125" s="2496" t="str">
        <f t="shared" ref="AC125" si="38">IF(ISERROR(VLOOKUP(C125,$AD$6:$AE$27,2,0))=TRUE,"",VLOOKUP(C125,$AD$6:$AE$27,2,0))</f>
        <v/>
      </c>
      <c r="AD125" s="36"/>
      <c r="AE125" s="36"/>
    </row>
    <row r="126" spans="1:31" s="16" customFormat="1">
      <c r="A126" s="2515"/>
      <c r="B126" s="2518"/>
      <c r="C126" s="2518"/>
      <c r="D126" s="2518"/>
      <c r="E126" s="59" t="s">
        <v>761</v>
      </c>
      <c r="F126" s="60"/>
      <c r="G126" s="2521"/>
      <c r="H126" s="2503"/>
      <c r="I126" s="2506"/>
      <c r="J126" s="2509"/>
      <c r="K126" s="2512"/>
      <c r="L126" s="2503"/>
      <c r="M126" s="2506"/>
      <c r="N126" s="2509"/>
      <c r="O126" s="2512"/>
      <c r="P126" s="2503"/>
      <c r="Q126" s="2500"/>
      <c r="R126" s="2500"/>
      <c r="S126" s="2500"/>
      <c r="T126" s="2500"/>
      <c r="U126" s="2500"/>
      <c r="V126" s="2500"/>
      <c r="W126" s="2500"/>
      <c r="X126" s="2500"/>
      <c r="Y126" s="2506"/>
      <c r="Z126" s="2524"/>
      <c r="AA126" s="61" t="s">
        <v>715</v>
      </c>
      <c r="AC126" s="2497"/>
      <c r="AD126" s="36"/>
      <c r="AE126" s="36"/>
    </row>
    <row r="127" spans="1:31" s="16" customFormat="1">
      <c r="A127" s="2516"/>
      <c r="B127" s="2519"/>
      <c r="C127" s="2519"/>
      <c r="D127" s="2519"/>
      <c r="E127" s="62" t="s">
        <v>762</v>
      </c>
      <c r="F127" s="63"/>
      <c r="G127" s="2522"/>
      <c r="H127" s="2504"/>
      <c r="I127" s="2507"/>
      <c r="J127" s="2510"/>
      <c r="K127" s="2513"/>
      <c r="L127" s="2504"/>
      <c r="M127" s="2507"/>
      <c r="N127" s="2510"/>
      <c r="O127" s="2513"/>
      <c r="P127" s="2504"/>
      <c r="Q127" s="2501"/>
      <c r="R127" s="2501"/>
      <c r="S127" s="2501"/>
      <c r="T127" s="2501"/>
      <c r="U127" s="2501"/>
      <c r="V127" s="2501"/>
      <c r="W127" s="2501"/>
      <c r="X127" s="2501"/>
      <c r="Y127" s="2507"/>
      <c r="Z127" s="2525"/>
      <c r="AA127" s="64" t="s">
        <v>881</v>
      </c>
      <c r="AC127" s="2498"/>
      <c r="AD127" s="36"/>
      <c r="AE127" s="36"/>
    </row>
    <row r="128" spans="1:31" s="16" customFormat="1">
      <c r="A128" s="2514">
        <v>42</v>
      </c>
      <c r="B128" s="2517"/>
      <c r="C128" s="2517"/>
      <c r="D128" s="2517"/>
      <c r="E128" s="56" t="s">
        <v>760</v>
      </c>
      <c r="F128" s="57"/>
      <c r="G128" s="2520"/>
      <c r="H128" s="2502"/>
      <c r="I128" s="2505"/>
      <c r="J128" s="2508"/>
      <c r="K128" s="2511" t="s">
        <v>526</v>
      </c>
      <c r="L128" s="2502"/>
      <c r="M128" s="2505"/>
      <c r="N128" s="2508"/>
      <c r="O128" s="2511" t="s">
        <v>526</v>
      </c>
      <c r="P128" s="2502"/>
      <c r="Q128" s="2499"/>
      <c r="R128" s="2499"/>
      <c r="S128" s="2499"/>
      <c r="T128" s="2499"/>
      <c r="U128" s="2499"/>
      <c r="V128" s="2499"/>
      <c r="W128" s="2499"/>
      <c r="X128" s="2499"/>
      <c r="Y128" s="2505"/>
      <c r="Z128" s="2523" t="s">
        <v>478</v>
      </c>
      <c r="AA128" s="58" t="s">
        <v>880</v>
      </c>
      <c r="AC128" s="2496" t="str">
        <f t="shared" ref="AC128" si="39">IF(ISERROR(VLOOKUP(C128,$AD$6:$AE$27,2,0))=TRUE,"",VLOOKUP(C128,$AD$6:$AE$27,2,0))</f>
        <v/>
      </c>
      <c r="AD128" s="36"/>
      <c r="AE128" s="36"/>
    </row>
    <row r="129" spans="1:31" s="16" customFormat="1">
      <c r="A129" s="2515"/>
      <c r="B129" s="2518"/>
      <c r="C129" s="2518"/>
      <c r="D129" s="2518"/>
      <c r="E129" s="59" t="s">
        <v>761</v>
      </c>
      <c r="F129" s="60"/>
      <c r="G129" s="2521"/>
      <c r="H129" s="2503"/>
      <c r="I129" s="2506"/>
      <c r="J129" s="2509"/>
      <c r="K129" s="2512"/>
      <c r="L129" s="2503"/>
      <c r="M129" s="2506"/>
      <c r="N129" s="2509"/>
      <c r="O129" s="2512"/>
      <c r="P129" s="2503"/>
      <c r="Q129" s="2500"/>
      <c r="R129" s="2500"/>
      <c r="S129" s="2500"/>
      <c r="T129" s="2500"/>
      <c r="U129" s="2500"/>
      <c r="V129" s="2500"/>
      <c r="W129" s="2500"/>
      <c r="X129" s="2500"/>
      <c r="Y129" s="2506"/>
      <c r="Z129" s="2524"/>
      <c r="AA129" s="61" t="s">
        <v>715</v>
      </c>
      <c r="AC129" s="2497"/>
      <c r="AD129" s="36"/>
      <c r="AE129" s="36"/>
    </row>
    <row r="130" spans="1:31" s="16" customFormat="1">
      <c r="A130" s="2516"/>
      <c r="B130" s="2519"/>
      <c r="C130" s="2519"/>
      <c r="D130" s="2519"/>
      <c r="E130" s="62" t="s">
        <v>762</v>
      </c>
      <c r="F130" s="63"/>
      <c r="G130" s="2522"/>
      <c r="H130" s="2504"/>
      <c r="I130" s="2507"/>
      <c r="J130" s="2510"/>
      <c r="K130" s="2513"/>
      <c r="L130" s="2504"/>
      <c r="M130" s="2507"/>
      <c r="N130" s="2510"/>
      <c r="O130" s="2513"/>
      <c r="P130" s="2504"/>
      <c r="Q130" s="2501"/>
      <c r="R130" s="2501"/>
      <c r="S130" s="2501"/>
      <c r="T130" s="2501"/>
      <c r="U130" s="2501"/>
      <c r="V130" s="2501"/>
      <c r="W130" s="2501"/>
      <c r="X130" s="2501"/>
      <c r="Y130" s="2507"/>
      <c r="Z130" s="2525"/>
      <c r="AA130" s="64" t="s">
        <v>881</v>
      </c>
      <c r="AC130" s="2498"/>
      <c r="AD130" s="36"/>
      <c r="AE130" s="36"/>
    </row>
    <row r="131" spans="1:31" s="16" customFormat="1">
      <c r="A131" s="2514">
        <v>43</v>
      </c>
      <c r="B131" s="2517"/>
      <c r="C131" s="2517"/>
      <c r="D131" s="2517"/>
      <c r="E131" s="56" t="s">
        <v>760</v>
      </c>
      <c r="F131" s="57"/>
      <c r="G131" s="2520"/>
      <c r="H131" s="2502"/>
      <c r="I131" s="2505"/>
      <c r="J131" s="2508"/>
      <c r="K131" s="2511" t="s">
        <v>526</v>
      </c>
      <c r="L131" s="2502"/>
      <c r="M131" s="2505"/>
      <c r="N131" s="2508"/>
      <c r="O131" s="2511" t="s">
        <v>526</v>
      </c>
      <c r="P131" s="2502"/>
      <c r="Q131" s="2499"/>
      <c r="R131" s="2499"/>
      <c r="S131" s="2499"/>
      <c r="T131" s="2499"/>
      <c r="U131" s="2499"/>
      <c r="V131" s="2499"/>
      <c r="W131" s="2499"/>
      <c r="X131" s="2499"/>
      <c r="Y131" s="2505"/>
      <c r="Z131" s="2523" t="s">
        <v>478</v>
      </c>
      <c r="AA131" s="58" t="s">
        <v>880</v>
      </c>
      <c r="AC131" s="2496" t="str">
        <f t="shared" ref="AC131" si="40">IF(ISERROR(VLOOKUP(C131,$AD$6:$AE$27,2,0))=TRUE,"",VLOOKUP(C131,$AD$6:$AE$27,2,0))</f>
        <v/>
      </c>
      <c r="AD131" s="36"/>
      <c r="AE131" s="36"/>
    </row>
    <row r="132" spans="1:31" s="16" customFormat="1">
      <c r="A132" s="2515"/>
      <c r="B132" s="2518"/>
      <c r="C132" s="2518"/>
      <c r="D132" s="2518"/>
      <c r="E132" s="59" t="s">
        <v>761</v>
      </c>
      <c r="F132" s="60"/>
      <c r="G132" s="2521"/>
      <c r="H132" s="2503"/>
      <c r="I132" s="2506"/>
      <c r="J132" s="2509"/>
      <c r="K132" s="2512"/>
      <c r="L132" s="2503"/>
      <c r="M132" s="2506"/>
      <c r="N132" s="2509"/>
      <c r="O132" s="2512"/>
      <c r="P132" s="2503"/>
      <c r="Q132" s="2500"/>
      <c r="R132" s="2500"/>
      <c r="S132" s="2500"/>
      <c r="T132" s="2500"/>
      <c r="U132" s="2500"/>
      <c r="V132" s="2500"/>
      <c r="W132" s="2500"/>
      <c r="X132" s="2500"/>
      <c r="Y132" s="2506"/>
      <c r="Z132" s="2524"/>
      <c r="AA132" s="61" t="s">
        <v>715</v>
      </c>
      <c r="AC132" s="2497"/>
      <c r="AD132" s="36"/>
      <c r="AE132" s="36"/>
    </row>
    <row r="133" spans="1:31" s="16" customFormat="1">
      <c r="A133" s="2516"/>
      <c r="B133" s="2519"/>
      <c r="C133" s="2519"/>
      <c r="D133" s="2519"/>
      <c r="E133" s="62" t="s">
        <v>762</v>
      </c>
      <c r="F133" s="63"/>
      <c r="G133" s="2522"/>
      <c r="H133" s="2504"/>
      <c r="I133" s="2507"/>
      <c r="J133" s="2510"/>
      <c r="K133" s="2513"/>
      <c r="L133" s="2504"/>
      <c r="M133" s="2507"/>
      <c r="N133" s="2510"/>
      <c r="O133" s="2513"/>
      <c r="P133" s="2504"/>
      <c r="Q133" s="2501"/>
      <c r="R133" s="2501"/>
      <c r="S133" s="2501"/>
      <c r="T133" s="2501"/>
      <c r="U133" s="2501"/>
      <c r="V133" s="2501"/>
      <c r="W133" s="2501"/>
      <c r="X133" s="2501"/>
      <c r="Y133" s="2507"/>
      <c r="Z133" s="2525"/>
      <c r="AA133" s="64" t="s">
        <v>881</v>
      </c>
      <c r="AC133" s="2498"/>
      <c r="AD133" s="36"/>
      <c r="AE133" s="36"/>
    </row>
    <row r="134" spans="1:31" s="16" customFormat="1">
      <c r="A134" s="2514">
        <v>44</v>
      </c>
      <c r="B134" s="2517"/>
      <c r="C134" s="2517"/>
      <c r="D134" s="2517"/>
      <c r="E134" s="56" t="s">
        <v>760</v>
      </c>
      <c r="F134" s="57"/>
      <c r="G134" s="2520"/>
      <c r="H134" s="2502"/>
      <c r="I134" s="2505"/>
      <c r="J134" s="2508"/>
      <c r="K134" s="2511" t="s">
        <v>526</v>
      </c>
      <c r="L134" s="2502"/>
      <c r="M134" s="2505"/>
      <c r="N134" s="2508"/>
      <c r="O134" s="2511" t="s">
        <v>526</v>
      </c>
      <c r="P134" s="2502"/>
      <c r="Q134" s="2499"/>
      <c r="R134" s="2499"/>
      <c r="S134" s="2499"/>
      <c r="T134" s="2499"/>
      <c r="U134" s="2499"/>
      <c r="V134" s="2499"/>
      <c r="W134" s="2499"/>
      <c r="X134" s="2499"/>
      <c r="Y134" s="2505"/>
      <c r="Z134" s="2523" t="s">
        <v>478</v>
      </c>
      <c r="AA134" s="58" t="s">
        <v>880</v>
      </c>
      <c r="AC134" s="2496" t="str">
        <f t="shared" ref="AC134" si="41">IF(ISERROR(VLOOKUP(C134,$AD$6:$AE$27,2,0))=TRUE,"",VLOOKUP(C134,$AD$6:$AE$27,2,0))</f>
        <v/>
      </c>
      <c r="AD134" s="36"/>
      <c r="AE134" s="36"/>
    </row>
    <row r="135" spans="1:31" s="16" customFormat="1">
      <c r="A135" s="2515"/>
      <c r="B135" s="2518"/>
      <c r="C135" s="2518"/>
      <c r="D135" s="2518"/>
      <c r="E135" s="59" t="s">
        <v>761</v>
      </c>
      <c r="F135" s="60"/>
      <c r="G135" s="2521"/>
      <c r="H135" s="2503"/>
      <c r="I135" s="2506"/>
      <c r="J135" s="2509"/>
      <c r="K135" s="2512"/>
      <c r="L135" s="2503"/>
      <c r="M135" s="2506"/>
      <c r="N135" s="2509"/>
      <c r="O135" s="2512"/>
      <c r="P135" s="2503"/>
      <c r="Q135" s="2500"/>
      <c r="R135" s="2500"/>
      <c r="S135" s="2500"/>
      <c r="T135" s="2500"/>
      <c r="U135" s="2500"/>
      <c r="V135" s="2500"/>
      <c r="W135" s="2500"/>
      <c r="X135" s="2500"/>
      <c r="Y135" s="2506"/>
      <c r="Z135" s="2524"/>
      <c r="AA135" s="61" t="s">
        <v>715</v>
      </c>
      <c r="AC135" s="2497"/>
      <c r="AD135" s="36"/>
      <c r="AE135" s="36"/>
    </row>
    <row r="136" spans="1:31" s="16" customFormat="1">
      <c r="A136" s="2516"/>
      <c r="B136" s="2519"/>
      <c r="C136" s="2519"/>
      <c r="D136" s="2519"/>
      <c r="E136" s="62" t="s">
        <v>762</v>
      </c>
      <c r="F136" s="63"/>
      <c r="G136" s="2522"/>
      <c r="H136" s="2504"/>
      <c r="I136" s="2507"/>
      <c r="J136" s="2510"/>
      <c r="K136" s="2513"/>
      <c r="L136" s="2504"/>
      <c r="M136" s="2507"/>
      <c r="N136" s="2510"/>
      <c r="O136" s="2513"/>
      <c r="P136" s="2504"/>
      <c r="Q136" s="2501"/>
      <c r="R136" s="2501"/>
      <c r="S136" s="2501"/>
      <c r="T136" s="2501"/>
      <c r="U136" s="2501"/>
      <c r="V136" s="2501"/>
      <c r="W136" s="2501"/>
      <c r="X136" s="2501"/>
      <c r="Y136" s="2507"/>
      <c r="Z136" s="2525"/>
      <c r="AA136" s="64" t="s">
        <v>881</v>
      </c>
      <c r="AC136" s="2498"/>
      <c r="AD136" s="36"/>
      <c r="AE136" s="36"/>
    </row>
    <row r="137" spans="1:31" s="16" customFormat="1">
      <c r="A137" s="2514">
        <v>45</v>
      </c>
      <c r="B137" s="2517"/>
      <c r="C137" s="2517"/>
      <c r="D137" s="2517"/>
      <c r="E137" s="56" t="s">
        <v>760</v>
      </c>
      <c r="F137" s="57"/>
      <c r="G137" s="2520"/>
      <c r="H137" s="2502"/>
      <c r="I137" s="2505"/>
      <c r="J137" s="2508"/>
      <c r="K137" s="2511" t="s">
        <v>526</v>
      </c>
      <c r="L137" s="2502"/>
      <c r="M137" s="2505"/>
      <c r="N137" s="2508"/>
      <c r="O137" s="2511" t="s">
        <v>526</v>
      </c>
      <c r="P137" s="2502"/>
      <c r="Q137" s="2499"/>
      <c r="R137" s="2499"/>
      <c r="S137" s="2499"/>
      <c r="T137" s="2499"/>
      <c r="U137" s="2499"/>
      <c r="V137" s="2499"/>
      <c r="W137" s="2499"/>
      <c r="X137" s="2499"/>
      <c r="Y137" s="2505"/>
      <c r="Z137" s="2523" t="s">
        <v>478</v>
      </c>
      <c r="AA137" s="58" t="s">
        <v>880</v>
      </c>
      <c r="AC137" s="2496" t="str">
        <f t="shared" ref="AC137" si="42">IF(ISERROR(VLOOKUP(C137,$AD$6:$AE$27,2,0))=TRUE,"",VLOOKUP(C137,$AD$6:$AE$27,2,0))</f>
        <v/>
      </c>
      <c r="AD137" s="36"/>
      <c r="AE137" s="36"/>
    </row>
    <row r="138" spans="1:31" s="16" customFormat="1">
      <c r="A138" s="2515"/>
      <c r="B138" s="2518"/>
      <c r="C138" s="2518"/>
      <c r="D138" s="2518"/>
      <c r="E138" s="59" t="s">
        <v>761</v>
      </c>
      <c r="F138" s="60"/>
      <c r="G138" s="2521"/>
      <c r="H138" s="2503"/>
      <c r="I138" s="2506"/>
      <c r="J138" s="2509"/>
      <c r="K138" s="2512"/>
      <c r="L138" s="2503"/>
      <c r="M138" s="2506"/>
      <c r="N138" s="2509"/>
      <c r="O138" s="2512"/>
      <c r="P138" s="2503"/>
      <c r="Q138" s="2500"/>
      <c r="R138" s="2500"/>
      <c r="S138" s="2500"/>
      <c r="T138" s="2500"/>
      <c r="U138" s="2500"/>
      <c r="V138" s="2500"/>
      <c r="W138" s="2500"/>
      <c r="X138" s="2500"/>
      <c r="Y138" s="2506"/>
      <c r="Z138" s="2524"/>
      <c r="AA138" s="61" t="s">
        <v>715</v>
      </c>
      <c r="AC138" s="2497"/>
      <c r="AD138" s="36"/>
      <c r="AE138" s="36"/>
    </row>
    <row r="139" spans="1:31" s="16" customFormat="1">
      <c r="A139" s="2516"/>
      <c r="B139" s="2519"/>
      <c r="C139" s="2519"/>
      <c r="D139" s="2519"/>
      <c r="E139" s="62" t="s">
        <v>762</v>
      </c>
      <c r="F139" s="63"/>
      <c r="G139" s="2522"/>
      <c r="H139" s="2504"/>
      <c r="I139" s="2507"/>
      <c r="J139" s="2510"/>
      <c r="K139" s="2513"/>
      <c r="L139" s="2504"/>
      <c r="M139" s="2507"/>
      <c r="N139" s="2510"/>
      <c r="O139" s="2513"/>
      <c r="P139" s="2504"/>
      <c r="Q139" s="2501"/>
      <c r="R139" s="2501"/>
      <c r="S139" s="2501"/>
      <c r="T139" s="2501"/>
      <c r="U139" s="2501"/>
      <c r="V139" s="2501"/>
      <c r="W139" s="2501"/>
      <c r="X139" s="2501"/>
      <c r="Y139" s="2507"/>
      <c r="Z139" s="2525"/>
      <c r="AA139" s="64" t="s">
        <v>881</v>
      </c>
      <c r="AC139" s="2498"/>
      <c r="AD139" s="36"/>
      <c r="AE139" s="36"/>
    </row>
    <row r="140" spans="1:31" s="16" customFormat="1">
      <c r="A140" s="2514">
        <v>46</v>
      </c>
      <c r="B140" s="2517"/>
      <c r="C140" s="2517"/>
      <c r="D140" s="2517"/>
      <c r="E140" s="56" t="s">
        <v>760</v>
      </c>
      <c r="F140" s="57"/>
      <c r="G140" s="2520"/>
      <c r="H140" s="2502"/>
      <c r="I140" s="2505"/>
      <c r="J140" s="2508"/>
      <c r="K140" s="2511" t="s">
        <v>526</v>
      </c>
      <c r="L140" s="2502"/>
      <c r="M140" s="2505"/>
      <c r="N140" s="2508"/>
      <c r="O140" s="2511" t="s">
        <v>526</v>
      </c>
      <c r="P140" s="2502"/>
      <c r="Q140" s="2499"/>
      <c r="R140" s="2499"/>
      <c r="S140" s="2499"/>
      <c r="T140" s="2499"/>
      <c r="U140" s="2499"/>
      <c r="V140" s="2499"/>
      <c r="W140" s="2499"/>
      <c r="X140" s="2499"/>
      <c r="Y140" s="2505"/>
      <c r="Z140" s="2523" t="s">
        <v>478</v>
      </c>
      <c r="AA140" s="58" t="s">
        <v>880</v>
      </c>
      <c r="AC140" s="2496" t="str">
        <f t="shared" ref="AC140" si="43">IF(ISERROR(VLOOKUP(C140,$AD$6:$AE$27,2,0))=TRUE,"",VLOOKUP(C140,$AD$6:$AE$27,2,0))</f>
        <v/>
      </c>
      <c r="AD140" s="36"/>
      <c r="AE140" s="36"/>
    </row>
    <row r="141" spans="1:31" s="16" customFormat="1">
      <c r="A141" s="2515"/>
      <c r="B141" s="2518"/>
      <c r="C141" s="2518"/>
      <c r="D141" s="2518"/>
      <c r="E141" s="59" t="s">
        <v>761</v>
      </c>
      <c r="F141" s="60"/>
      <c r="G141" s="2521"/>
      <c r="H141" s="2503"/>
      <c r="I141" s="2506"/>
      <c r="J141" s="2509"/>
      <c r="K141" s="2512"/>
      <c r="L141" s="2503"/>
      <c r="M141" s="2506"/>
      <c r="N141" s="2509"/>
      <c r="O141" s="2512"/>
      <c r="P141" s="2503"/>
      <c r="Q141" s="2500"/>
      <c r="R141" s="2500"/>
      <c r="S141" s="2500"/>
      <c r="T141" s="2500"/>
      <c r="U141" s="2500"/>
      <c r="V141" s="2500"/>
      <c r="W141" s="2500"/>
      <c r="X141" s="2500"/>
      <c r="Y141" s="2506"/>
      <c r="Z141" s="2524"/>
      <c r="AA141" s="61" t="s">
        <v>715</v>
      </c>
      <c r="AC141" s="2497"/>
      <c r="AD141" s="36"/>
      <c r="AE141" s="36"/>
    </row>
    <row r="142" spans="1:31" s="16" customFormat="1">
      <c r="A142" s="2516"/>
      <c r="B142" s="2519"/>
      <c r="C142" s="2519"/>
      <c r="D142" s="2519"/>
      <c r="E142" s="62" t="s">
        <v>762</v>
      </c>
      <c r="F142" s="63"/>
      <c r="G142" s="2522"/>
      <c r="H142" s="2504"/>
      <c r="I142" s="2507"/>
      <c r="J142" s="2510"/>
      <c r="K142" s="2513"/>
      <c r="L142" s="2504"/>
      <c r="M142" s="2507"/>
      <c r="N142" s="2510"/>
      <c r="O142" s="2513"/>
      <c r="P142" s="2504"/>
      <c r="Q142" s="2501"/>
      <c r="R142" s="2501"/>
      <c r="S142" s="2501"/>
      <c r="T142" s="2501"/>
      <c r="U142" s="2501"/>
      <c r="V142" s="2501"/>
      <c r="W142" s="2501"/>
      <c r="X142" s="2501"/>
      <c r="Y142" s="2507"/>
      <c r="Z142" s="2525"/>
      <c r="AA142" s="64" t="s">
        <v>881</v>
      </c>
      <c r="AC142" s="2498"/>
      <c r="AD142" s="36"/>
      <c r="AE142" s="36"/>
    </row>
    <row r="143" spans="1:31" s="16" customFormat="1">
      <c r="A143" s="2514">
        <v>47</v>
      </c>
      <c r="B143" s="2517"/>
      <c r="C143" s="2517"/>
      <c r="D143" s="2517"/>
      <c r="E143" s="56" t="s">
        <v>760</v>
      </c>
      <c r="F143" s="57"/>
      <c r="G143" s="2520"/>
      <c r="H143" s="2502"/>
      <c r="I143" s="2505"/>
      <c r="J143" s="2508"/>
      <c r="K143" s="2511" t="s">
        <v>526</v>
      </c>
      <c r="L143" s="2502"/>
      <c r="M143" s="2505"/>
      <c r="N143" s="2508"/>
      <c r="O143" s="2511" t="s">
        <v>526</v>
      </c>
      <c r="P143" s="2502"/>
      <c r="Q143" s="2499"/>
      <c r="R143" s="2499"/>
      <c r="S143" s="2499"/>
      <c r="T143" s="2499"/>
      <c r="U143" s="2499"/>
      <c r="V143" s="2499"/>
      <c r="W143" s="2499"/>
      <c r="X143" s="2499"/>
      <c r="Y143" s="2505"/>
      <c r="Z143" s="2523" t="s">
        <v>478</v>
      </c>
      <c r="AA143" s="58" t="s">
        <v>880</v>
      </c>
      <c r="AC143" s="2496" t="str">
        <f t="shared" ref="AC143" si="44">IF(ISERROR(VLOOKUP(C143,$AD$6:$AE$27,2,0))=TRUE,"",VLOOKUP(C143,$AD$6:$AE$27,2,0))</f>
        <v/>
      </c>
      <c r="AD143" s="36"/>
      <c r="AE143" s="36"/>
    </row>
    <row r="144" spans="1:31" s="16" customFormat="1">
      <c r="A144" s="2515"/>
      <c r="B144" s="2518"/>
      <c r="C144" s="2518"/>
      <c r="D144" s="2518"/>
      <c r="E144" s="59" t="s">
        <v>761</v>
      </c>
      <c r="F144" s="60"/>
      <c r="G144" s="2521"/>
      <c r="H144" s="2503"/>
      <c r="I144" s="2506"/>
      <c r="J144" s="2509"/>
      <c r="K144" s="2512"/>
      <c r="L144" s="2503"/>
      <c r="M144" s="2506"/>
      <c r="N144" s="2509"/>
      <c r="O144" s="2512"/>
      <c r="P144" s="2503"/>
      <c r="Q144" s="2500"/>
      <c r="R144" s="2500"/>
      <c r="S144" s="2500"/>
      <c r="T144" s="2500"/>
      <c r="U144" s="2500"/>
      <c r="V144" s="2500"/>
      <c r="W144" s="2500"/>
      <c r="X144" s="2500"/>
      <c r="Y144" s="2506"/>
      <c r="Z144" s="2524"/>
      <c r="AA144" s="61" t="s">
        <v>715</v>
      </c>
      <c r="AC144" s="2497"/>
      <c r="AD144" s="36"/>
      <c r="AE144" s="36"/>
    </row>
    <row r="145" spans="1:31" s="16" customFormat="1">
      <c r="A145" s="2516"/>
      <c r="B145" s="2519"/>
      <c r="C145" s="2519"/>
      <c r="D145" s="2519"/>
      <c r="E145" s="62" t="s">
        <v>762</v>
      </c>
      <c r="F145" s="63"/>
      <c r="G145" s="2522"/>
      <c r="H145" s="2504"/>
      <c r="I145" s="2507"/>
      <c r="J145" s="2510"/>
      <c r="K145" s="2513"/>
      <c r="L145" s="2504"/>
      <c r="M145" s="2507"/>
      <c r="N145" s="2510"/>
      <c r="O145" s="2513"/>
      <c r="P145" s="2504"/>
      <c r="Q145" s="2501"/>
      <c r="R145" s="2501"/>
      <c r="S145" s="2501"/>
      <c r="T145" s="2501"/>
      <c r="U145" s="2501"/>
      <c r="V145" s="2501"/>
      <c r="W145" s="2501"/>
      <c r="X145" s="2501"/>
      <c r="Y145" s="2507"/>
      <c r="Z145" s="2525"/>
      <c r="AA145" s="64" t="s">
        <v>881</v>
      </c>
      <c r="AC145" s="2498"/>
      <c r="AD145" s="36"/>
      <c r="AE145" s="36"/>
    </row>
    <row r="146" spans="1:31" s="16" customFormat="1">
      <c r="A146" s="2514">
        <v>48</v>
      </c>
      <c r="B146" s="2517"/>
      <c r="C146" s="2517"/>
      <c r="D146" s="2517"/>
      <c r="E146" s="56" t="s">
        <v>760</v>
      </c>
      <c r="F146" s="57"/>
      <c r="G146" s="2520"/>
      <c r="H146" s="2502"/>
      <c r="I146" s="2505"/>
      <c r="J146" s="2508"/>
      <c r="K146" s="2511" t="s">
        <v>526</v>
      </c>
      <c r="L146" s="2502"/>
      <c r="M146" s="2505"/>
      <c r="N146" s="2508"/>
      <c r="O146" s="2511" t="s">
        <v>526</v>
      </c>
      <c r="P146" s="2502"/>
      <c r="Q146" s="2499"/>
      <c r="R146" s="2499"/>
      <c r="S146" s="2499"/>
      <c r="T146" s="2499"/>
      <c r="U146" s="2499"/>
      <c r="V146" s="2499"/>
      <c r="W146" s="2499"/>
      <c r="X146" s="2499"/>
      <c r="Y146" s="2505"/>
      <c r="Z146" s="2523" t="s">
        <v>478</v>
      </c>
      <c r="AA146" s="58" t="s">
        <v>880</v>
      </c>
      <c r="AC146" s="2496" t="str">
        <f t="shared" ref="AC146" si="45">IF(ISERROR(VLOOKUP(C146,$AD$6:$AE$27,2,0))=TRUE,"",VLOOKUP(C146,$AD$6:$AE$27,2,0))</f>
        <v/>
      </c>
      <c r="AD146" s="36"/>
      <c r="AE146" s="36"/>
    </row>
    <row r="147" spans="1:31" s="16" customFormat="1">
      <c r="A147" s="2515"/>
      <c r="B147" s="2518"/>
      <c r="C147" s="2518"/>
      <c r="D147" s="2518"/>
      <c r="E147" s="59" t="s">
        <v>761</v>
      </c>
      <c r="F147" s="60"/>
      <c r="G147" s="2521"/>
      <c r="H147" s="2503"/>
      <c r="I147" s="2506"/>
      <c r="J147" s="2509"/>
      <c r="K147" s="2512"/>
      <c r="L147" s="2503"/>
      <c r="M147" s="2506"/>
      <c r="N147" s="2509"/>
      <c r="O147" s="2512"/>
      <c r="P147" s="2503"/>
      <c r="Q147" s="2500"/>
      <c r="R147" s="2500"/>
      <c r="S147" s="2500"/>
      <c r="T147" s="2500"/>
      <c r="U147" s="2500"/>
      <c r="V147" s="2500"/>
      <c r="W147" s="2500"/>
      <c r="X147" s="2500"/>
      <c r="Y147" s="2506"/>
      <c r="Z147" s="2524"/>
      <c r="AA147" s="61" t="s">
        <v>715</v>
      </c>
      <c r="AC147" s="2497"/>
      <c r="AD147" s="36"/>
      <c r="AE147" s="36"/>
    </row>
    <row r="148" spans="1:31" s="16" customFormat="1">
      <c r="A148" s="2516"/>
      <c r="B148" s="2519"/>
      <c r="C148" s="2519"/>
      <c r="D148" s="2519"/>
      <c r="E148" s="62" t="s">
        <v>762</v>
      </c>
      <c r="F148" s="63"/>
      <c r="G148" s="2522"/>
      <c r="H148" s="2504"/>
      <c r="I148" s="2507"/>
      <c r="J148" s="2510"/>
      <c r="K148" s="2513"/>
      <c r="L148" s="2504"/>
      <c r="M148" s="2507"/>
      <c r="N148" s="2510"/>
      <c r="O148" s="2513"/>
      <c r="P148" s="2504"/>
      <c r="Q148" s="2501"/>
      <c r="R148" s="2501"/>
      <c r="S148" s="2501"/>
      <c r="T148" s="2501"/>
      <c r="U148" s="2501"/>
      <c r="V148" s="2501"/>
      <c r="W148" s="2501"/>
      <c r="X148" s="2501"/>
      <c r="Y148" s="2507"/>
      <c r="Z148" s="2525"/>
      <c r="AA148" s="64" t="s">
        <v>881</v>
      </c>
      <c r="AC148" s="2498"/>
      <c r="AD148" s="36"/>
      <c r="AE148" s="36"/>
    </row>
    <row r="149" spans="1:31" s="16" customFormat="1">
      <c r="A149" s="2514">
        <v>49</v>
      </c>
      <c r="B149" s="2517"/>
      <c r="C149" s="2517"/>
      <c r="D149" s="2517"/>
      <c r="E149" s="56" t="s">
        <v>760</v>
      </c>
      <c r="F149" s="57"/>
      <c r="G149" s="2520"/>
      <c r="H149" s="2502"/>
      <c r="I149" s="2505"/>
      <c r="J149" s="2508"/>
      <c r="K149" s="2511" t="s">
        <v>526</v>
      </c>
      <c r="L149" s="2502"/>
      <c r="M149" s="2505"/>
      <c r="N149" s="2508"/>
      <c r="O149" s="2511" t="s">
        <v>526</v>
      </c>
      <c r="P149" s="2502"/>
      <c r="Q149" s="2499"/>
      <c r="R149" s="2499"/>
      <c r="S149" s="2499"/>
      <c r="T149" s="2499"/>
      <c r="U149" s="2499"/>
      <c r="V149" s="2499"/>
      <c r="W149" s="2499"/>
      <c r="X149" s="2499"/>
      <c r="Y149" s="2505"/>
      <c r="Z149" s="2523" t="s">
        <v>478</v>
      </c>
      <c r="AA149" s="58" t="s">
        <v>880</v>
      </c>
      <c r="AC149" s="2496" t="str">
        <f t="shared" ref="AC149" si="46">IF(ISERROR(VLOOKUP(C149,$AD$6:$AE$27,2,0))=TRUE,"",VLOOKUP(C149,$AD$6:$AE$27,2,0))</f>
        <v/>
      </c>
      <c r="AD149" s="36"/>
      <c r="AE149" s="36"/>
    </row>
    <row r="150" spans="1:31" s="16" customFormat="1">
      <c r="A150" s="2515"/>
      <c r="B150" s="2518"/>
      <c r="C150" s="2518"/>
      <c r="D150" s="2518"/>
      <c r="E150" s="59" t="s">
        <v>761</v>
      </c>
      <c r="F150" s="60"/>
      <c r="G150" s="2521"/>
      <c r="H150" s="2503"/>
      <c r="I150" s="2506"/>
      <c r="J150" s="2509"/>
      <c r="K150" s="2512"/>
      <c r="L150" s="2503"/>
      <c r="M150" s="2506"/>
      <c r="N150" s="2509"/>
      <c r="O150" s="2512"/>
      <c r="P150" s="2503"/>
      <c r="Q150" s="2500"/>
      <c r="R150" s="2500"/>
      <c r="S150" s="2500"/>
      <c r="T150" s="2500"/>
      <c r="U150" s="2500"/>
      <c r="V150" s="2500"/>
      <c r="W150" s="2500"/>
      <c r="X150" s="2500"/>
      <c r="Y150" s="2506"/>
      <c r="Z150" s="2524"/>
      <c r="AA150" s="61" t="s">
        <v>715</v>
      </c>
      <c r="AC150" s="2497"/>
      <c r="AD150" s="36"/>
      <c r="AE150" s="36"/>
    </row>
    <row r="151" spans="1:31" s="16" customFormat="1">
      <c r="A151" s="2516"/>
      <c r="B151" s="2519"/>
      <c r="C151" s="2519"/>
      <c r="D151" s="2519"/>
      <c r="E151" s="62" t="s">
        <v>762</v>
      </c>
      <c r="F151" s="63"/>
      <c r="G151" s="2522"/>
      <c r="H151" s="2504"/>
      <c r="I151" s="2507"/>
      <c r="J151" s="2510"/>
      <c r="K151" s="2513"/>
      <c r="L151" s="2504"/>
      <c r="M151" s="2507"/>
      <c r="N151" s="2510"/>
      <c r="O151" s="2513"/>
      <c r="P151" s="2504"/>
      <c r="Q151" s="2501"/>
      <c r="R151" s="2501"/>
      <c r="S151" s="2501"/>
      <c r="T151" s="2501"/>
      <c r="U151" s="2501"/>
      <c r="V151" s="2501"/>
      <c r="W151" s="2501"/>
      <c r="X151" s="2501"/>
      <c r="Y151" s="2507"/>
      <c r="Z151" s="2525"/>
      <c r="AA151" s="64" t="s">
        <v>881</v>
      </c>
      <c r="AC151" s="2498"/>
      <c r="AD151" s="36"/>
      <c r="AE151" s="36"/>
    </row>
    <row r="152" spans="1:31" s="16" customFormat="1">
      <c r="A152" s="2514">
        <v>50</v>
      </c>
      <c r="B152" s="2517"/>
      <c r="C152" s="2517"/>
      <c r="D152" s="2517"/>
      <c r="E152" s="56" t="s">
        <v>760</v>
      </c>
      <c r="F152" s="57"/>
      <c r="G152" s="2520"/>
      <c r="H152" s="2502"/>
      <c r="I152" s="2505"/>
      <c r="J152" s="2508"/>
      <c r="K152" s="2511" t="s">
        <v>526</v>
      </c>
      <c r="L152" s="2502"/>
      <c r="M152" s="2505"/>
      <c r="N152" s="2508"/>
      <c r="O152" s="2511" t="s">
        <v>526</v>
      </c>
      <c r="P152" s="2502"/>
      <c r="Q152" s="2499"/>
      <c r="R152" s="2499"/>
      <c r="S152" s="2499"/>
      <c r="T152" s="2499"/>
      <c r="U152" s="2499"/>
      <c r="V152" s="2499"/>
      <c r="W152" s="2499"/>
      <c r="X152" s="2499"/>
      <c r="Y152" s="2505"/>
      <c r="Z152" s="2523" t="s">
        <v>478</v>
      </c>
      <c r="AA152" s="58" t="s">
        <v>880</v>
      </c>
      <c r="AC152" s="2496" t="str">
        <f t="shared" ref="AC152" si="47">IF(ISERROR(VLOOKUP(C152,$AD$6:$AE$27,2,0))=TRUE,"",VLOOKUP(C152,$AD$6:$AE$27,2,0))</f>
        <v/>
      </c>
      <c r="AD152" s="36"/>
      <c r="AE152" s="36"/>
    </row>
    <row r="153" spans="1:31" s="16" customFormat="1">
      <c r="A153" s="2515"/>
      <c r="B153" s="2518"/>
      <c r="C153" s="2518"/>
      <c r="D153" s="2518"/>
      <c r="E153" s="59" t="s">
        <v>761</v>
      </c>
      <c r="F153" s="60"/>
      <c r="G153" s="2521"/>
      <c r="H153" s="2503"/>
      <c r="I153" s="2506"/>
      <c r="J153" s="2509"/>
      <c r="K153" s="2512"/>
      <c r="L153" s="2503"/>
      <c r="M153" s="2506"/>
      <c r="N153" s="2509"/>
      <c r="O153" s="2512"/>
      <c r="P153" s="2503"/>
      <c r="Q153" s="2500"/>
      <c r="R153" s="2500"/>
      <c r="S153" s="2500"/>
      <c r="T153" s="2500"/>
      <c r="U153" s="2500"/>
      <c r="V153" s="2500"/>
      <c r="W153" s="2500"/>
      <c r="X153" s="2500"/>
      <c r="Y153" s="2506"/>
      <c r="Z153" s="2524"/>
      <c r="AA153" s="61" t="s">
        <v>715</v>
      </c>
      <c r="AC153" s="2497"/>
      <c r="AD153" s="36"/>
      <c r="AE153" s="36"/>
    </row>
    <row r="154" spans="1:31" s="16" customFormat="1">
      <c r="A154" s="2516"/>
      <c r="B154" s="2519"/>
      <c r="C154" s="2519"/>
      <c r="D154" s="2519"/>
      <c r="E154" s="62" t="s">
        <v>762</v>
      </c>
      <c r="F154" s="63"/>
      <c r="G154" s="2522"/>
      <c r="H154" s="2504"/>
      <c r="I154" s="2507"/>
      <c r="J154" s="2510"/>
      <c r="K154" s="2513"/>
      <c r="L154" s="2504"/>
      <c r="M154" s="2507"/>
      <c r="N154" s="2510"/>
      <c r="O154" s="2513"/>
      <c r="P154" s="2504"/>
      <c r="Q154" s="2501"/>
      <c r="R154" s="2501"/>
      <c r="S154" s="2501"/>
      <c r="T154" s="2501"/>
      <c r="U154" s="2501"/>
      <c r="V154" s="2501"/>
      <c r="W154" s="2501"/>
      <c r="X154" s="2501"/>
      <c r="Y154" s="2507"/>
      <c r="Z154" s="2525"/>
      <c r="AA154" s="64" t="s">
        <v>881</v>
      </c>
      <c r="AC154" s="2498"/>
      <c r="AD154" s="36"/>
      <c r="AE154" s="36"/>
    </row>
    <row r="155" spans="1:31" s="16" customFormat="1">
      <c r="A155" s="2514">
        <v>51</v>
      </c>
      <c r="B155" s="2517"/>
      <c r="C155" s="2517"/>
      <c r="D155" s="2517"/>
      <c r="E155" s="56" t="s">
        <v>760</v>
      </c>
      <c r="F155" s="57"/>
      <c r="G155" s="2520"/>
      <c r="H155" s="2502"/>
      <c r="I155" s="2505"/>
      <c r="J155" s="2508"/>
      <c r="K155" s="2511" t="s">
        <v>526</v>
      </c>
      <c r="L155" s="2502"/>
      <c r="M155" s="2505"/>
      <c r="N155" s="2508"/>
      <c r="O155" s="2511" t="s">
        <v>526</v>
      </c>
      <c r="P155" s="2502"/>
      <c r="Q155" s="2499"/>
      <c r="R155" s="2499"/>
      <c r="S155" s="2499"/>
      <c r="T155" s="2499"/>
      <c r="U155" s="2499"/>
      <c r="V155" s="2499"/>
      <c r="W155" s="2499"/>
      <c r="X155" s="2499"/>
      <c r="Y155" s="2505"/>
      <c r="Z155" s="2523" t="s">
        <v>478</v>
      </c>
      <c r="AA155" s="58" t="s">
        <v>880</v>
      </c>
      <c r="AC155" s="2496" t="str">
        <f t="shared" ref="AC155" si="48">IF(ISERROR(VLOOKUP(C155,$AD$6:$AE$27,2,0))=TRUE,"",VLOOKUP(C155,$AD$6:$AE$27,2,0))</f>
        <v/>
      </c>
      <c r="AD155" s="36"/>
      <c r="AE155" s="36"/>
    </row>
    <row r="156" spans="1:31" s="16" customFormat="1">
      <c r="A156" s="2515"/>
      <c r="B156" s="2518"/>
      <c r="C156" s="2518"/>
      <c r="D156" s="2518"/>
      <c r="E156" s="59" t="s">
        <v>761</v>
      </c>
      <c r="F156" s="60"/>
      <c r="G156" s="2521"/>
      <c r="H156" s="2503"/>
      <c r="I156" s="2506"/>
      <c r="J156" s="2509"/>
      <c r="K156" s="2512"/>
      <c r="L156" s="2503"/>
      <c r="M156" s="2506"/>
      <c r="N156" s="2509"/>
      <c r="O156" s="2512"/>
      <c r="P156" s="2503"/>
      <c r="Q156" s="2500"/>
      <c r="R156" s="2500"/>
      <c r="S156" s="2500"/>
      <c r="T156" s="2500"/>
      <c r="U156" s="2500"/>
      <c r="V156" s="2500"/>
      <c r="W156" s="2500"/>
      <c r="X156" s="2500"/>
      <c r="Y156" s="2506"/>
      <c r="Z156" s="2524"/>
      <c r="AA156" s="61" t="s">
        <v>715</v>
      </c>
      <c r="AC156" s="2497"/>
      <c r="AD156" s="36"/>
      <c r="AE156" s="36"/>
    </row>
    <row r="157" spans="1:31" s="16" customFormat="1">
      <c r="A157" s="2516"/>
      <c r="B157" s="2519"/>
      <c r="C157" s="2519"/>
      <c r="D157" s="2519"/>
      <c r="E157" s="62" t="s">
        <v>762</v>
      </c>
      <c r="F157" s="63"/>
      <c r="G157" s="2522"/>
      <c r="H157" s="2504"/>
      <c r="I157" s="2507"/>
      <c r="J157" s="2510"/>
      <c r="K157" s="2513"/>
      <c r="L157" s="2504"/>
      <c r="M157" s="2507"/>
      <c r="N157" s="2510"/>
      <c r="O157" s="2513"/>
      <c r="P157" s="2504"/>
      <c r="Q157" s="2501"/>
      <c r="R157" s="2501"/>
      <c r="S157" s="2501"/>
      <c r="T157" s="2501"/>
      <c r="U157" s="2501"/>
      <c r="V157" s="2501"/>
      <c r="W157" s="2501"/>
      <c r="X157" s="2501"/>
      <c r="Y157" s="2507"/>
      <c r="Z157" s="2525"/>
      <c r="AA157" s="64" t="s">
        <v>881</v>
      </c>
      <c r="AC157" s="2498"/>
      <c r="AD157" s="36"/>
      <c r="AE157" s="36"/>
    </row>
    <row r="158" spans="1:31" s="16" customFormat="1">
      <c r="A158" s="2514">
        <v>52</v>
      </c>
      <c r="B158" s="2517"/>
      <c r="C158" s="2517"/>
      <c r="D158" s="2517"/>
      <c r="E158" s="56" t="s">
        <v>760</v>
      </c>
      <c r="F158" s="57"/>
      <c r="G158" s="2520"/>
      <c r="H158" s="2502"/>
      <c r="I158" s="2505"/>
      <c r="J158" s="2508"/>
      <c r="K158" s="2511" t="s">
        <v>526</v>
      </c>
      <c r="L158" s="2502"/>
      <c r="M158" s="2505"/>
      <c r="N158" s="2508"/>
      <c r="O158" s="2511" t="s">
        <v>526</v>
      </c>
      <c r="P158" s="2502"/>
      <c r="Q158" s="2499"/>
      <c r="R158" s="2499"/>
      <c r="S158" s="2499"/>
      <c r="T158" s="2499"/>
      <c r="U158" s="2499"/>
      <c r="V158" s="2499"/>
      <c r="W158" s="2499"/>
      <c r="X158" s="2499"/>
      <c r="Y158" s="2505"/>
      <c r="Z158" s="2523" t="s">
        <v>478</v>
      </c>
      <c r="AA158" s="58" t="s">
        <v>880</v>
      </c>
      <c r="AC158" s="2496" t="str">
        <f t="shared" ref="AC158" si="49">IF(ISERROR(VLOOKUP(C158,$AD$6:$AE$27,2,0))=TRUE,"",VLOOKUP(C158,$AD$6:$AE$27,2,0))</f>
        <v/>
      </c>
      <c r="AD158" s="36"/>
      <c r="AE158" s="36"/>
    </row>
    <row r="159" spans="1:31" s="16" customFormat="1">
      <c r="A159" s="2515"/>
      <c r="B159" s="2518"/>
      <c r="C159" s="2518"/>
      <c r="D159" s="2518"/>
      <c r="E159" s="59" t="s">
        <v>761</v>
      </c>
      <c r="F159" s="60"/>
      <c r="G159" s="2521"/>
      <c r="H159" s="2503"/>
      <c r="I159" s="2506"/>
      <c r="J159" s="2509"/>
      <c r="K159" s="2512"/>
      <c r="L159" s="2503"/>
      <c r="M159" s="2506"/>
      <c r="N159" s="2509"/>
      <c r="O159" s="2512"/>
      <c r="P159" s="2503"/>
      <c r="Q159" s="2500"/>
      <c r="R159" s="2500"/>
      <c r="S159" s="2500"/>
      <c r="T159" s="2500"/>
      <c r="U159" s="2500"/>
      <c r="V159" s="2500"/>
      <c r="W159" s="2500"/>
      <c r="X159" s="2500"/>
      <c r="Y159" s="2506"/>
      <c r="Z159" s="2524"/>
      <c r="AA159" s="61" t="s">
        <v>715</v>
      </c>
      <c r="AC159" s="2497"/>
      <c r="AD159" s="36"/>
      <c r="AE159" s="36"/>
    </row>
    <row r="160" spans="1:31" s="16" customFormat="1">
      <c r="A160" s="2516"/>
      <c r="B160" s="2519"/>
      <c r="C160" s="2519"/>
      <c r="D160" s="2519"/>
      <c r="E160" s="62" t="s">
        <v>762</v>
      </c>
      <c r="F160" s="63"/>
      <c r="G160" s="2522"/>
      <c r="H160" s="2504"/>
      <c r="I160" s="2507"/>
      <c r="J160" s="2510"/>
      <c r="K160" s="2513"/>
      <c r="L160" s="2504"/>
      <c r="M160" s="2507"/>
      <c r="N160" s="2510"/>
      <c r="O160" s="2513"/>
      <c r="P160" s="2504"/>
      <c r="Q160" s="2501"/>
      <c r="R160" s="2501"/>
      <c r="S160" s="2501"/>
      <c r="T160" s="2501"/>
      <c r="U160" s="2501"/>
      <c r="V160" s="2501"/>
      <c r="W160" s="2501"/>
      <c r="X160" s="2501"/>
      <c r="Y160" s="2507"/>
      <c r="Z160" s="2525"/>
      <c r="AA160" s="64" t="s">
        <v>881</v>
      </c>
      <c r="AC160" s="2498"/>
      <c r="AD160" s="36"/>
      <c r="AE160" s="36"/>
    </row>
    <row r="161" spans="1:31" s="16" customFormat="1">
      <c r="A161" s="2514">
        <v>53</v>
      </c>
      <c r="B161" s="2517"/>
      <c r="C161" s="2517"/>
      <c r="D161" s="2517"/>
      <c r="E161" s="56" t="s">
        <v>760</v>
      </c>
      <c r="F161" s="57"/>
      <c r="G161" s="2520"/>
      <c r="H161" s="2502"/>
      <c r="I161" s="2505"/>
      <c r="J161" s="2508"/>
      <c r="K161" s="2511" t="s">
        <v>526</v>
      </c>
      <c r="L161" s="2502"/>
      <c r="M161" s="2505"/>
      <c r="N161" s="2508"/>
      <c r="O161" s="2511" t="s">
        <v>526</v>
      </c>
      <c r="P161" s="2502"/>
      <c r="Q161" s="2499"/>
      <c r="R161" s="2499"/>
      <c r="S161" s="2499"/>
      <c r="T161" s="2499"/>
      <c r="U161" s="2499"/>
      <c r="V161" s="2499"/>
      <c r="W161" s="2499"/>
      <c r="X161" s="2499"/>
      <c r="Y161" s="2505"/>
      <c r="Z161" s="2523" t="s">
        <v>478</v>
      </c>
      <c r="AA161" s="58" t="s">
        <v>880</v>
      </c>
      <c r="AC161" s="2496" t="str">
        <f t="shared" ref="AC161" si="50">IF(ISERROR(VLOOKUP(C161,$AD$6:$AE$27,2,0))=TRUE,"",VLOOKUP(C161,$AD$6:$AE$27,2,0))</f>
        <v/>
      </c>
      <c r="AD161" s="36"/>
      <c r="AE161" s="36"/>
    </row>
    <row r="162" spans="1:31" s="16" customFormat="1">
      <c r="A162" s="2515"/>
      <c r="B162" s="2518"/>
      <c r="C162" s="2518"/>
      <c r="D162" s="2518"/>
      <c r="E162" s="59" t="s">
        <v>761</v>
      </c>
      <c r="F162" s="60"/>
      <c r="G162" s="2521"/>
      <c r="H162" s="2503"/>
      <c r="I162" s="2506"/>
      <c r="J162" s="2509"/>
      <c r="K162" s="2512"/>
      <c r="L162" s="2503"/>
      <c r="M162" s="2506"/>
      <c r="N162" s="2509"/>
      <c r="O162" s="2512"/>
      <c r="P162" s="2503"/>
      <c r="Q162" s="2500"/>
      <c r="R162" s="2500"/>
      <c r="S162" s="2500"/>
      <c r="T162" s="2500"/>
      <c r="U162" s="2500"/>
      <c r="V162" s="2500"/>
      <c r="W162" s="2500"/>
      <c r="X162" s="2500"/>
      <c r="Y162" s="2506"/>
      <c r="Z162" s="2524"/>
      <c r="AA162" s="61" t="s">
        <v>715</v>
      </c>
      <c r="AC162" s="2497"/>
      <c r="AD162" s="36"/>
      <c r="AE162" s="36"/>
    </row>
    <row r="163" spans="1:31" s="16" customFormat="1">
      <c r="A163" s="2516"/>
      <c r="B163" s="2519"/>
      <c r="C163" s="2519"/>
      <c r="D163" s="2519"/>
      <c r="E163" s="62" t="s">
        <v>762</v>
      </c>
      <c r="F163" s="63"/>
      <c r="G163" s="2522"/>
      <c r="H163" s="2504"/>
      <c r="I163" s="2507"/>
      <c r="J163" s="2510"/>
      <c r="K163" s="2513"/>
      <c r="L163" s="2504"/>
      <c r="M163" s="2507"/>
      <c r="N163" s="2510"/>
      <c r="O163" s="2513"/>
      <c r="P163" s="2504"/>
      <c r="Q163" s="2501"/>
      <c r="R163" s="2501"/>
      <c r="S163" s="2501"/>
      <c r="T163" s="2501"/>
      <c r="U163" s="2501"/>
      <c r="V163" s="2501"/>
      <c r="W163" s="2501"/>
      <c r="X163" s="2501"/>
      <c r="Y163" s="2507"/>
      <c r="Z163" s="2525"/>
      <c r="AA163" s="64" t="s">
        <v>881</v>
      </c>
      <c r="AC163" s="2498"/>
      <c r="AD163" s="36"/>
      <c r="AE163" s="36"/>
    </row>
    <row r="164" spans="1:31" s="16" customFormat="1">
      <c r="A164" s="2514">
        <v>54</v>
      </c>
      <c r="B164" s="2517"/>
      <c r="C164" s="2517"/>
      <c r="D164" s="2517"/>
      <c r="E164" s="56" t="s">
        <v>760</v>
      </c>
      <c r="F164" s="57"/>
      <c r="G164" s="2520"/>
      <c r="H164" s="2502"/>
      <c r="I164" s="2505"/>
      <c r="J164" s="2508"/>
      <c r="K164" s="2511" t="s">
        <v>526</v>
      </c>
      <c r="L164" s="2502"/>
      <c r="M164" s="2505"/>
      <c r="N164" s="2508"/>
      <c r="O164" s="2511" t="s">
        <v>526</v>
      </c>
      <c r="P164" s="2502"/>
      <c r="Q164" s="2499"/>
      <c r="R164" s="2499"/>
      <c r="S164" s="2499"/>
      <c r="T164" s="2499"/>
      <c r="U164" s="2499"/>
      <c r="V164" s="2499"/>
      <c r="W164" s="2499"/>
      <c r="X164" s="2499"/>
      <c r="Y164" s="2505"/>
      <c r="Z164" s="2523" t="s">
        <v>478</v>
      </c>
      <c r="AA164" s="58" t="s">
        <v>880</v>
      </c>
      <c r="AC164" s="2496" t="str">
        <f t="shared" ref="AC164" si="51">IF(ISERROR(VLOOKUP(C164,$AD$6:$AE$27,2,0))=TRUE,"",VLOOKUP(C164,$AD$6:$AE$27,2,0))</f>
        <v/>
      </c>
      <c r="AD164" s="36"/>
      <c r="AE164" s="36"/>
    </row>
    <row r="165" spans="1:31" s="16" customFormat="1">
      <c r="A165" s="2515"/>
      <c r="B165" s="2518"/>
      <c r="C165" s="2518"/>
      <c r="D165" s="2518"/>
      <c r="E165" s="59" t="s">
        <v>761</v>
      </c>
      <c r="F165" s="60"/>
      <c r="G165" s="2521"/>
      <c r="H165" s="2503"/>
      <c r="I165" s="2506"/>
      <c r="J165" s="2509"/>
      <c r="K165" s="2512"/>
      <c r="L165" s="2503"/>
      <c r="M165" s="2506"/>
      <c r="N165" s="2509"/>
      <c r="O165" s="2512"/>
      <c r="P165" s="2503"/>
      <c r="Q165" s="2500"/>
      <c r="R165" s="2500"/>
      <c r="S165" s="2500"/>
      <c r="T165" s="2500"/>
      <c r="U165" s="2500"/>
      <c r="V165" s="2500"/>
      <c r="W165" s="2500"/>
      <c r="X165" s="2500"/>
      <c r="Y165" s="2506"/>
      <c r="Z165" s="2524"/>
      <c r="AA165" s="61" t="s">
        <v>715</v>
      </c>
      <c r="AC165" s="2497"/>
      <c r="AD165" s="36"/>
      <c r="AE165" s="36"/>
    </row>
    <row r="166" spans="1:31" s="16" customFormat="1">
      <c r="A166" s="2516"/>
      <c r="B166" s="2519"/>
      <c r="C166" s="2519"/>
      <c r="D166" s="2519"/>
      <c r="E166" s="62" t="s">
        <v>762</v>
      </c>
      <c r="F166" s="63"/>
      <c r="G166" s="2522"/>
      <c r="H166" s="2504"/>
      <c r="I166" s="2507"/>
      <c r="J166" s="2510"/>
      <c r="K166" s="2513"/>
      <c r="L166" s="2504"/>
      <c r="M166" s="2507"/>
      <c r="N166" s="2510"/>
      <c r="O166" s="2513"/>
      <c r="P166" s="2504"/>
      <c r="Q166" s="2501"/>
      <c r="R166" s="2501"/>
      <c r="S166" s="2501"/>
      <c r="T166" s="2501"/>
      <c r="U166" s="2501"/>
      <c r="V166" s="2501"/>
      <c r="W166" s="2501"/>
      <c r="X166" s="2501"/>
      <c r="Y166" s="2507"/>
      <c r="Z166" s="2525"/>
      <c r="AA166" s="64" t="s">
        <v>881</v>
      </c>
      <c r="AC166" s="2498"/>
      <c r="AD166" s="36"/>
      <c r="AE166" s="36"/>
    </row>
    <row r="167" spans="1:31" s="16" customFormat="1">
      <c r="A167" s="2514">
        <v>55</v>
      </c>
      <c r="B167" s="2517"/>
      <c r="C167" s="2517"/>
      <c r="D167" s="2517"/>
      <c r="E167" s="56" t="s">
        <v>760</v>
      </c>
      <c r="F167" s="57"/>
      <c r="G167" s="2520"/>
      <c r="H167" s="2502"/>
      <c r="I167" s="2505"/>
      <c r="J167" s="2508"/>
      <c r="K167" s="2511" t="s">
        <v>526</v>
      </c>
      <c r="L167" s="2502"/>
      <c r="M167" s="2505"/>
      <c r="N167" s="2508"/>
      <c r="O167" s="2511" t="s">
        <v>526</v>
      </c>
      <c r="P167" s="2502"/>
      <c r="Q167" s="2499"/>
      <c r="R167" s="2499"/>
      <c r="S167" s="2499"/>
      <c r="T167" s="2499"/>
      <c r="U167" s="2499"/>
      <c r="V167" s="2499"/>
      <c r="W167" s="2499"/>
      <c r="X167" s="2499"/>
      <c r="Y167" s="2505"/>
      <c r="Z167" s="2523" t="s">
        <v>478</v>
      </c>
      <c r="AA167" s="58" t="s">
        <v>880</v>
      </c>
      <c r="AC167" s="2496" t="str">
        <f t="shared" ref="AC167" si="52">IF(ISERROR(VLOOKUP(C167,$AD$6:$AE$27,2,0))=TRUE,"",VLOOKUP(C167,$AD$6:$AE$27,2,0))</f>
        <v/>
      </c>
      <c r="AD167" s="36"/>
      <c r="AE167" s="36"/>
    </row>
    <row r="168" spans="1:31" s="16" customFormat="1">
      <c r="A168" s="2515"/>
      <c r="B168" s="2518"/>
      <c r="C168" s="2518"/>
      <c r="D168" s="2518"/>
      <c r="E168" s="59" t="s">
        <v>761</v>
      </c>
      <c r="F168" s="60"/>
      <c r="G168" s="2521"/>
      <c r="H168" s="2503"/>
      <c r="I168" s="2506"/>
      <c r="J168" s="2509"/>
      <c r="K168" s="2512"/>
      <c r="L168" s="2503"/>
      <c r="M168" s="2506"/>
      <c r="N168" s="2509"/>
      <c r="O168" s="2512"/>
      <c r="P168" s="2503"/>
      <c r="Q168" s="2500"/>
      <c r="R168" s="2500"/>
      <c r="S168" s="2500"/>
      <c r="T168" s="2500"/>
      <c r="U168" s="2500"/>
      <c r="V168" s="2500"/>
      <c r="W168" s="2500"/>
      <c r="X168" s="2500"/>
      <c r="Y168" s="2506"/>
      <c r="Z168" s="2524"/>
      <c r="AA168" s="61" t="s">
        <v>715</v>
      </c>
      <c r="AC168" s="2497"/>
      <c r="AD168" s="36"/>
      <c r="AE168" s="36"/>
    </row>
    <row r="169" spans="1:31" s="16" customFormat="1">
      <c r="A169" s="2516"/>
      <c r="B169" s="2519"/>
      <c r="C169" s="2519"/>
      <c r="D169" s="2519"/>
      <c r="E169" s="62" t="s">
        <v>762</v>
      </c>
      <c r="F169" s="63"/>
      <c r="G169" s="2522"/>
      <c r="H169" s="2504"/>
      <c r="I169" s="2507"/>
      <c r="J169" s="2510"/>
      <c r="K169" s="2513"/>
      <c r="L169" s="2504"/>
      <c r="M169" s="2507"/>
      <c r="N169" s="2510"/>
      <c r="O169" s="2513"/>
      <c r="P169" s="2504"/>
      <c r="Q169" s="2501"/>
      <c r="R169" s="2501"/>
      <c r="S169" s="2501"/>
      <c r="T169" s="2501"/>
      <c r="U169" s="2501"/>
      <c r="V169" s="2501"/>
      <c r="W169" s="2501"/>
      <c r="X169" s="2501"/>
      <c r="Y169" s="2507"/>
      <c r="Z169" s="2525"/>
      <c r="AA169" s="64" t="s">
        <v>881</v>
      </c>
      <c r="AC169" s="2498"/>
      <c r="AD169" s="36"/>
      <c r="AE169" s="36"/>
    </row>
    <row r="170" spans="1:31" s="16" customFormat="1">
      <c r="A170" s="2514">
        <v>56</v>
      </c>
      <c r="B170" s="2517"/>
      <c r="C170" s="2517"/>
      <c r="D170" s="2517"/>
      <c r="E170" s="56" t="s">
        <v>760</v>
      </c>
      <c r="F170" s="57"/>
      <c r="G170" s="2520"/>
      <c r="H170" s="2502"/>
      <c r="I170" s="2505"/>
      <c r="J170" s="2508"/>
      <c r="K170" s="2511" t="s">
        <v>526</v>
      </c>
      <c r="L170" s="2502"/>
      <c r="M170" s="2505"/>
      <c r="N170" s="2508"/>
      <c r="O170" s="2511" t="s">
        <v>526</v>
      </c>
      <c r="P170" s="2502"/>
      <c r="Q170" s="2499"/>
      <c r="R170" s="2499"/>
      <c r="S170" s="2499"/>
      <c r="T170" s="2499"/>
      <c r="U170" s="2499"/>
      <c r="V170" s="2499"/>
      <c r="W170" s="2499"/>
      <c r="X170" s="2499"/>
      <c r="Y170" s="2505"/>
      <c r="Z170" s="2523" t="s">
        <v>478</v>
      </c>
      <c r="AA170" s="58" t="s">
        <v>880</v>
      </c>
      <c r="AC170" s="2496" t="str">
        <f t="shared" ref="AC170" si="53">IF(ISERROR(VLOOKUP(C170,$AD$6:$AE$27,2,0))=TRUE,"",VLOOKUP(C170,$AD$6:$AE$27,2,0))</f>
        <v/>
      </c>
      <c r="AD170" s="36"/>
      <c r="AE170" s="36"/>
    </row>
    <row r="171" spans="1:31" s="16" customFormat="1">
      <c r="A171" s="2515"/>
      <c r="B171" s="2518"/>
      <c r="C171" s="2518"/>
      <c r="D171" s="2518"/>
      <c r="E171" s="59" t="s">
        <v>761</v>
      </c>
      <c r="F171" s="60"/>
      <c r="G171" s="2521"/>
      <c r="H171" s="2503"/>
      <c r="I171" s="2506"/>
      <c r="J171" s="2509"/>
      <c r="K171" s="2512"/>
      <c r="L171" s="2503"/>
      <c r="M171" s="2506"/>
      <c r="N171" s="2509"/>
      <c r="O171" s="2512"/>
      <c r="P171" s="2503"/>
      <c r="Q171" s="2500"/>
      <c r="R171" s="2500"/>
      <c r="S171" s="2500"/>
      <c r="T171" s="2500"/>
      <c r="U171" s="2500"/>
      <c r="V171" s="2500"/>
      <c r="W171" s="2500"/>
      <c r="X171" s="2500"/>
      <c r="Y171" s="2506"/>
      <c r="Z171" s="2524"/>
      <c r="AA171" s="61" t="s">
        <v>715</v>
      </c>
      <c r="AC171" s="2497"/>
      <c r="AD171" s="36"/>
      <c r="AE171" s="36"/>
    </row>
    <row r="172" spans="1:31" s="16" customFormat="1">
      <c r="A172" s="2516"/>
      <c r="B172" s="2519"/>
      <c r="C172" s="2519"/>
      <c r="D172" s="2519"/>
      <c r="E172" s="62" t="s">
        <v>762</v>
      </c>
      <c r="F172" s="63"/>
      <c r="G172" s="2522"/>
      <c r="H172" s="2504"/>
      <c r="I172" s="2507"/>
      <c r="J172" s="2510"/>
      <c r="K172" s="2513"/>
      <c r="L172" s="2504"/>
      <c r="M172" s="2507"/>
      <c r="N172" s="2510"/>
      <c r="O172" s="2513"/>
      <c r="P172" s="2504"/>
      <c r="Q172" s="2501"/>
      <c r="R172" s="2501"/>
      <c r="S172" s="2501"/>
      <c r="T172" s="2501"/>
      <c r="U172" s="2501"/>
      <c r="V172" s="2501"/>
      <c r="W172" s="2501"/>
      <c r="X172" s="2501"/>
      <c r="Y172" s="2507"/>
      <c r="Z172" s="2525"/>
      <c r="AA172" s="64" t="s">
        <v>881</v>
      </c>
      <c r="AC172" s="2498"/>
      <c r="AD172" s="36"/>
      <c r="AE172" s="36"/>
    </row>
    <row r="173" spans="1:31" s="16" customFormat="1">
      <c r="A173" s="2514">
        <v>57</v>
      </c>
      <c r="B173" s="2517"/>
      <c r="C173" s="2517"/>
      <c r="D173" s="2517"/>
      <c r="E173" s="56" t="s">
        <v>760</v>
      </c>
      <c r="F173" s="57"/>
      <c r="G173" s="2520"/>
      <c r="H173" s="2502"/>
      <c r="I173" s="2505"/>
      <c r="J173" s="2508"/>
      <c r="K173" s="2511" t="s">
        <v>526</v>
      </c>
      <c r="L173" s="2502"/>
      <c r="M173" s="2505"/>
      <c r="N173" s="2508"/>
      <c r="O173" s="2511" t="s">
        <v>526</v>
      </c>
      <c r="P173" s="2502"/>
      <c r="Q173" s="2499"/>
      <c r="R173" s="2499"/>
      <c r="S173" s="2499"/>
      <c r="T173" s="2499"/>
      <c r="U173" s="2499"/>
      <c r="V173" s="2499"/>
      <c r="W173" s="2499"/>
      <c r="X173" s="2499"/>
      <c r="Y173" s="2505"/>
      <c r="Z173" s="2523" t="s">
        <v>478</v>
      </c>
      <c r="AA173" s="58" t="s">
        <v>880</v>
      </c>
      <c r="AC173" s="2496" t="str">
        <f t="shared" ref="AC173" si="54">IF(ISERROR(VLOOKUP(C173,$AD$6:$AE$27,2,0))=TRUE,"",VLOOKUP(C173,$AD$6:$AE$27,2,0))</f>
        <v/>
      </c>
      <c r="AD173" s="36"/>
      <c r="AE173" s="36"/>
    </row>
    <row r="174" spans="1:31" s="16" customFormat="1">
      <c r="A174" s="2515"/>
      <c r="B174" s="2518"/>
      <c r="C174" s="2518"/>
      <c r="D174" s="2518"/>
      <c r="E174" s="59" t="s">
        <v>761</v>
      </c>
      <c r="F174" s="60"/>
      <c r="G174" s="2521"/>
      <c r="H174" s="2503"/>
      <c r="I174" s="2506"/>
      <c r="J174" s="2509"/>
      <c r="K174" s="2512"/>
      <c r="L174" s="2503"/>
      <c r="M174" s="2506"/>
      <c r="N174" s="2509"/>
      <c r="O174" s="2512"/>
      <c r="P174" s="2503"/>
      <c r="Q174" s="2500"/>
      <c r="R174" s="2500"/>
      <c r="S174" s="2500"/>
      <c r="T174" s="2500"/>
      <c r="U174" s="2500"/>
      <c r="V174" s="2500"/>
      <c r="W174" s="2500"/>
      <c r="X174" s="2500"/>
      <c r="Y174" s="2506"/>
      <c r="Z174" s="2524"/>
      <c r="AA174" s="61" t="s">
        <v>715</v>
      </c>
      <c r="AC174" s="2497"/>
      <c r="AD174" s="36"/>
      <c r="AE174" s="36"/>
    </row>
    <row r="175" spans="1:31" s="16" customFormat="1">
      <c r="A175" s="2516"/>
      <c r="B175" s="2519"/>
      <c r="C175" s="2519"/>
      <c r="D175" s="2519"/>
      <c r="E175" s="62" t="s">
        <v>762</v>
      </c>
      <c r="F175" s="63"/>
      <c r="G175" s="2522"/>
      <c r="H175" s="2504"/>
      <c r="I175" s="2507"/>
      <c r="J175" s="2510"/>
      <c r="K175" s="2513"/>
      <c r="L175" s="2504"/>
      <c r="M175" s="2507"/>
      <c r="N175" s="2510"/>
      <c r="O175" s="2513"/>
      <c r="P175" s="2504"/>
      <c r="Q175" s="2501"/>
      <c r="R175" s="2501"/>
      <c r="S175" s="2501"/>
      <c r="T175" s="2501"/>
      <c r="U175" s="2501"/>
      <c r="V175" s="2501"/>
      <c r="W175" s="2501"/>
      <c r="X175" s="2501"/>
      <c r="Y175" s="2507"/>
      <c r="Z175" s="2525"/>
      <c r="AA175" s="64" t="s">
        <v>881</v>
      </c>
      <c r="AC175" s="2498"/>
      <c r="AD175" s="36"/>
      <c r="AE175" s="36"/>
    </row>
    <row r="176" spans="1:31" s="16" customFormat="1">
      <c r="A176" s="2514">
        <v>58</v>
      </c>
      <c r="B176" s="2517"/>
      <c r="C176" s="2517"/>
      <c r="D176" s="2517"/>
      <c r="E176" s="56" t="s">
        <v>760</v>
      </c>
      <c r="F176" s="57"/>
      <c r="G176" s="2520"/>
      <c r="H176" s="2502"/>
      <c r="I176" s="2505"/>
      <c r="J176" s="2508"/>
      <c r="K176" s="2511" t="s">
        <v>526</v>
      </c>
      <c r="L176" s="2502"/>
      <c r="M176" s="2505"/>
      <c r="N176" s="2508"/>
      <c r="O176" s="2511" t="s">
        <v>526</v>
      </c>
      <c r="P176" s="2502"/>
      <c r="Q176" s="2499"/>
      <c r="R176" s="2499"/>
      <c r="S176" s="2499"/>
      <c r="T176" s="2499"/>
      <c r="U176" s="2499"/>
      <c r="V176" s="2499"/>
      <c r="W176" s="2499"/>
      <c r="X176" s="2499"/>
      <c r="Y176" s="2505"/>
      <c r="Z176" s="2523" t="s">
        <v>478</v>
      </c>
      <c r="AA176" s="58" t="s">
        <v>880</v>
      </c>
      <c r="AC176" s="2496" t="str">
        <f t="shared" ref="AC176" si="55">IF(ISERROR(VLOOKUP(C176,$AD$6:$AE$27,2,0))=TRUE,"",VLOOKUP(C176,$AD$6:$AE$27,2,0))</f>
        <v/>
      </c>
      <c r="AD176" s="36"/>
      <c r="AE176" s="36"/>
    </row>
    <row r="177" spans="1:31" s="16" customFormat="1">
      <c r="A177" s="2515"/>
      <c r="B177" s="2518"/>
      <c r="C177" s="2518"/>
      <c r="D177" s="2518"/>
      <c r="E177" s="59" t="s">
        <v>761</v>
      </c>
      <c r="F177" s="60"/>
      <c r="G177" s="2521"/>
      <c r="H177" s="2503"/>
      <c r="I177" s="2506"/>
      <c r="J177" s="2509"/>
      <c r="K177" s="2512"/>
      <c r="L177" s="2503"/>
      <c r="M177" s="2506"/>
      <c r="N177" s="2509"/>
      <c r="O177" s="2512"/>
      <c r="P177" s="2503"/>
      <c r="Q177" s="2500"/>
      <c r="R177" s="2500"/>
      <c r="S177" s="2500"/>
      <c r="T177" s="2500"/>
      <c r="U177" s="2500"/>
      <c r="V177" s="2500"/>
      <c r="W177" s="2500"/>
      <c r="X177" s="2500"/>
      <c r="Y177" s="2506"/>
      <c r="Z177" s="2524"/>
      <c r="AA177" s="61" t="s">
        <v>715</v>
      </c>
      <c r="AC177" s="2497"/>
      <c r="AD177" s="36"/>
      <c r="AE177" s="36"/>
    </row>
    <row r="178" spans="1:31" s="16" customFormat="1">
      <c r="A178" s="2516"/>
      <c r="B178" s="2519"/>
      <c r="C178" s="2519"/>
      <c r="D178" s="2519"/>
      <c r="E178" s="62" t="s">
        <v>762</v>
      </c>
      <c r="F178" s="63"/>
      <c r="G178" s="2522"/>
      <c r="H178" s="2504"/>
      <c r="I178" s="2507"/>
      <c r="J178" s="2510"/>
      <c r="K178" s="2513"/>
      <c r="L178" s="2504"/>
      <c r="M178" s="2507"/>
      <c r="N178" s="2510"/>
      <c r="O178" s="2513"/>
      <c r="P178" s="2504"/>
      <c r="Q178" s="2501"/>
      <c r="R178" s="2501"/>
      <c r="S178" s="2501"/>
      <c r="T178" s="2501"/>
      <c r="U178" s="2501"/>
      <c r="V178" s="2501"/>
      <c r="W178" s="2501"/>
      <c r="X178" s="2501"/>
      <c r="Y178" s="2507"/>
      <c r="Z178" s="2525"/>
      <c r="AA178" s="64" t="s">
        <v>881</v>
      </c>
      <c r="AC178" s="2498"/>
      <c r="AD178" s="36"/>
      <c r="AE178" s="36"/>
    </row>
    <row r="179" spans="1:31" s="16" customFormat="1">
      <c r="A179" s="2514">
        <v>59</v>
      </c>
      <c r="B179" s="2517"/>
      <c r="C179" s="2517"/>
      <c r="D179" s="2517"/>
      <c r="E179" s="56" t="s">
        <v>760</v>
      </c>
      <c r="F179" s="57"/>
      <c r="G179" s="2520"/>
      <c r="H179" s="2502"/>
      <c r="I179" s="2505"/>
      <c r="J179" s="2508"/>
      <c r="K179" s="2511" t="s">
        <v>526</v>
      </c>
      <c r="L179" s="2502"/>
      <c r="M179" s="2505"/>
      <c r="N179" s="2508"/>
      <c r="O179" s="2511" t="s">
        <v>526</v>
      </c>
      <c r="P179" s="2502"/>
      <c r="Q179" s="2499"/>
      <c r="R179" s="2499"/>
      <c r="S179" s="2499"/>
      <c r="T179" s="2499"/>
      <c r="U179" s="2499"/>
      <c r="V179" s="2499"/>
      <c r="W179" s="2499"/>
      <c r="X179" s="2499"/>
      <c r="Y179" s="2505"/>
      <c r="Z179" s="2523" t="s">
        <v>478</v>
      </c>
      <c r="AA179" s="58" t="s">
        <v>880</v>
      </c>
      <c r="AC179" s="2496" t="str">
        <f t="shared" ref="AC179" si="56">IF(ISERROR(VLOOKUP(C179,$AD$6:$AE$27,2,0))=TRUE,"",VLOOKUP(C179,$AD$6:$AE$27,2,0))</f>
        <v/>
      </c>
      <c r="AD179" s="36"/>
      <c r="AE179" s="36"/>
    </row>
    <row r="180" spans="1:31" s="16" customFormat="1">
      <c r="A180" s="2515"/>
      <c r="B180" s="2518"/>
      <c r="C180" s="2518"/>
      <c r="D180" s="2518"/>
      <c r="E180" s="59" t="s">
        <v>761</v>
      </c>
      <c r="F180" s="60"/>
      <c r="G180" s="2521"/>
      <c r="H180" s="2503"/>
      <c r="I180" s="2506"/>
      <c r="J180" s="2509"/>
      <c r="K180" s="2512"/>
      <c r="L180" s="2503"/>
      <c r="M180" s="2506"/>
      <c r="N180" s="2509"/>
      <c r="O180" s="2512"/>
      <c r="P180" s="2503"/>
      <c r="Q180" s="2500"/>
      <c r="R180" s="2500"/>
      <c r="S180" s="2500"/>
      <c r="T180" s="2500"/>
      <c r="U180" s="2500"/>
      <c r="V180" s="2500"/>
      <c r="W180" s="2500"/>
      <c r="X180" s="2500"/>
      <c r="Y180" s="2506"/>
      <c r="Z180" s="2524"/>
      <c r="AA180" s="61" t="s">
        <v>715</v>
      </c>
      <c r="AC180" s="2497"/>
      <c r="AD180" s="36"/>
      <c r="AE180" s="36"/>
    </row>
    <row r="181" spans="1:31" s="16" customFormat="1">
      <c r="A181" s="2516"/>
      <c r="B181" s="2519"/>
      <c r="C181" s="2519"/>
      <c r="D181" s="2519"/>
      <c r="E181" s="62" t="s">
        <v>762</v>
      </c>
      <c r="F181" s="63"/>
      <c r="G181" s="2522"/>
      <c r="H181" s="2504"/>
      <c r="I181" s="2507"/>
      <c r="J181" s="2510"/>
      <c r="K181" s="2513"/>
      <c r="L181" s="2504"/>
      <c r="M181" s="2507"/>
      <c r="N181" s="2510"/>
      <c r="O181" s="2513"/>
      <c r="P181" s="2504"/>
      <c r="Q181" s="2501"/>
      <c r="R181" s="2501"/>
      <c r="S181" s="2501"/>
      <c r="T181" s="2501"/>
      <c r="U181" s="2501"/>
      <c r="V181" s="2501"/>
      <c r="W181" s="2501"/>
      <c r="X181" s="2501"/>
      <c r="Y181" s="2507"/>
      <c r="Z181" s="2525"/>
      <c r="AA181" s="64" t="s">
        <v>881</v>
      </c>
      <c r="AC181" s="2498"/>
      <c r="AD181" s="36"/>
      <c r="AE181" s="36"/>
    </row>
    <row r="182" spans="1:31" s="16" customFormat="1">
      <c r="A182" s="2514">
        <v>60</v>
      </c>
      <c r="B182" s="2517"/>
      <c r="C182" s="2517"/>
      <c r="D182" s="2517"/>
      <c r="E182" s="56" t="s">
        <v>760</v>
      </c>
      <c r="F182" s="57"/>
      <c r="G182" s="2520"/>
      <c r="H182" s="2502"/>
      <c r="I182" s="2505"/>
      <c r="J182" s="2508"/>
      <c r="K182" s="2511" t="s">
        <v>526</v>
      </c>
      <c r="L182" s="2502"/>
      <c r="M182" s="2505"/>
      <c r="N182" s="2508"/>
      <c r="O182" s="2511" t="s">
        <v>526</v>
      </c>
      <c r="P182" s="2502"/>
      <c r="Q182" s="2499"/>
      <c r="R182" s="2499"/>
      <c r="S182" s="2499"/>
      <c r="T182" s="2499"/>
      <c r="U182" s="2499"/>
      <c r="V182" s="2499"/>
      <c r="W182" s="2499"/>
      <c r="X182" s="2499"/>
      <c r="Y182" s="2505"/>
      <c r="Z182" s="2523" t="s">
        <v>478</v>
      </c>
      <c r="AA182" s="58" t="s">
        <v>880</v>
      </c>
      <c r="AC182" s="2496" t="str">
        <f t="shared" ref="AC182" si="57">IF(ISERROR(VLOOKUP(C182,$AD$6:$AE$27,2,0))=TRUE,"",VLOOKUP(C182,$AD$6:$AE$27,2,0))</f>
        <v/>
      </c>
      <c r="AD182" s="36"/>
      <c r="AE182" s="36"/>
    </row>
    <row r="183" spans="1:31" s="16" customFormat="1">
      <c r="A183" s="2515"/>
      <c r="B183" s="2518"/>
      <c r="C183" s="2518"/>
      <c r="D183" s="2518"/>
      <c r="E183" s="59" t="s">
        <v>761</v>
      </c>
      <c r="F183" s="60"/>
      <c r="G183" s="2521"/>
      <c r="H183" s="2503"/>
      <c r="I183" s="2506"/>
      <c r="J183" s="2509"/>
      <c r="K183" s="2512"/>
      <c r="L183" s="2503"/>
      <c r="M183" s="2506"/>
      <c r="N183" s="2509"/>
      <c r="O183" s="2512"/>
      <c r="P183" s="2503"/>
      <c r="Q183" s="2500"/>
      <c r="R183" s="2500"/>
      <c r="S183" s="2500"/>
      <c r="T183" s="2500"/>
      <c r="U183" s="2500"/>
      <c r="V183" s="2500"/>
      <c r="W183" s="2500"/>
      <c r="X183" s="2500"/>
      <c r="Y183" s="2506"/>
      <c r="Z183" s="2524"/>
      <c r="AA183" s="61" t="s">
        <v>715</v>
      </c>
      <c r="AC183" s="2497"/>
      <c r="AD183" s="36"/>
      <c r="AE183" s="36"/>
    </row>
    <row r="184" spans="1:31" s="16" customFormat="1">
      <c r="A184" s="2516"/>
      <c r="B184" s="2519"/>
      <c r="C184" s="2519"/>
      <c r="D184" s="2519"/>
      <c r="E184" s="62" t="s">
        <v>762</v>
      </c>
      <c r="F184" s="63"/>
      <c r="G184" s="2522"/>
      <c r="H184" s="2504"/>
      <c r="I184" s="2507"/>
      <c r="J184" s="2510"/>
      <c r="K184" s="2513"/>
      <c r="L184" s="2504"/>
      <c r="M184" s="2507"/>
      <c r="N184" s="2510"/>
      <c r="O184" s="2513"/>
      <c r="P184" s="2504"/>
      <c r="Q184" s="2501"/>
      <c r="R184" s="2501"/>
      <c r="S184" s="2501"/>
      <c r="T184" s="2501"/>
      <c r="U184" s="2501"/>
      <c r="V184" s="2501"/>
      <c r="W184" s="2501"/>
      <c r="X184" s="2501"/>
      <c r="Y184" s="2507"/>
      <c r="Z184" s="2525"/>
      <c r="AA184" s="64" t="s">
        <v>881</v>
      </c>
      <c r="AC184" s="2498"/>
      <c r="AD184" s="36"/>
      <c r="AE184" s="36"/>
    </row>
  </sheetData>
  <sheetProtection sheet="1" objects="1" scenarios="1"/>
  <mergeCells count="1519">
    <mergeCell ref="G5:G7"/>
    <mergeCell ref="H5:H7"/>
    <mergeCell ref="H3:K3"/>
    <mergeCell ref="L3:O3"/>
    <mergeCell ref="P3:Y3"/>
    <mergeCell ref="Z3:AA3"/>
    <mergeCell ref="J4:K4"/>
    <mergeCell ref="N4:O4"/>
    <mergeCell ref="A3:A4"/>
    <mergeCell ref="B3:B4"/>
    <mergeCell ref="C3:C4"/>
    <mergeCell ref="D3:D4"/>
    <mergeCell ref="E3:F3"/>
    <mergeCell ref="G3:G4"/>
    <mergeCell ref="A1:F1"/>
    <mergeCell ref="G1:I1"/>
    <mergeCell ref="P1:X1"/>
    <mergeCell ref="Z1:AA1"/>
    <mergeCell ref="A2:N2"/>
    <mergeCell ref="P2:Q2"/>
    <mergeCell ref="U2:V2"/>
    <mergeCell ref="AC5:AC7"/>
    <mergeCell ref="A8:A10"/>
    <mergeCell ref="B8:B10"/>
    <mergeCell ref="C8:C10"/>
    <mergeCell ref="D8:D10"/>
    <mergeCell ref="G8:G10"/>
    <mergeCell ref="H8:H10"/>
    <mergeCell ref="I8:I10"/>
    <mergeCell ref="J8:J10"/>
    <mergeCell ref="K8:K10"/>
    <mergeCell ref="U5:U7"/>
    <mergeCell ref="V5:V7"/>
    <mergeCell ref="W5:W7"/>
    <mergeCell ref="X5:X7"/>
    <mergeCell ref="Y5:Y7"/>
    <mergeCell ref="Z5:Z7"/>
    <mergeCell ref="O5:O7"/>
    <mergeCell ref="P5:P7"/>
    <mergeCell ref="Q5:Q7"/>
    <mergeCell ref="R5:R7"/>
    <mergeCell ref="S5:S7"/>
    <mergeCell ref="T5:T7"/>
    <mergeCell ref="I5:I7"/>
    <mergeCell ref="J5:J7"/>
    <mergeCell ref="K5:K7"/>
    <mergeCell ref="L5:L7"/>
    <mergeCell ref="M5:M7"/>
    <mergeCell ref="N5:N7"/>
    <mergeCell ref="A5:A7"/>
    <mergeCell ref="B5:B7"/>
    <mergeCell ref="C5:C7"/>
    <mergeCell ref="D5:D7"/>
    <mergeCell ref="X8:X10"/>
    <mergeCell ref="Y8:Y10"/>
    <mergeCell ref="Z8:Z10"/>
    <mergeCell ref="AC8:AC10"/>
    <mergeCell ref="A11:A13"/>
    <mergeCell ref="B11:B13"/>
    <mergeCell ref="C11:C13"/>
    <mergeCell ref="D11:D13"/>
    <mergeCell ref="G11:G13"/>
    <mergeCell ref="H11:H13"/>
    <mergeCell ref="R8:R10"/>
    <mergeCell ref="S8:S10"/>
    <mergeCell ref="T8:T10"/>
    <mergeCell ref="U8:U10"/>
    <mergeCell ref="V8:V10"/>
    <mergeCell ref="W8:W10"/>
    <mergeCell ref="L8:L10"/>
    <mergeCell ref="M8:M10"/>
    <mergeCell ref="N8:N10"/>
    <mergeCell ref="O8:O10"/>
    <mergeCell ref="P8:P10"/>
    <mergeCell ref="Q8:Q10"/>
    <mergeCell ref="AC11:AC13"/>
    <mergeCell ref="U11:U13"/>
    <mergeCell ref="V11:V13"/>
    <mergeCell ref="W11:W13"/>
    <mergeCell ref="X11:X13"/>
    <mergeCell ref="Y11:Y13"/>
    <mergeCell ref="Z11:Z13"/>
    <mergeCell ref="O11:O13"/>
    <mergeCell ref="P11:P13"/>
    <mergeCell ref="Q11:Q13"/>
    <mergeCell ref="R11:R13"/>
    <mergeCell ref="S11:S13"/>
    <mergeCell ref="T11:T13"/>
    <mergeCell ref="I11:I13"/>
    <mergeCell ref="J11:J13"/>
    <mergeCell ref="K11:K13"/>
    <mergeCell ref="L11:L13"/>
    <mergeCell ref="M11:M13"/>
    <mergeCell ref="N11:N13"/>
    <mergeCell ref="AC14:AC16"/>
    <mergeCell ref="A17:A19"/>
    <mergeCell ref="B17:B19"/>
    <mergeCell ref="C17:C19"/>
    <mergeCell ref="D17:D19"/>
    <mergeCell ref="G17:G19"/>
    <mergeCell ref="H17:H19"/>
    <mergeCell ref="R14:R16"/>
    <mergeCell ref="S14:S16"/>
    <mergeCell ref="T14:T16"/>
    <mergeCell ref="U14:U16"/>
    <mergeCell ref="V14:V16"/>
    <mergeCell ref="W14:W16"/>
    <mergeCell ref="L14:L16"/>
    <mergeCell ref="M14:M16"/>
    <mergeCell ref="N14:N16"/>
    <mergeCell ref="O14:O16"/>
    <mergeCell ref="P14:P16"/>
    <mergeCell ref="Q14:Q16"/>
    <mergeCell ref="AC17:AC19"/>
    <mergeCell ref="A14:A16"/>
    <mergeCell ref="B14:B16"/>
    <mergeCell ref="C14:C16"/>
    <mergeCell ref="D14:D16"/>
    <mergeCell ref="G14:G16"/>
    <mergeCell ref="H14:H16"/>
    <mergeCell ref="I14:I16"/>
    <mergeCell ref="J14:J16"/>
    <mergeCell ref="K14:K16"/>
    <mergeCell ref="X14:X16"/>
    <mergeCell ref="Y14:Y16"/>
    <mergeCell ref="Z14:Z16"/>
    <mergeCell ref="U17:U19"/>
    <mergeCell ref="V17:V19"/>
    <mergeCell ref="W17:W19"/>
    <mergeCell ref="X17:X19"/>
    <mergeCell ref="Y17:Y19"/>
    <mergeCell ref="Z17:Z19"/>
    <mergeCell ref="O17:O19"/>
    <mergeCell ref="P17:P19"/>
    <mergeCell ref="Q17:Q19"/>
    <mergeCell ref="R17:R19"/>
    <mergeCell ref="S17:S19"/>
    <mergeCell ref="T17:T19"/>
    <mergeCell ref="I17:I19"/>
    <mergeCell ref="J17:J19"/>
    <mergeCell ref="K17:K19"/>
    <mergeCell ref="L17:L19"/>
    <mergeCell ref="M17:M19"/>
    <mergeCell ref="N17:N19"/>
    <mergeCell ref="AC20:AC22"/>
    <mergeCell ref="A23:A25"/>
    <mergeCell ref="B23:B25"/>
    <mergeCell ref="C23:C25"/>
    <mergeCell ref="D23:D25"/>
    <mergeCell ref="G23:G25"/>
    <mergeCell ref="H23:H25"/>
    <mergeCell ref="R20:R22"/>
    <mergeCell ref="S20:S22"/>
    <mergeCell ref="T20:T22"/>
    <mergeCell ref="U20:U22"/>
    <mergeCell ref="V20:V22"/>
    <mergeCell ref="W20:W22"/>
    <mergeCell ref="L20:L22"/>
    <mergeCell ref="M20:M22"/>
    <mergeCell ref="N20:N22"/>
    <mergeCell ref="O20:O22"/>
    <mergeCell ref="P20:P22"/>
    <mergeCell ref="Q20:Q22"/>
    <mergeCell ref="AC23:AC25"/>
    <mergeCell ref="A20:A22"/>
    <mergeCell ref="B20:B22"/>
    <mergeCell ref="C20:C22"/>
    <mergeCell ref="D20:D22"/>
    <mergeCell ref="G20:G22"/>
    <mergeCell ref="H20:H22"/>
    <mergeCell ref="I20:I22"/>
    <mergeCell ref="J20:J22"/>
    <mergeCell ref="K20:K22"/>
    <mergeCell ref="X20:X22"/>
    <mergeCell ref="Y20:Y22"/>
    <mergeCell ref="Z20:Z22"/>
    <mergeCell ref="U23:U25"/>
    <mergeCell ref="V23:V25"/>
    <mergeCell ref="W23:W25"/>
    <mergeCell ref="X23:X25"/>
    <mergeCell ref="Y23:Y25"/>
    <mergeCell ref="Z23:Z25"/>
    <mergeCell ref="O23:O25"/>
    <mergeCell ref="P23:P25"/>
    <mergeCell ref="Q23:Q25"/>
    <mergeCell ref="R23:R25"/>
    <mergeCell ref="S23:S25"/>
    <mergeCell ref="T23:T25"/>
    <mergeCell ref="I23:I25"/>
    <mergeCell ref="J23:J25"/>
    <mergeCell ref="K23:K25"/>
    <mergeCell ref="L23:L25"/>
    <mergeCell ref="M23:M25"/>
    <mergeCell ref="N23:N25"/>
    <mergeCell ref="AC26:AC28"/>
    <mergeCell ref="A29:A31"/>
    <mergeCell ref="B29:B31"/>
    <mergeCell ref="C29:C31"/>
    <mergeCell ref="D29:D31"/>
    <mergeCell ref="G29:G31"/>
    <mergeCell ref="H29:H31"/>
    <mergeCell ref="R26:R28"/>
    <mergeCell ref="S26:S28"/>
    <mergeCell ref="T26:T28"/>
    <mergeCell ref="U26:U28"/>
    <mergeCell ref="V26:V28"/>
    <mergeCell ref="W26:W28"/>
    <mergeCell ref="L26:L28"/>
    <mergeCell ref="M26:M28"/>
    <mergeCell ref="N26:N28"/>
    <mergeCell ref="O26:O28"/>
    <mergeCell ref="P26:P28"/>
    <mergeCell ref="Q26:Q28"/>
    <mergeCell ref="AC29:AC31"/>
    <mergeCell ref="A26:A28"/>
    <mergeCell ref="B26:B28"/>
    <mergeCell ref="C26:C28"/>
    <mergeCell ref="D26:D28"/>
    <mergeCell ref="G26:G28"/>
    <mergeCell ref="H26:H28"/>
    <mergeCell ref="I26:I28"/>
    <mergeCell ref="J26:J28"/>
    <mergeCell ref="K26:K28"/>
    <mergeCell ref="X26:X28"/>
    <mergeCell ref="Y26:Y28"/>
    <mergeCell ref="Z26:Z28"/>
    <mergeCell ref="U29:U31"/>
    <mergeCell ref="V29:V31"/>
    <mergeCell ref="W29:W31"/>
    <mergeCell ref="X29:X31"/>
    <mergeCell ref="Y29:Y31"/>
    <mergeCell ref="Z29:Z31"/>
    <mergeCell ref="O29:O31"/>
    <mergeCell ref="P29:P31"/>
    <mergeCell ref="Q29:Q31"/>
    <mergeCell ref="R29:R31"/>
    <mergeCell ref="S29:S31"/>
    <mergeCell ref="T29:T31"/>
    <mergeCell ref="I29:I31"/>
    <mergeCell ref="J29:J31"/>
    <mergeCell ref="K29:K31"/>
    <mergeCell ref="L29:L31"/>
    <mergeCell ref="M29:M31"/>
    <mergeCell ref="N29:N31"/>
    <mergeCell ref="AC32:AC34"/>
    <mergeCell ref="A35:A37"/>
    <mergeCell ref="B35:B37"/>
    <mergeCell ref="C35:C37"/>
    <mergeCell ref="D35:D37"/>
    <mergeCell ref="G35:G37"/>
    <mergeCell ref="H35:H37"/>
    <mergeCell ref="R32:R34"/>
    <mergeCell ref="S32:S34"/>
    <mergeCell ref="T32:T34"/>
    <mergeCell ref="U32:U34"/>
    <mergeCell ref="V32:V34"/>
    <mergeCell ref="W32:W34"/>
    <mergeCell ref="L32:L34"/>
    <mergeCell ref="M32:M34"/>
    <mergeCell ref="N32:N34"/>
    <mergeCell ref="O32:O34"/>
    <mergeCell ref="P32:P34"/>
    <mergeCell ref="Q32:Q34"/>
    <mergeCell ref="AC35:AC37"/>
    <mergeCell ref="A32:A34"/>
    <mergeCell ref="B32:B34"/>
    <mergeCell ref="C32:C34"/>
    <mergeCell ref="D32:D34"/>
    <mergeCell ref="G32:G34"/>
    <mergeCell ref="H32:H34"/>
    <mergeCell ref="I32:I34"/>
    <mergeCell ref="J32:J34"/>
    <mergeCell ref="K32:K34"/>
    <mergeCell ref="X32:X34"/>
    <mergeCell ref="Y32:Y34"/>
    <mergeCell ref="Z32:Z34"/>
    <mergeCell ref="U35:U37"/>
    <mergeCell ref="V35:V37"/>
    <mergeCell ref="W35:W37"/>
    <mergeCell ref="X35:X37"/>
    <mergeCell ref="Y35:Y37"/>
    <mergeCell ref="Z35:Z37"/>
    <mergeCell ref="O35:O37"/>
    <mergeCell ref="P35:P37"/>
    <mergeCell ref="Q35:Q37"/>
    <mergeCell ref="R35:R37"/>
    <mergeCell ref="S35:S37"/>
    <mergeCell ref="T35:T37"/>
    <mergeCell ref="I35:I37"/>
    <mergeCell ref="J35:J37"/>
    <mergeCell ref="K35:K37"/>
    <mergeCell ref="L35:L37"/>
    <mergeCell ref="M35:M37"/>
    <mergeCell ref="N35:N37"/>
    <mergeCell ref="AC38:AC40"/>
    <mergeCell ref="A41:A43"/>
    <mergeCell ref="B41:B43"/>
    <mergeCell ref="C41:C43"/>
    <mergeCell ref="D41:D43"/>
    <mergeCell ref="G41:G43"/>
    <mergeCell ref="H41:H43"/>
    <mergeCell ref="R38:R40"/>
    <mergeCell ref="S38:S40"/>
    <mergeCell ref="T38:T40"/>
    <mergeCell ref="U38:U40"/>
    <mergeCell ref="V38:V40"/>
    <mergeCell ref="W38:W40"/>
    <mergeCell ref="L38:L40"/>
    <mergeCell ref="M38:M40"/>
    <mergeCell ref="N38:N40"/>
    <mergeCell ref="O38:O40"/>
    <mergeCell ref="P38:P40"/>
    <mergeCell ref="Q38:Q40"/>
    <mergeCell ref="AC41:AC43"/>
    <mergeCell ref="A38:A40"/>
    <mergeCell ref="B38:B40"/>
    <mergeCell ref="C38:C40"/>
    <mergeCell ref="D38:D40"/>
    <mergeCell ref="G38:G40"/>
    <mergeCell ref="H38:H40"/>
    <mergeCell ref="I38:I40"/>
    <mergeCell ref="J38:J40"/>
    <mergeCell ref="K38:K40"/>
    <mergeCell ref="X38:X40"/>
    <mergeCell ref="Y38:Y40"/>
    <mergeCell ref="Z38:Z40"/>
    <mergeCell ref="U41:U43"/>
    <mergeCell ref="V41:V43"/>
    <mergeCell ref="W41:W43"/>
    <mergeCell ref="X41:X43"/>
    <mergeCell ref="Y41:Y43"/>
    <mergeCell ref="Z41:Z43"/>
    <mergeCell ref="O41:O43"/>
    <mergeCell ref="P41:P43"/>
    <mergeCell ref="Q41:Q43"/>
    <mergeCell ref="R41:R43"/>
    <mergeCell ref="S41:S43"/>
    <mergeCell ref="T41:T43"/>
    <mergeCell ref="I41:I43"/>
    <mergeCell ref="J41:J43"/>
    <mergeCell ref="K41:K43"/>
    <mergeCell ref="L41:L43"/>
    <mergeCell ref="M41:M43"/>
    <mergeCell ref="N41:N43"/>
    <mergeCell ref="AC44:AC46"/>
    <mergeCell ref="A47:A49"/>
    <mergeCell ref="B47:B49"/>
    <mergeCell ref="C47:C49"/>
    <mergeCell ref="D47:D49"/>
    <mergeCell ref="G47:G49"/>
    <mergeCell ref="H47:H49"/>
    <mergeCell ref="R44:R46"/>
    <mergeCell ref="S44:S46"/>
    <mergeCell ref="T44:T46"/>
    <mergeCell ref="U44:U46"/>
    <mergeCell ref="V44:V46"/>
    <mergeCell ref="W44:W46"/>
    <mergeCell ref="L44:L46"/>
    <mergeCell ref="M44:M46"/>
    <mergeCell ref="N44:N46"/>
    <mergeCell ref="O44:O46"/>
    <mergeCell ref="P44:P46"/>
    <mergeCell ref="Q44:Q46"/>
    <mergeCell ref="AC47:AC49"/>
    <mergeCell ref="A44:A46"/>
    <mergeCell ref="B44:B46"/>
    <mergeCell ref="C44:C46"/>
    <mergeCell ref="D44:D46"/>
    <mergeCell ref="G44:G46"/>
    <mergeCell ref="H44:H46"/>
    <mergeCell ref="I44:I46"/>
    <mergeCell ref="J44:J46"/>
    <mergeCell ref="K44:K46"/>
    <mergeCell ref="X44:X46"/>
    <mergeCell ref="Y44:Y46"/>
    <mergeCell ref="Z44:Z46"/>
    <mergeCell ref="U47:U49"/>
    <mergeCell ref="V47:V49"/>
    <mergeCell ref="W47:W49"/>
    <mergeCell ref="X47:X49"/>
    <mergeCell ref="Y47:Y49"/>
    <mergeCell ref="Z47:Z49"/>
    <mergeCell ref="O47:O49"/>
    <mergeCell ref="P47:P49"/>
    <mergeCell ref="Q47:Q49"/>
    <mergeCell ref="R47:R49"/>
    <mergeCell ref="S47:S49"/>
    <mergeCell ref="T47:T49"/>
    <mergeCell ref="I47:I49"/>
    <mergeCell ref="J47:J49"/>
    <mergeCell ref="K47:K49"/>
    <mergeCell ref="L47:L49"/>
    <mergeCell ref="M47:M49"/>
    <mergeCell ref="N47:N49"/>
    <mergeCell ref="AC50:AC52"/>
    <mergeCell ref="A53:A55"/>
    <mergeCell ref="B53:B55"/>
    <mergeCell ref="C53:C55"/>
    <mergeCell ref="D53:D55"/>
    <mergeCell ref="G53:G55"/>
    <mergeCell ref="H53:H55"/>
    <mergeCell ref="R50:R52"/>
    <mergeCell ref="S50:S52"/>
    <mergeCell ref="T50:T52"/>
    <mergeCell ref="U50:U52"/>
    <mergeCell ref="V50:V52"/>
    <mergeCell ref="W50:W52"/>
    <mergeCell ref="L50:L52"/>
    <mergeCell ref="M50:M52"/>
    <mergeCell ref="N50:N52"/>
    <mergeCell ref="O50:O52"/>
    <mergeCell ref="P50:P52"/>
    <mergeCell ref="Q50:Q52"/>
    <mergeCell ref="AC53:AC55"/>
    <mergeCell ref="A50:A52"/>
    <mergeCell ref="B50:B52"/>
    <mergeCell ref="C50:C52"/>
    <mergeCell ref="D50:D52"/>
    <mergeCell ref="G50:G52"/>
    <mergeCell ref="H50:H52"/>
    <mergeCell ref="I50:I52"/>
    <mergeCell ref="J50:J52"/>
    <mergeCell ref="K50:K52"/>
    <mergeCell ref="X50:X52"/>
    <mergeCell ref="Y50:Y52"/>
    <mergeCell ref="Z50:Z52"/>
    <mergeCell ref="U53:U55"/>
    <mergeCell ref="V53:V55"/>
    <mergeCell ref="W53:W55"/>
    <mergeCell ref="X53:X55"/>
    <mergeCell ref="Y53:Y55"/>
    <mergeCell ref="Z53:Z55"/>
    <mergeCell ref="O53:O55"/>
    <mergeCell ref="P53:P55"/>
    <mergeCell ref="Q53:Q55"/>
    <mergeCell ref="R53:R55"/>
    <mergeCell ref="S53:S55"/>
    <mergeCell ref="T53:T55"/>
    <mergeCell ref="I53:I55"/>
    <mergeCell ref="J53:J55"/>
    <mergeCell ref="K53:K55"/>
    <mergeCell ref="L53:L55"/>
    <mergeCell ref="M53:M55"/>
    <mergeCell ref="N53:N55"/>
    <mergeCell ref="AC56:AC58"/>
    <mergeCell ref="A59:A61"/>
    <mergeCell ref="B59:B61"/>
    <mergeCell ref="C59:C61"/>
    <mergeCell ref="D59:D61"/>
    <mergeCell ref="G59:G61"/>
    <mergeCell ref="H59:H61"/>
    <mergeCell ref="R56:R58"/>
    <mergeCell ref="S56:S58"/>
    <mergeCell ref="T56:T58"/>
    <mergeCell ref="U56:U58"/>
    <mergeCell ref="V56:V58"/>
    <mergeCell ref="W56:W58"/>
    <mergeCell ref="L56:L58"/>
    <mergeCell ref="M56:M58"/>
    <mergeCell ref="N56:N58"/>
    <mergeCell ref="O56:O58"/>
    <mergeCell ref="P56:P58"/>
    <mergeCell ref="Q56:Q58"/>
    <mergeCell ref="AC59:AC61"/>
    <mergeCell ref="A56:A58"/>
    <mergeCell ref="B56:B58"/>
    <mergeCell ref="C56:C58"/>
    <mergeCell ref="D56:D58"/>
    <mergeCell ref="G56:G58"/>
    <mergeCell ref="H56:H58"/>
    <mergeCell ref="I56:I58"/>
    <mergeCell ref="J56:J58"/>
    <mergeCell ref="K56:K58"/>
    <mergeCell ref="X56:X58"/>
    <mergeCell ref="Y56:Y58"/>
    <mergeCell ref="Z56:Z58"/>
    <mergeCell ref="U59:U61"/>
    <mergeCell ref="V59:V61"/>
    <mergeCell ref="W59:W61"/>
    <mergeCell ref="X59:X61"/>
    <mergeCell ref="Y59:Y61"/>
    <mergeCell ref="Z59:Z61"/>
    <mergeCell ref="O59:O61"/>
    <mergeCell ref="P59:P61"/>
    <mergeCell ref="Q59:Q61"/>
    <mergeCell ref="R59:R61"/>
    <mergeCell ref="S59:S61"/>
    <mergeCell ref="T59:T61"/>
    <mergeCell ref="I59:I61"/>
    <mergeCell ref="J59:J61"/>
    <mergeCell ref="K59:K61"/>
    <mergeCell ref="L59:L61"/>
    <mergeCell ref="M59:M61"/>
    <mergeCell ref="N59:N61"/>
    <mergeCell ref="AC62:AC64"/>
    <mergeCell ref="A65:A67"/>
    <mergeCell ref="B65:B67"/>
    <mergeCell ref="C65:C67"/>
    <mergeCell ref="D65:D67"/>
    <mergeCell ref="G65:G67"/>
    <mergeCell ref="H65:H67"/>
    <mergeCell ref="R62:R64"/>
    <mergeCell ref="S62:S64"/>
    <mergeCell ref="T62:T64"/>
    <mergeCell ref="U62:U64"/>
    <mergeCell ref="V62:V64"/>
    <mergeCell ref="W62:W64"/>
    <mergeCell ref="L62:L64"/>
    <mergeCell ref="M62:M64"/>
    <mergeCell ref="N62:N64"/>
    <mergeCell ref="O62:O64"/>
    <mergeCell ref="P62:P64"/>
    <mergeCell ref="Q62:Q64"/>
    <mergeCell ref="AC65:AC67"/>
    <mergeCell ref="A62:A64"/>
    <mergeCell ref="B62:B64"/>
    <mergeCell ref="C62:C64"/>
    <mergeCell ref="D62:D64"/>
    <mergeCell ref="G62:G64"/>
    <mergeCell ref="H62:H64"/>
    <mergeCell ref="I62:I64"/>
    <mergeCell ref="J62:J64"/>
    <mergeCell ref="K62:K64"/>
    <mergeCell ref="X62:X64"/>
    <mergeCell ref="Y62:Y64"/>
    <mergeCell ref="Z62:Z64"/>
    <mergeCell ref="U65:U67"/>
    <mergeCell ref="V65:V67"/>
    <mergeCell ref="W65:W67"/>
    <mergeCell ref="X65:X67"/>
    <mergeCell ref="Y65:Y67"/>
    <mergeCell ref="Z65:Z67"/>
    <mergeCell ref="O65:O67"/>
    <mergeCell ref="P65:P67"/>
    <mergeCell ref="Q65:Q67"/>
    <mergeCell ref="R65:R67"/>
    <mergeCell ref="S65:S67"/>
    <mergeCell ref="T65:T67"/>
    <mergeCell ref="I65:I67"/>
    <mergeCell ref="J65:J67"/>
    <mergeCell ref="K65:K67"/>
    <mergeCell ref="L65:L67"/>
    <mergeCell ref="M65:M67"/>
    <mergeCell ref="N65:N67"/>
    <mergeCell ref="AC68:AC70"/>
    <mergeCell ref="A71:A73"/>
    <mergeCell ref="B71:B73"/>
    <mergeCell ref="C71:C73"/>
    <mergeCell ref="D71:D73"/>
    <mergeCell ref="G71:G73"/>
    <mergeCell ref="H71:H73"/>
    <mergeCell ref="R68:R70"/>
    <mergeCell ref="S68:S70"/>
    <mergeCell ref="T68:T70"/>
    <mergeCell ref="U68:U70"/>
    <mergeCell ref="V68:V70"/>
    <mergeCell ref="W68:W70"/>
    <mergeCell ref="L68:L70"/>
    <mergeCell ref="M68:M70"/>
    <mergeCell ref="N68:N70"/>
    <mergeCell ref="O68:O70"/>
    <mergeCell ref="P68:P70"/>
    <mergeCell ref="Q68:Q70"/>
    <mergeCell ref="AC71:AC73"/>
    <mergeCell ref="A68:A70"/>
    <mergeCell ref="B68:B70"/>
    <mergeCell ref="C68:C70"/>
    <mergeCell ref="D68:D70"/>
    <mergeCell ref="G68:G70"/>
    <mergeCell ref="H68:H70"/>
    <mergeCell ref="I68:I70"/>
    <mergeCell ref="J68:J70"/>
    <mergeCell ref="K68:K70"/>
    <mergeCell ref="X68:X70"/>
    <mergeCell ref="Y68:Y70"/>
    <mergeCell ref="Z68:Z70"/>
    <mergeCell ref="U71:U73"/>
    <mergeCell ref="V71:V73"/>
    <mergeCell ref="W71:W73"/>
    <mergeCell ref="X71:X73"/>
    <mergeCell ref="Y71:Y73"/>
    <mergeCell ref="Z71:Z73"/>
    <mergeCell ref="O71:O73"/>
    <mergeCell ref="P71:P73"/>
    <mergeCell ref="Q71:Q73"/>
    <mergeCell ref="R71:R73"/>
    <mergeCell ref="S71:S73"/>
    <mergeCell ref="T71:T73"/>
    <mergeCell ref="I71:I73"/>
    <mergeCell ref="J71:J73"/>
    <mergeCell ref="K71:K73"/>
    <mergeCell ref="L71:L73"/>
    <mergeCell ref="M71:M73"/>
    <mergeCell ref="N71:N73"/>
    <mergeCell ref="AC74:AC76"/>
    <mergeCell ref="A77:A79"/>
    <mergeCell ref="B77:B79"/>
    <mergeCell ref="C77:C79"/>
    <mergeCell ref="D77:D79"/>
    <mergeCell ref="G77:G79"/>
    <mergeCell ref="H77:H79"/>
    <mergeCell ref="R74:R76"/>
    <mergeCell ref="S74:S76"/>
    <mergeCell ref="T74:T76"/>
    <mergeCell ref="U74:U76"/>
    <mergeCell ref="V74:V76"/>
    <mergeCell ref="W74:W76"/>
    <mergeCell ref="L74:L76"/>
    <mergeCell ref="M74:M76"/>
    <mergeCell ref="N74:N76"/>
    <mergeCell ref="O74:O76"/>
    <mergeCell ref="P74:P76"/>
    <mergeCell ref="Q74:Q76"/>
    <mergeCell ref="AC77:AC79"/>
    <mergeCell ref="A74:A76"/>
    <mergeCell ref="B74:B76"/>
    <mergeCell ref="C74:C76"/>
    <mergeCell ref="D74:D76"/>
    <mergeCell ref="G74:G76"/>
    <mergeCell ref="H74:H76"/>
    <mergeCell ref="I74:I76"/>
    <mergeCell ref="J74:J76"/>
    <mergeCell ref="K74:K76"/>
    <mergeCell ref="X74:X76"/>
    <mergeCell ref="Y74:Y76"/>
    <mergeCell ref="Z74:Z76"/>
    <mergeCell ref="U77:U79"/>
    <mergeCell ref="V77:V79"/>
    <mergeCell ref="W77:W79"/>
    <mergeCell ref="X77:X79"/>
    <mergeCell ref="Y77:Y79"/>
    <mergeCell ref="Z77:Z79"/>
    <mergeCell ref="O77:O79"/>
    <mergeCell ref="P77:P79"/>
    <mergeCell ref="Q77:Q79"/>
    <mergeCell ref="R77:R79"/>
    <mergeCell ref="S77:S79"/>
    <mergeCell ref="T77:T79"/>
    <mergeCell ref="I77:I79"/>
    <mergeCell ref="J77:J79"/>
    <mergeCell ref="K77:K79"/>
    <mergeCell ref="L77:L79"/>
    <mergeCell ref="M77:M79"/>
    <mergeCell ref="N77:N79"/>
    <mergeCell ref="AC80:AC82"/>
    <mergeCell ref="A83:A85"/>
    <mergeCell ref="B83:B85"/>
    <mergeCell ref="C83:C85"/>
    <mergeCell ref="D83:D85"/>
    <mergeCell ref="G83:G85"/>
    <mergeCell ref="H83:H85"/>
    <mergeCell ref="R80:R82"/>
    <mergeCell ref="S80:S82"/>
    <mergeCell ref="T80:T82"/>
    <mergeCell ref="U80:U82"/>
    <mergeCell ref="V80:V82"/>
    <mergeCell ref="W80:W82"/>
    <mergeCell ref="L80:L82"/>
    <mergeCell ref="M80:M82"/>
    <mergeCell ref="N80:N82"/>
    <mergeCell ref="O80:O82"/>
    <mergeCell ref="P80:P82"/>
    <mergeCell ref="Q80:Q82"/>
    <mergeCell ref="AC83:AC85"/>
    <mergeCell ref="A80:A82"/>
    <mergeCell ref="B80:B82"/>
    <mergeCell ref="C80:C82"/>
    <mergeCell ref="D80:D82"/>
    <mergeCell ref="G80:G82"/>
    <mergeCell ref="H80:H82"/>
    <mergeCell ref="I80:I82"/>
    <mergeCell ref="J80:J82"/>
    <mergeCell ref="K80:K82"/>
    <mergeCell ref="X80:X82"/>
    <mergeCell ref="Y80:Y82"/>
    <mergeCell ref="Z80:Z82"/>
    <mergeCell ref="U83:U85"/>
    <mergeCell ref="V83:V85"/>
    <mergeCell ref="W83:W85"/>
    <mergeCell ref="X83:X85"/>
    <mergeCell ref="Y83:Y85"/>
    <mergeCell ref="Z83:Z85"/>
    <mergeCell ref="O83:O85"/>
    <mergeCell ref="P83:P85"/>
    <mergeCell ref="Q83:Q85"/>
    <mergeCell ref="R83:R85"/>
    <mergeCell ref="S83:S85"/>
    <mergeCell ref="T83:T85"/>
    <mergeCell ref="I83:I85"/>
    <mergeCell ref="J83:J85"/>
    <mergeCell ref="K83:K85"/>
    <mergeCell ref="L83:L85"/>
    <mergeCell ref="M83:M85"/>
    <mergeCell ref="N83:N85"/>
    <mergeCell ref="AC86:AC88"/>
    <mergeCell ref="A89:A91"/>
    <mergeCell ref="B89:B91"/>
    <mergeCell ref="C89:C91"/>
    <mergeCell ref="D89:D91"/>
    <mergeCell ref="G89:G91"/>
    <mergeCell ref="H89:H91"/>
    <mergeCell ref="R86:R88"/>
    <mergeCell ref="S86:S88"/>
    <mergeCell ref="T86:T88"/>
    <mergeCell ref="U86:U88"/>
    <mergeCell ref="V86:V88"/>
    <mergeCell ref="W86:W88"/>
    <mergeCell ref="L86:L88"/>
    <mergeCell ref="M86:M88"/>
    <mergeCell ref="N86:N88"/>
    <mergeCell ref="O86:O88"/>
    <mergeCell ref="P86:P88"/>
    <mergeCell ref="Q86:Q88"/>
    <mergeCell ref="AC89:AC91"/>
    <mergeCell ref="A86:A88"/>
    <mergeCell ref="B86:B88"/>
    <mergeCell ref="C86:C88"/>
    <mergeCell ref="D86:D88"/>
    <mergeCell ref="G86:G88"/>
    <mergeCell ref="H86:H88"/>
    <mergeCell ref="I86:I88"/>
    <mergeCell ref="J86:J88"/>
    <mergeCell ref="K86:K88"/>
    <mergeCell ref="X86:X88"/>
    <mergeCell ref="Y86:Y88"/>
    <mergeCell ref="Z86:Z88"/>
    <mergeCell ref="U89:U91"/>
    <mergeCell ref="V89:V91"/>
    <mergeCell ref="W89:W91"/>
    <mergeCell ref="X89:X91"/>
    <mergeCell ref="Y89:Y91"/>
    <mergeCell ref="Z89:Z91"/>
    <mergeCell ref="O89:O91"/>
    <mergeCell ref="P89:P91"/>
    <mergeCell ref="Q89:Q91"/>
    <mergeCell ref="R89:R91"/>
    <mergeCell ref="S89:S91"/>
    <mergeCell ref="T89:T91"/>
    <mergeCell ref="I89:I91"/>
    <mergeCell ref="J89:J91"/>
    <mergeCell ref="K89:K91"/>
    <mergeCell ref="L89:L91"/>
    <mergeCell ref="M89:M91"/>
    <mergeCell ref="N89:N91"/>
    <mergeCell ref="AC92:AC94"/>
    <mergeCell ref="A95:A97"/>
    <mergeCell ref="B95:B97"/>
    <mergeCell ref="C95:C97"/>
    <mergeCell ref="D95:D97"/>
    <mergeCell ref="G95:G97"/>
    <mergeCell ref="H95:H97"/>
    <mergeCell ref="R92:R94"/>
    <mergeCell ref="S92:S94"/>
    <mergeCell ref="T92:T94"/>
    <mergeCell ref="U92:U94"/>
    <mergeCell ref="V92:V94"/>
    <mergeCell ref="W92:W94"/>
    <mergeCell ref="L92:L94"/>
    <mergeCell ref="M92:M94"/>
    <mergeCell ref="N92:N94"/>
    <mergeCell ref="O92:O94"/>
    <mergeCell ref="P92:P94"/>
    <mergeCell ref="Q92:Q94"/>
    <mergeCell ref="AC95:AC97"/>
    <mergeCell ref="A92:A94"/>
    <mergeCell ref="B92:B94"/>
    <mergeCell ref="C92:C94"/>
    <mergeCell ref="D92:D94"/>
    <mergeCell ref="G92:G94"/>
    <mergeCell ref="H92:H94"/>
    <mergeCell ref="I92:I94"/>
    <mergeCell ref="J92:J94"/>
    <mergeCell ref="K92:K94"/>
    <mergeCell ref="X92:X94"/>
    <mergeCell ref="Y92:Y94"/>
    <mergeCell ref="Z92:Z94"/>
    <mergeCell ref="U95:U97"/>
    <mergeCell ref="V95:V97"/>
    <mergeCell ref="W95:W97"/>
    <mergeCell ref="X95:X97"/>
    <mergeCell ref="Y95:Y97"/>
    <mergeCell ref="Z95:Z97"/>
    <mergeCell ref="O95:O97"/>
    <mergeCell ref="P95:P97"/>
    <mergeCell ref="Q95:Q97"/>
    <mergeCell ref="R95:R97"/>
    <mergeCell ref="S95:S97"/>
    <mergeCell ref="T95:T97"/>
    <mergeCell ref="I95:I97"/>
    <mergeCell ref="J95:J97"/>
    <mergeCell ref="K95:K97"/>
    <mergeCell ref="L95:L97"/>
    <mergeCell ref="M95:M97"/>
    <mergeCell ref="N95:N97"/>
    <mergeCell ref="AC98:AC100"/>
    <mergeCell ref="A101:A103"/>
    <mergeCell ref="B101:B103"/>
    <mergeCell ref="C101:C103"/>
    <mergeCell ref="D101:D103"/>
    <mergeCell ref="G101:G103"/>
    <mergeCell ref="H101:H103"/>
    <mergeCell ref="R98:R100"/>
    <mergeCell ref="S98:S100"/>
    <mergeCell ref="T98:T100"/>
    <mergeCell ref="U98:U100"/>
    <mergeCell ref="V98:V100"/>
    <mergeCell ref="W98:W100"/>
    <mergeCell ref="L98:L100"/>
    <mergeCell ref="M98:M100"/>
    <mergeCell ref="N98:N100"/>
    <mergeCell ref="O98:O100"/>
    <mergeCell ref="P98:P100"/>
    <mergeCell ref="Q98:Q100"/>
    <mergeCell ref="AC101:AC103"/>
    <mergeCell ref="A98:A100"/>
    <mergeCell ref="B98:B100"/>
    <mergeCell ref="C98:C100"/>
    <mergeCell ref="D98:D100"/>
    <mergeCell ref="G98:G100"/>
    <mergeCell ref="H98:H100"/>
    <mergeCell ref="I98:I100"/>
    <mergeCell ref="J98:J100"/>
    <mergeCell ref="K98:K100"/>
    <mergeCell ref="X98:X100"/>
    <mergeCell ref="Y98:Y100"/>
    <mergeCell ref="Z98:Z100"/>
    <mergeCell ref="U101:U103"/>
    <mergeCell ref="V101:V103"/>
    <mergeCell ref="W101:W103"/>
    <mergeCell ref="X101:X103"/>
    <mergeCell ref="Y101:Y103"/>
    <mergeCell ref="Z101:Z103"/>
    <mergeCell ref="O101:O103"/>
    <mergeCell ref="P101:P103"/>
    <mergeCell ref="Q101:Q103"/>
    <mergeCell ref="R101:R103"/>
    <mergeCell ref="S101:S103"/>
    <mergeCell ref="T101:T103"/>
    <mergeCell ref="I101:I103"/>
    <mergeCell ref="J101:J103"/>
    <mergeCell ref="K101:K103"/>
    <mergeCell ref="L101:L103"/>
    <mergeCell ref="M101:M103"/>
    <mergeCell ref="N101:N103"/>
    <mergeCell ref="AC104:AC106"/>
    <mergeCell ref="A107:A109"/>
    <mergeCell ref="B107:B109"/>
    <mergeCell ref="C107:C109"/>
    <mergeCell ref="D107:D109"/>
    <mergeCell ref="G107:G109"/>
    <mergeCell ref="H107:H109"/>
    <mergeCell ref="R104:R106"/>
    <mergeCell ref="S104:S106"/>
    <mergeCell ref="T104:T106"/>
    <mergeCell ref="U104:U106"/>
    <mergeCell ref="V104:V106"/>
    <mergeCell ref="W104:W106"/>
    <mergeCell ref="L104:L106"/>
    <mergeCell ref="M104:M106"/>
    <mergeCell ref="N104:N106"/>
    <mergeCell ref="O104:O106"/>
    <mergeCell ref="P104:P106"/>
    <mergeCell ref="Q104:Q106"/>
    <mergeCell ref="AC107:AC109"/>
    <mergeCell ref="A104:A106"/>
    <mergeCell ref="B104:B106"/>
    <mergeCell ref="C104:C106"/>
    <mergeCell ref="D104:D106"/>
    <mergeCell ref="G104:G106"/>
    <mergeCell ref="H104:H106"/>
    <mergeCell ref="I104:I106"/>
    <mergeCell ref="J104:J106"/>
    <mergeCell ref="K104:K106"/>
    <mergeCell ref="X104:X106"/>
    <mergeCell ref="Y104:Y106"/>
    <mergeCell ref="Z104:Z106"/>
    <mergeCell ref="U107:U109"/>
    <mergeCell ref="V107:V109"/>
    <mergeCell ref="W107:W109"/>
    <mergeCell ref="X107:X109"/>
    <mergeCell ref="Y107:Y109"/>
    <mergeCell ref="Z107:Z109"/>
    <mergeCell ref="O107:O109"/>
    <mergeCell ref="P107:P109"/>
    <mergeCell ref="Q107:Q109"/>
    <mergeCell ref="R107:R109"/>
    <mergeCell ref="S107:S109"/>
    <mergeCell ref="T107:T109"/>
    <mergeCell ref="I107:I109"/>
    <mergeCell ref="J107:J109"/>
    <mergeCell ref="K107:K109"/>
    <mergeCell ref="L107:L109"/>
    <mergeCell ref="M107:M109"/>
    <mergeCell ref="N107:N109"/>
    <mergeCell ref="AC110:AC112"/>
    <mergeCell ref="A113:A115"/>
    <mergeCell ref="B113:B115"/>
    <mergeCell ref="C113:C115"/>
    <mergeCell ref="D113:D115"/>
    <mergeCell ref="G113:G115"/>
    <mergeCell ref="H113:H115"/>
    <mergeCell ref="R110:R112"/>
    <mergeCell ref="S110:S112"/>
    <mergeCell ref="T110:T112"/>
    <mergeCell ref="U110:U112"/>
    <mergeCell ref="V110:V112"/>
    <mergeCell ref="W110:W112"/>
    <mergeCell ref="L110:L112"/>
    <mergeCell ref="M110:M112"/>
    <mergeCell ref="N110:N112"/>
    <mergeCell ref="O110:O112"/>
    <mergeCell ref="P110:P112"/>
    <mergeCell ref="Q110:Q112"/>
    <mergeCell ref="AC113:AC115"/>
    <mergeCell ref="A110:A112"/>
    <mergeCell ref="B110:B112"/>
    <mergeCell ref="C110:C112"/>
    <mergeCell ref="D110:D112"/>
    <mergeCell ref="G110:G112"/>
    <mergeCell ref="H110:H112"/>
    <mergeCell ref="I110:I112"/>
    <mergeCell ref="J110:J112"/>
    <mergeCell ref="K110:K112"/>
    <mergeCell ref="X110:X112"/>
    <mergeCell ref="Y110:Y112"/>
    <mergeCell ref="Z110:Z112"/>
    <mergeCell ref="U113:U115"/>
    <mergeCell ref="V113:V115"/>
    <mergeCell ref="W113:W115"/>
    <mergeCell ref="X113:X115"/>
    <mergeCell ref="Y113:Y115"/>
    <mergeCell ref="Z113:Z115"/>
    <mergeCell ref="O113:O115"/>
    <mergeCell ref="P113:P115"/>
    <mergeCell ref="Q113:Q115"/>
    <mergeCell ref="R113:R115"/>
    <mergeCell ref="S113:S115"/>
    <mergeCell ref="T113:T115"/>
    <mergeCell ref="I113:I115"/>
    <mergeCell ref="J113:J115"/>
    <mergeCell ref="K113:K115"/>
    <mergeCell ref="L113:L115"/>
    <mergeCell ref="M113:M115"/>
    <mergeCell ref="N113:N115"/>
    <mergeCell ref="AC116:AC118"/>
    <mergeCell ref="A119:A121"/>
    <mergeCell ref="B119:B121"/>
    <mergeCell ref="C119:C121"/>
    <mergeCell ref="D119:D121"/>
    <mergeCell ref="G119:G121"/>
    <mergeCell ref="H119:H121"/>
    <mergeCell ref="R116:R118"/>
    <mergeCell ref="S116:S118"/>
    <mergeCell ref="T116:T118"/>
    <mergeCell ref="U116:U118"/>
    <mergeCell ref="V116:V118"/>
    <mergeCell ref="W116:W118"/>
    <mergeCell ref="L116:L118"/>
    <mergeCell ref="M116:M118"/>
    <mergeCell ref="N116:N118"/>
    <mergeCell ref="O116:O118"/>
    <mergeCell ref="P116:P118"/>
    <mergeCell ref="Q116:Q118"/>
    <mergeCell ref="AC119:AC121"/>
    <mergeCell ref="A116:A118"/>
    <mergeCell ref="B116:B118"/>
    <mergeCell ref="C116:C118"/>
    <mergeCell ref="D116:D118"/>
    <mergeCell ref="G116:G118"/>
    <mergeCell ref="H116:H118"/>
    <mergeCell ref="I116:I118"/>
    <mergeCell ref="J116:J118"/>
    <mergeCell ref="K116:K118"/>
    <mergeCell ref="X116:X118"/>
    <mergeCell ref="Y116:Y118"/>
    <mergeCell ref="Z116:Z118"/>
    <mergeCell ref="U119:U121"/>
    <mergeCell ref="V119:V121"/>
    <mergeCell ref="W119:W121"/>
    <mergeCell ref="X119:X121"/>
    <mergeCell ref="Y119:Y121"/>
    <mergeCell ref="Z119:Z121"/>
    <mergeCell ref="O119:O121"/>
    <mergeCell ref="P119:P121"/>
    <mergeCell ref="Q119:Q121"/>
    <mergeCell ref="R119:R121"/>
    <mergeCell ref="S119:S121"/>
    <mergeCell ref="T119:T121"/>
    <mergeCell ref="I119:I121"/>
    <mergeCell ref="J119:J121"/>
    <mergeCell ref="K119:K121"/>
    <mergeCell ref="L119:L121"/>
    <mergeCell ref="M119:M121"/>
    <mergeCell ref="N119:N121"/>
    <mergeCell ref="AC122:AC124"/>
    <mergeCell ref="A125:A127"/>
    <mergeCell ref="B125:B127"/>
    <mergeCell ref="C125:C127"/>
    <mergeCell ref="D125:D127"/>
    <mergeCell ref="G125:G127"/>
    <mergeCell ref="H125:H127"/>
    <mergeCell ref="R122:R124"/>
    <mergeCell ref="S122:S124"/>
    <mergeCell ref="T122:T124"/>
    <mergeCell ref="U122:U124"/>
    <mergeCell ref="V122:V124"/>
    <mergeCell ref="W122:W124"/>
    <mergeCell ref="L122:L124"/>
    <mergeCell ref="M122:M124"/>
    <mergeCell ref="N122:N124"/>
    <mergeCell ref="O122:O124"/>
    <mergeCell ref="P122:P124"/>
    <mergeCell ref="Q122:Q124"/>
    <mergeCell ref="AC125:AC127"/>
    <mergeCell ref="A122:A124"/>
    <mergeCell ref="B122:B124"/>
    <mergeCell ref="C122:C124"/>
    <mergeCell ref="D122:D124"/>
    <mergeCell ref="G122:G124"/>
    <mergeCell ref="H122:H124"/>
    <mergeCell ref="I122:I124"/>
    <mergeCell ref="J122:J124"/>
    <mergeCell ref="K122:K124"/>
    <mergeCell ref="X122:X124"/>
    <mergeCell ref="Y122:Y124"/>
    <mergeCell ref="Z122:Z124"/>
    <mergeCell ref="U125:U127"/>
    <mergeCell ref="V125:V127"/>
    <mergeCell ref="W125:W127"/>
    <mergeCell ref="X125:X127"/>
    <mergeCell ref="Y125:Y127"/>
    <mergeCell ref="Z125:Z127"/>
    <mergeCell ref="O125:O127"/>
    <mergeCell ref="P125:P127"/>
    <mergeCell ref="Q125:Q127"/>
    <mergeCell ref="R125:R127"/>
    <mergeCell ref="S125:S127"/>
    <mergeCell ref="T125:T127"/>
    <mergeCell ref="I125:I127"/>
    <mergeCell ref="J125:J127"/>
    <mergeCell ref="K125:K127"/>
    <mergeCell ref="L125:L127"/>
    <mergeCell ref="M125:M127"/>
    <mergeCell ref="N125:N127"/>
    <mergeCell ref="AC128:AC130"/>
    <mergeCell ref="A131:A133"/>
    <mergeCell ref="B131:B133"/>
    <mergeCell ref="C131:C133"/>
    <mergeCell ref="D131:D133"/>
    <mergeCell ref="G131:G133"/>
    <mergeCell ref="H131:H133"/>
    <mergeCell ref="R128:R130"/>
    <mergeCell ref="S128:S130"/>
    <mergeCell ref="T128:T130"/>
    <mergeCell ref="U128:U130"/>
    <mergeCell ref="V128:V130"/>
    <mergeCell ref="W128:W130"/>
    <mergeCell ref="L128:L130"/>
    <mergeCell ref="M128:M130"/>
    <mergeCell ref="N128:N130"/>
    <mergeCell ref="O128:O130"/>
    <mergeCell ref="P128:P130"/>
    <mergeCell ref="Q128:Q130"/>
    <mergeCell ref="AC131:AC133"/>
    <mergeCell ref="A128:A130"/>
    <mergeCell ref="B128:B130"/>
    <mergeCell ref="C128:C130"/>
    <mergeCell ref="D128:D130"/>
    <mergeCell ref="G128:G130"/>
    <mergeCell ref="H128:H130"/>
    <mergeCell ref="I128:I130"/>
    <mergeCell ref="J128:J130"/>
    <mergeCell ref="K128:K130"/>
    <mergeCell ref="X128:X130"/>
    <mergeCell ref="Y128:Y130"/>
    <mergeCell ref="Z128:Z130"/>
    <mergeCell ref="U131:U133"/>
    <mergeCell ref="V131:V133"/>
    <mergeCell ref="W131:W133"/>
    <mergeCell ref="X131:X133"/>
    <mergeCell ref="Y131:Y133"/>
    <mergeCell ref="Z131:Z133"/>
    <mergeCell ref="O131:O133"/>
    <mergeCell ref="P131:P133"/>
    <mergeCell ref="Q131:Q133"/>
    <mergeCell ref="R131:R133"/>
    <mergeCell ref="S131:S133"/>
    <mergeCell ref="T131:T133"/>
    <mergeCell ref="I131:I133"/>
    <mergeCell ref="J131:J133"/>
    <mergeCell ref="K131:K133"/>
    <mergeCell ref="L131:L133"/>
    <mergeCell ref="M131:M133"/>
    <mergeCell ref="N131:N133"/>
    <mergeCell ref="AC134:AC136"/>
    <mergeCell ref="A137:A139"/>
    <mergeCell ref="B137:B139"/>
    <mergeCell ref="C137:C139"/>
    <mergeCell ref="D137:D139"/>
    <mergeCell ref="G137:G139"/>
    <mergeCell ref="H137:H139"/>
    <mergeCell ref="R134:R136"/>
    <mergeCell ref="S134:S136"/>
    <mergeCell ref="T134:T136"/>
    <mergeCell ref="U134:U136"/>
    <mergeCell ref="V134:V136"/>
    <mergeCell ref="W134:W136"/>
    <mergeCell ref="L134:L136"/>
    <mergeCell ref="M134:M136"/>
    <mergeCell ref="N134:N136"/>
    <mergeCell ref="O134:O136"/>
    <mergeCell ref="P134:P136"/>
    <mergeCell ref="Q134:Q136"/>
    <mergeCell ref="AC137:AC139"/>
    <mergeCell ref="A134:A136"/>
    <mergeCell ref="B134:B136"/>
    <mergeCell ref="C134:C136"/>
    <mergeCell ref="D134:D136"/>
    <mergeCell ref="G134:G136"/>
    <mergeCell ref="H134:H136"/>
    <mergeCell ref="I134:I136"/>
    <mergeCell ref="J134:J136"/>
    <mergeCell ref="K134:K136"/>
    <mergeCell ref="X134:X136"/>
    <mergeCell ref="Y134:Y136"/>
    <mergeCell ref="Z134:Z136"/>
    <mergeCell ref="U137:U139"/>
    <mergeCell ref="V137:V139"/>
    <mergeCell ref="W137:W139"/>
    <mergeCell ref="X137:X139"/>
    <mergeCell ref="Y137:Y139"/>
    <mergeCell ref="Z137:Z139"/>
    <mergeCell ref="O137:O139"/>
    <mergeCell ref="P137:P139"/>
    <mergeCell ref="Q137:Q139"/>
    <mergeCell ref="R137:R139"/>
    <mergeCell ref="S137:S139"/>
    <mergeCell ref="T137:T139"/>
    <mergeCell ref="I137:I139"/>
    <mergeCell ref="J137:J139"/>
    <mergeCell ref="K137:K139"/>
    <mergeCell ref="L137:L139"/>
    <mergeCell ref="M137:M139"/>
    <mergeCell ref="N137:N139"/>
    <mergeCell ref="AC140:AC142"/>
    <mergeCell ref="A143:A145"/>
    <mergeCell ref="B143:B145"/>
    <mergeCell ref="C143:C145"/>
    <mergeCell ref="D143:D145"/>
    <mergeCell ref="G143:G145"/>
    <mergeCell ref="H143:H145"/>
    <mergeCell ref="R140:R142"/>
    <mergeCell ref="S140:S142"/>
    <mergeCell ref="T140:T142"/>
    <mergeCell ref="U140:U142"/>
    <mergeCell ref="V140:V142"/>
    <mergeCell ref="W140:W142"/>
    <mergeCell ref="L140:L142"/>
    <mergeCell ref="M140:M142"/>
    <mergeCell ref="N140:N142"/>
    <mergeCell ref="O140:O142"/>
    <mergeCell ref="P140:P142"/>
    <mergeCell ref="Q140:Q142"/>
    <mergeCell ref="AC143:AC145"/>
    <mergeCell ref="A140:A142"/>
    <mergeCell ref="B140:B142"/>
    <mergeCell ref="C140:C142"/>
    <mergeCell ref="D140:D142"/>
    <mergeCell ref="G140:G142"/>
    <mergeCell ref="H140:H142"/>
    <mergeCell ref="I140:I142"/>
    <mergeCell ref="J140:J142"/>
    <mergeCell ref="K140:K142"/>
    <mergeCell ref="X140:X142"/>
    <mergeCell ref="Y140:Y142"/>
    <mergeCell ref="Z140:Z142"/>
    <mergeCell ref="U143:U145"/>
    <mergeCell ref="V143:V145"/>
    <mergeCell ref="W143:W145"/>
    <mergeCell ref="X143:X145"/>
    <mergeCell ref="Y143:Y145"/>
    <mergeCell ref="Z143:Z145"/>
    <mergeCell ref="O143:O145"/>
    <mergeCell ref="P143:P145"/>
    <mergeCell ref="Q143:Q145"/>
    <mergeCell ref="R143:R145"/>
    <mergeCell ref="S143:S145"/>
    <mergeCell ref="T143:T145"/>
    <mergeCell ref="I143:I145"/>
    <mergeCell ref="J143:J145"/>
    <mergeCell ref="K143:K145"/>
    <mergeCell ref="L143:L145"/>
    <mergeCell ref="M143:M145"/>
    <mergeCell ref="N143:N145"/>
    <mergeCell ref="AC146:AC148"/>
    <mergeCell ref="A149:A151"/>
    <mergeCell ref="B149:B151"/>
    <mergeCell ref="C149:C151"/>
    <mergeCell ref="D149:D151"/>
    <mergeCell ref="G149:G151"/>
    <mergeCell ref="H149:H151"/>
    <mergeCell ref="R146:R148"/>
    <mergeCell ref="S146:S148"/>
    <mergeCell ref="T146:T148"/>
    <mergeCell ref="U146:U148"/>
    <mergeCell ref="V146:V148"/>
    <mergeCell ref="W146:W148"/>
    <mergeCell ref="L146:L148"/>
    <mergeCell ref="M146:M148"/>
    <mergeCell ref="N146:N148"/>
    <mergeCell ref="O146:O148"/>
    <mergeCell ref="P146:P148"/>
    <mergeCell ref="Q146:Q148"/>
    <mergeCell ref="AC149:AC151"/>
    <mergeCell ref="A146:A148"/>
    <mergeCell ref="B146:B148"/>
    <mergeCell ref="C146:C148"/>
    <mergeCell ref="D146:D148"/>
    <mergeCell ref="G146:G148"/>
    <mergeCell ref="H146:H148"/>
    <mergeCell ref="I146:I148"/>
    <mergeCell ref="J146:J148"/>
    <mergeCell ref="K146:K148"/>
    <mergeCell ref="X146:X148"/>
    <mergeCell ref="Y146:Y148"/>
    <mergeCell ref="Z146:Z148"/>
    <mergeCell ref="U149:U151"/>
    <mergeCell ref="V149:V151"/>
    <mergeCell ref="W149:W151"/>
    <mergeCell ref="X149:X151"/>
    <mergeCell ref="Y149:Y151"/>
    <mergeCell ref="Z149:Z151"/>
    <mergeCell ref="O149:O151"/>
    <mergeCell ref="P149:P151"/>
    <mergeCell ref="Q149:Q151"/>
    <mergeCell ref="R149:R151"/>
    <mergeCell ref="S149:S151"/>
    <mergeCell ref="T149:T151"/>
    <mergeCell ref="I149:I151"/>
    <mergeCell ref="J149:J151"/>
    <mergeCell ref="K149:K151"/>
    <mergeCell ref="L149:L151"/>
    <mergeCell ref="M149:M151"/>
    <mergeCell ref="N149:N151"/>
    <mergeCell ref="AC152:AC154"/>
    <mergeCell ref="A155:A157"/>
    <mergeCell ref="B155:B157"/>
    <mergeCell ref="C155:C157"/>
    <mergeCell ref="D155:D157"/>
    <mergeCell ref="G155:G157"/>
    <mergeCell ref="H155:H157"/>
    <mergeCell ref="R152:R154"/>
    <mergeCell ref="S152:S154"/>
    <mergeCell ref="T152:T154"/>
    <mergeCell ref="U152:U154"/>
    <mergeCell ref="V152:V154"/>
    <mergeCell ref="W152:W154"/>
    <mergeCell ref="L152:L154"/>
    <mergeCell ref="M152:M154"/>
    <mergeCell ref="N152:N154"/>
    <mergeCell ref="O152:O154"/>
    <mergeCell ref="P152:P154"/>
    <mergeCell ref="Q152:Q154"/>
    <mergeCell ref="AC155:AC157"/>
    <mergeCell ref="A152:A154"/>
    <mergeCell ref="B152:B154"/>
    <mergeCell ref="C152:C154"/>
    <mergeCell ref="D152:D154"/>
    <mergeCell ref="G152:G154"/>
    <mergeCell ref="H152:H154"/>
    <mergeCell ref="I152:I154"/>
    <mergeCell ref="J152:J154"/>
    <mergeCell ref="K152:K154"/>
    <mergeCell ref="X152:X154"/>
    <mergeCell ref="Y152:Y154"/>
    <mergeCell ref="Z152:Z154"/>
    <mergeCell ref="U155:U157"/>
    <mergeCell ref="V155:V157"/>
    <mergeCell ref="W155:W157"/>
    <mergeCell ref="X155:X157"/>
    <mergeCell ref="Y155:Y157"/>
    <mergeCell ref="Z155:Z157"/>
    <mergeCell ref="O155:O157"/>
    <mergeCell ref="P155:P157"/>
    <mergeCell ref="Q155:Q157"/>
    <mergeCell ref="R155:R157"/>
    <mergeCell ref="S155:S157"/>
    <mergeCell ref="T155:T157"/>
    <mergeCell ref="I155:I157"/>
    <mergeCell ref="J155:J157"/>
    <mergeCell ref="K155:K157"/>
    <mergeCell ref="L155:L157"/>
    <mergeCell ref="M155:M157"/>
    <mergeCell ref="N155:N157"/>
    <mergeCell ref="AC158:AC160"/>
    <mergeCell ref="A161:A163"/>
    <mergeCell ref="B161:B163"/>
    <mergeCell ref="C161:C163"/>
    <mergeCell ref="D161:D163"/>
    <mergeCell ref="G161:G163"/>
    <mergeCell ref="H161:H163"/>
    <mergeCell ref="R158:R160"/>
    <mergeCell ref="S158:S160"/>
    <mergeCell ref="T158:T160"/>
    <mergeCell ref="U158:U160"/>
    <mergeCell ref="V158:V160"/>
    <mergeCell ref="W158:W160"/>
    <mergeCell ref="L158:L160"/>
    <mergeCell ref="M158:M160"/>
    <mergeCell ref="N158:N160"/>
    <mergeCell ref="O158:O160"/>
    <mergeCell ref="P158:P160"/>
    <mergeCell ref="Q158:Q160"/>
    <mergeCell ref="AC161:AC163"/>
    <mergeCell ref="A158:A160"/>
    <mergeCell ref="B158:B160"/>
    <mergeCell ref="C158:C160"/>
    <mergeCell ref="D158:D160"/>
    <mergeCell ref="G158:G160"/>
    <mergeCell ref="H158:H160"/>
    <mergeCell ref="I158:I160"/>
    <mergeCell ref="J158:J160"/>
    <mergeCell ref="K158:K160"/>
    <mergeCell ref="X158:X160"/>
    <mergeCell ref="Y158:Y160"/>
    <mergeCell ref="Z158:Z160"/>
    <mergeCell ref="U161:U163"/>
    <mergeCell ref="V161:V163"/>
    <mergeCell ref="W161:W163"/>
    <mergeCell ref="X161:X163"/>
    <mergeCell ref="Y161:Y163"/>
    <mergeCell ref="Z161:Z163"/>
    <mergeCell ref="O161:O163"/>
    <mergeCell ref="P161:P163"/>
    <mergeCell ref="Q161:Q163"/>
    <mergeCell ref="R161:R163"/>
    <mergeCell ref="S161:S163"/>
    <mergeCell ref="T161:T163"/>
    <mergeCell ref="I161:I163"/>
    <mergeCell ref="J161:J163"/>
    <mergeCell ref="K161:K163"/>
    <mergeCell ref="L161:L163"/>
    <mergeCell ref="M161:M163"/>
    <mergeCell ref="N161:N163"/>
    <mergeCell ref="AC164:AC166"/>
    <mergeCell ref="A167:A169"/>
    <mergeCell ref="B167:B169"/>
    <mergeCell ref="C167:C169"/>
    <mergeCell ref="D167:D169"/>
    <mergeCell ref="G167:G169"/>
    <mergeCell ref="H167:H169"/>
    <mergeCell ref="R164:R166"/>
    <mergeCell ref="S164:S166"/>
    <mergeCell ref="T164:T166"/>
    <mergeCell ref="U164:U166"/>
    <mergeCell ref="V164:V166"/>
    <mergeCell ref="W164:W166"/>
    <mergeCell ref="L164:L166"/>
    <mergeCell ref="M164:M166"/>
    <mergeCell ref="N164:N166"/>
    <mergeCell ref="O164:O166"/>
    <mergeCell ref="P164:P166"/>
    <mergeCell ref="Q164:Q166"/>
    <mergeCell ref="AC167:AC169"/>
    <mergeCell ref="A164:A166"/>
    <mergeCell ref="B164:B166"/>
    <mergeCell ref="C164:C166"/>
    <mergeCell ref="D164:D166"/>
    <mergeCell ref="G164:G166"/>
    <mergeCell ref="H164:H166"/>
    <mergeCell ref="I164:I166"/>
    <mergeCell ref="J164:J166"/>
    <mergeCell ref="K164:K166"/>
    <mergeCell ref="X164:X166"/>
    <mergeCell ref="Y164:Y166"/>
    <mergeCell ref="Z164:Z166"/>
    <mergeCell ref="U167:U169"/>
    <mergeCell ref="V167:V169"/>
    <mergeCell ref="W167:W169"/>
    <mergeCell ref="X167:X169"/>
    <mergeCell ref="Y167:Y169"/>
    <mergeCell ref="Z167:Z169"/>
    <mergeCell ref="O167:O169"/>
    <mergeCell ref="P167:P169"/>
    <mergeCell ref="Q167:Q169"/>
    <mergeCell ref="R167:R169"/>
    <mergeCell ref="S167:S169"/>
    <mergeCell ref="T167:T169"/>
    <mergeCell ref="I167:I169"/>
    <mergeCell ref="J167:J169"/>
    <mergeCell ref="K167:K169"/>
    <mergeCell ref="L167:L169"/>
    <mergeCell ref="M167:M169"/>
    <mergeCell ref="N167:N169"/>
    <mergeCell ref="AC170:AC172"/>
    <mergeCell ref="A173:A175"/>
    <mergeCell ref="B173:B175"/>
    <mergeCell ref="C173:C175"/>
    <mergeCell ref="D173:D175"/>
    <mergeCell ref="G173:G175"/>
    <mergeCell ref="H173:H175"/>
    <mergeCell ref="R170:R172"/>
    <mergeCell ref="S170:S172"/>
    <mergeCell ref="T170:T172"/>
    <mergeCell ref="U170:U172"/>
    <mergeCell ref="V170:V172"/>
    <mergeCell ref="W170:W172"/>
    <mergeCell ref="L170:L172"/>
    <mergeCell ref="M170:M172"/>
    <mergeCell ref="N170:N172"/>
    <mergeCell ref="O170:O172"/>
    <mergeCell ref="P170:P172"/>
    <mergeCell ref="Q170:Q172"/>
    <mergeCell ref="AC173:AC175"/>
    <mergeCell ref="A170:A172"/>
    <mergeCell ref="B170:B172"/>
    <mergeCell ref="C170:C172"/>
    <mergeCell ref="D170:D172"/>
    <mergeCell ref="G170:G172"/>
    <mergeCell ref="H170:H172"/>
    <mergeCell ref="I170:I172"/>
    <mergeCell ref="J170:J172"/>
    <mergeCell ref="K170:K172"/>
    <mergeCell ref="X170:X172"/>
    <mergeCell ref="Y170:Y172"/>
    <mergeCell ref="Z170:Z172"/>
    <mergeCell ref="B176:B178"/>
    <mergeCell ref="C176:C178"/>
    <mergeCell ref="D176:D178"/>
    <mergeCell ref="G176:G178"/>
    <mergeCell ref="H176:H178"/>
    <mergeCell ref="I176:I178"/>
    <mergeCell ref="J176:J178"/>
    <mergeCell ref="K176:K178"/>
    <mergeCell ref="U173:U175"/>
    <mergeCell ref="V173:V175"/>
    <mergeCell ref="W173:W175"/>
    <mergeCell ref="X173:X175"/>
    <mergeCell ref="Y173:Y175"/>
    <mergeCell ref="Z173:Z175"/>
    <mergeCell ref="O173:O175"/>
    <mergeCell ref="P173:P175"/>
    <mergeCell ref="Q173:Q175"/>
    <mergeCell ref="R173:R175"/>
    <mergeCell ref="S173:S175"/>
    <mergeCell ref="T173:T175"/>
    <mergeCell ref="I173:I175"/>
    <mergeCell ref="J173:J175"/>
    <mergeCell ref="K173:K175"/>
    <mergeCell ref="L173:L175"/>
    <mergeCell ref="M173:M175"/>
    <mergeCell ref="N173:N175"/>
    <mergeCell ref="X176:X178"/>
    <mergeCell ref="Y176:Y178"/>
    <mergeCell ref="Z176:Z178"/>
    <mergeCell ref="R179:R181"/>
    <mergeCell ref="S179:S181"/>
    <mergeCell ref="T179:T181"/>
    <mergeCell ref="I179:I181"/>
    <mergeCell ref="J179:J181"/>
    <mergeCell ref="K179:K181"/>
    <mergeCell ref="L179:L181"/>
    <mergeCell ref="M179:M181"/>
    <mergeCell ref="N179:N181"/>
    <mergeCell ref="X182:X184"/>
    <mergeCell ref="Y182:Y184"/>
    <mergeCell ref="Z182:Z184"/>
    <mergeCell ref="AC176:AC178"/>
    <mergeCell ref="A179:A181"/>
    <mergeCell ref="B179:B181"/>
    <mergeCell ref="C179:C181"/>
    <mergeCell ref="D179:D181"/>
    <mergeCell ref="G179:G181"/>
    <mergeCell ref="H179:H181"/>
    <mergeCell ref="R176:R178"/>
    <mergeCell ref="S176:S178"/>
    <mergeCell ref="T176:T178"/>
    <mergeCell ref="U176:U178"/>
    <mergeCell ref="V176:V178"/>
    <mergeCell ref="W176:W178"/>
    <mergeCell ref="L176:L178"/>
    <mergeCell ref="M176:M178"/>
    <mergeCell ref="N176:N178"/>
    <mergeCell ref="O176:O178"/>
    <mergeCell ref="P176:P178"/>
    <mergeCell ref="Q176:Q178"/>
    <mergeCell ref="A176:A178"/>
    <mergeCell ref="AC182:AC184"/>
    <mergeCell ref="R182:R184"/>
    <mergeCell ref="S182:S184"/>
    <mergeCell ref="T182:T184"/>
    <mergeCell ref="U182:U184"/>
    <mergeCell ref="V182:V184"/>
    <mergeCell ref="W182:W184"/>
    <mergeCell ref="L182:L184"/>
    <mergeCell ref="M182:M184"/>
    <mergeCell ref="N182:N184"/>
    <mergeCell ref="O182:O184"/>
    <mergeCell ref="P182:P184"/>
    <mergeCell ref="Q182:Q184"/>
    <mergeCell ref="AC179:AC181"/>
    <mergeCell ref="A182:A184"/>
    <mergeCell ref="B182:B184"/>
    <mergeCell ref="C182:C184"/>
    <mergeCell ref="D182:D184"/>
    <mergeCell ref="G182:G184"/>
    <mergeCell ref="H182:H184"/>
    <mergeCell ref="I182:I184"/>
    <mergeCell ref="J182:J184"/>
    <mergeCell ref="K182:K184"/>
    <mergeCell ref="U179:U181"/>
    <mergeCell ref="V179:V181"/>
    <mergeCell ref="W179:W181"/>
    <mergeCell ref="X179:X181"/>
    <mergeCell ref="Y179:Y181"/>
    <mergeCell ref="Z179:Z181"/>
    <mergeCell ref="O179:O181"/>
    <mergeCell ref="P179:P181"/>
    <mergeCell ref="Q179:Q181"/>
  </mergeCells>
  <phoneticPr fontId="3"/>
  <conditionalFormatting sqref="P2:Q2">
    <cfRule type="expression" dxfId="3" priority="2">
      <formula>$P$2=""</formula>
    </cfRule>
  </conditionalFormatting>
  <conditionalFormatting sqref="U2:V2">
    <cfRule type="expression" dxfId="2" priority="1">
      <formula>$U$2=""</formula>
    </cfRule>
  </conditionalFormatting>
  <dataValidations count="6">
    <dataValidation type="list" errorStyle="warning" allowBlank="1" showInputMessage="1" showErrorMessage="1" error="選択項目以外の入力がされています。" sqref="Z5:Z184">
      <formula1>$AF$6:$AF$18</formula1>
    </dataValidation>
    <dataValidation type="list" errorStyle="warning" allowBlank="1" showInputMessage="1" showErrorMessage="1" error="選択項目以外の入力がされています。" sqref="C5:C184">
      <formula1>$AD$6:$AD$26</formula1>
    </dataValidation>
    <dataValidation type="list" allowBlank="1" showInputMessage="1" showErrorMessage="1" sqref="D17:D184">
      <formula1>"0歳児担任,1歳児担任,2歳児担任,3歳児担任,4歳児担任,5歳児担任,一時保育担当,子育て広場専任職員,フリー,　,"</formula1>
    </dataValidation>
    <dataValidation type="list" allowBlank="1" showInputMessage="1" showErrorMessage="1" sqref="P5:Y184">
      <formula1>"有"</formula1>
    </dataValidation>
    <dataValidation type="list" allowBlank="1" showInputMessage="1" showErrorMessage="1" sqref="D11:D13">
      <formula1>"0歳児担任,1歳児担任,2歳児担任,3歳児担任,4歳児担任,5歳児担任,一時保育担当,子育て広場専任職員,フリー,その他　,"</formula1>
    </dataValidation>
    <dataValidation type="list" allowBlank="1" showInputMessage="1" showErrorMessage="1" sqref="D5:D10 D14:D16">
      <formula1>"0歳児担任,1歳児担任,2歳児担任,3歳児担任,4歳児担任,5歳児担任,一時保育担当,子育て広場専任職員,フリー,その他,　,"</formula1>
    </dataValidation>
  </dataValidations>
  <printOptions horizontalCentered="1"/>
  <pageMargins left="0.31496062992125984" right="0.31496062992125984" top="0.55118110236220474" bottom="0.35433070866141736" header="0.31496062992125984" footer="0.31496062992125984"/>
  <pageSetup paperSize="9" scale="77" fitToHeight="0"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AF184"/>
  <sheetViews>
    <sheetView view="pageBreakPreview" topLeftCell="F26" zoomScale="85" zoomScaleNormal="100" zoomScaleSheetLayoutView="85" workbookViewId="0">
      <selection activeCell="C5" sqref="C5:C7"/>
    </sheetView>
  </sheetViews>
  <sheetFormatPr defaultRowHeight="13.5"/>
  <cols>
    <col min="1" max="1" width="3.25" style="14" bestFit="1" customWidth="1"/>
    <col min="2" max="2" width="14.5" style="14" customWidth="1"/>
    <col min="3" max="3" width="9.5" style="14" customWidth="1"/>
    <col min="4" max="4" width="10.75" style="14" customWidth="1"/>
    <col min="5" max="5" width="10.125" style="14" customWidth="1"/>
    <col min="6" max="6" width="14.625" style="14" customWidth="1"/>
    <col min="7" max="7" width="9.625" style="14" customWidth="1"/>
    <col min="8" max="9" width="5" style="15" customWidth="1"/>
    <col min="10" max="10" width="11.375" style="14" customWidth="1"/>
    <col min="11" max="11" width="2.625" style="14" bestFit="1" customWidth="1"/>
    <col min="12" max="13" width="5" style="15" customWidth="1"/>
    <col min="14" max="14" width="11.375" style="14" customWidth="1"/>
    <col min="15" max="15" width="2.625" style="14" bestFit="1" customWidth="1"/>
    <col min="16" max="23" width="4.375" style="15" customWidth="1"/>
    <col min="24" max="25" width="4.375" style="14" customWidth="1"/>
    <col min="26" max="26" width="10.25" style="14" customWidth="1"/>
    <col min="27" max="27" width="12" style="14" customWidth="1"/>
    <col min="28" max="29" width="9" style="14" hidden="1" customWidth="1"/>
    <col min="30" max="31" width="9" style="36" hidden="1" customWidth="1"/>
    <col min="32" max="32" width="9" style="14" hidden="1" customWidth="1"/>
    <col min="33" max="16384" width="9" style="14"/>
  </cols>
  <sheetData>
    <row r="1" spans="1:32" ht="30" customHeight="1" thickBot="1">
      <c r="A1" s="2548" t="s">
        <v>887</v>
      </c>
      <c r="B1" s="2548"/>
      <c r="C1" s="2548"/>
      <c r="D1" s="2548"/>
      <c r="E1" s="2548"/>
      <c r="F1" s="2548"/>
      <c r="G1" s="2549"/>
      <c r="H1" s="2549"/>
      <c r="I1" s="2549"/>
      <c r="M1"/>
      <c r="P1" s="2550" t="s">
        <v>923</v>
      </c>
      <c r="Q1" s="2550"/>
      <c r="R1" s="2550"/>
      <c r="S1" s="2550"/>
      <c r="T1" s="2550"/>
      <c r="U1" s="2550"/>
      <c r="V1" s="2550"/>
      <c r="W1" s="2550"/>
      <c r="X1" s="2550"/>
      <c r="Y1" s="36"/>
      <c r="Z1" s="2551" t="s">
        <v>924</v>
      </c>
      <c r="AA1" s="2552"/>
    </row>
    <row r="2" spans="1:32" ht="18" customHeight="1">
      <c r="A2" s="2553" t="s">
        <v>932</v>
      </c>
      <c r="B2" s="2553"/>
      <c r="C2" s="2553"/>
      <c r="D2" s="2553"/>
      <c r="E2" s="2553"/>
      <c r="F2" s="2553"/>
      <c r="G2" s="2553"/>
      <c r="H2" s="2553"/>
      <c r="I2" s="2553"/>
      <c r="J2" s="2553"/>
      <c r="K2" s="2553"/>
      <c r="L2" s="2553"/>
      <c r="M2" s="2553"/>
      <c r="N2" s="2553"/>
      <c r="O2" s="34"/>
      <c r="P2" s="2554"/>
      <c r="Q2" s="2555"/>
      <c r="R2" s="37" t="s">
        <v>311</v>
      </c>
      <c r="S2" s="38"/>
      <c r="T2" s="38"/>
      <c r="U2" s="2554"/>
      <c r="V2" s="2555"/>
      <c r="W2" s="39" t="s">
        <v>629</v>
      </c>
      <c r="X2" s="38"/>
      <c r="Y2" s="38"/>
      <c r="Z2" s="36"/>
      <c r="AA2" s="36"/>
    </row>
    <row r="3" spans="1:32" s="16" customFormat="1" ht="39.75" customHeight="1">
      <c r="A3" s="2544" t="s">
        <v>628</v>
      </c>
      <c r="B3" s="2545" t="s">
        <v>591</v>
      </c>
      <c r="C3" s="2544" t="s">
        <v>615</v>
      </c>
      <c r="D3" s="2540" t="s">
        <v>754</v>
      </c>
      <c r="E3" s="2547" t="s">
        <v>627</v>
      </c>
      <c r="F3" s="2547"/>
      <c r="G3" s="2544" t="s">
        <v>626</v>
      </c>
      <c r="H3" s="2537" t="s">
        <v>625</v>
      </c>
      <c r="I3" s="2537"/>
      <c r="J3" s="2537"/>
      <c r="K3" s="2537"/>
      <c r="L3" s="2537" t="s">
        <v>624</v>
      </c>
      <c r="M3" s="2537"/>
      <c r="N3" s="2537"/>
      <c r="O3" s="2538"/>
      <c r="P3" s="2568" t="s">
        <v>623</v>
      </c>
      <c r="Q3" s="2568"/>
      <c r="R3" s="2568"/>
      <c r="S3" s="2568"/>
      <c r="T3" s="2568"/>
      <c r="U3" s="2568"/>
      <c r="V3" s="2568"/>
      <c r="W3" s="2568"/>
      <c r="X3" s="2568"/>
      <c r="Y3" s="2568"/>
      <c r="Z3" s="2540" t="s">
        <v>757</v>
      </c>
      <c r="AA3" s="2540"/>
      <c r="AD3" s="40"/>
      <c r="AE3" s="40"/>
    </row>
    <row r="4" spans="1:32" s="16" customFormat="1" ht="39.75" customHeight="1">
      <c r="A4" s="2544"/>
      <c r="B4" s="2546"/>
      <c r="C4" s="2544"/>
      <c r="D4" s="2540"/>
      <c r="E4" s="20" t="s">
        <v>622</v>
      </c>
      <c r="F4" s="19" t="s">
        <v>621</v>
      </c>
      <c r="G4" s="2544"/>
      <c r="H4" s="18" t="s">
        <v>620</v>
      </c>
      <c r="I4" s="17" t="s">
        <v>619</v>
      </c>
      <c r="J4" s="2541" t="s">
        <v>618</v>
      </c>
      <c r="K4" s="2542"/>
      <c r="L4" s="18" t="s">
        <v>620</v>
      </c>
      <c r="M4" s="17" t="s">
        <v>619</v>
      </c>
      <c r="N4" s="2543" t="s">
        <v>618</v>
      </c>
      <c r="O4" s="2542"/>
      <c r="P4" s="68"/>
      <c r="Q4" s="69"/>
      <c r="R4" s="69"/>
      <c r="S4" s="69"/>
      <c r="T4" s="69"/>
      <c r="U4" s="69"/>
      <c r="V4" s="69"/>
      <c r="W4" s="70"/>
      <c r="X4" s="71"/>
      <c r="Y4" s="72"/>
      <c r="Z4" s="26" t="s">
        <v>876</v>
      </c>
      <c r="AA4" s="27" t="s">
        <v>878</v>
      </c>
      <c r="AD4" s="40"/>
      <c r="AE4" s="40"/>
    </row>
    <row r="5" spans="1:32" s="16" customFormat="1" ht="12">
      <c r="A5" s="2562">
        <v>1</v>
      </c>
      <c r="B5" s="2517"/>
      <c r="C5" s="2517"/>
      <c r="D5" s="2517"/>
      <c r="E5" s="56" t="s">
        <v>760</v>
      </c>
      <c r="F5" s="57"/>
      <c r="G5" s="2565"/>
      <c r="H5" s="2556"/>
      <c r="I5" s="2559"/>
      <c r="J5" s="2508"/>
      <c r="K5" s="2511" t="s">
        <v>526</v>
      </c>
      <c r="L5" s="2556"/>
      <c r="M5" s="2559"/>
      <c r="N5" s="2508"/>
      <c r="O5" s="2511" t="s">
        <v>526</v>
      </c>
      <c r="P5" s="2502"/>
      <c r="Q5" s="2499"/>
      <c r="R5" s="2499"/>
      <c r="S5" s="2499"/>
      <c r="T5" s="2499"/>
      <c r="U5" s="2499"/>
      <c r="V5" s="2499"/>
      <c r="W5" s="2499"/>
      <c r="X5" s="2499"/>
      <c r="Y5" s="2505"/>
      <c r="Z5" s="2556" t="s">
        <v>879</v>
      </c>
      <c r="AA5" s="58" t="s">
        <v>880</v>
      </c>
      <c r="AC5" s="2496" t="str">
        <f>IF(ISERROR(VLOOKUP(C5,$AD$6:$AE$27,2,0))=TRUE,"",VLOOKUP(C5,$AD$6:$AE$27,2,0))</f>
        <v/>
      </c>
      <c r="AD5" s="40" t="s">
        <v>930</v>
      </c>
      <c r="AE5" s="40"/>
    </row>
    <row r="6" spans="1:32" s="16" customFormat="1" ht="12">
      <c r="A6" s="2563"/>
      <c r="B6" s="2518"/>
      <c r="C6" s="2518"/>
      <c r="D6" s="2518"/>
      <c r="E6" s="59" t="s">
        <v>761</v>
      </c>
      <c r="F6" s="60"/>
      <c r="G6" s="2566"/>
      <c r="H6" s="2557"/>
      <c r="I6" s="2560"/>
      <c r="J6" s="2509"/>
      <c r="K6" s="2512"/>
      <c r="L6" s="2557"/>
      <c r="M6" s="2560"/>
      <c r="N6" s="2509"/>
      <c r="O6" s="2512"/>
      <c r="P6" s="2503"/>
      <c r="Q6" s="2500"/>
      <c r="R6" s="2500"/>
      <c r="S6" s="2500"/>
      <c r="T6" s="2500"/>
      <c r="U6" s="2500"/>
      <c r="V6" s="2500"/>
      <c r="W6" s="2500"/>
      <c r="X6" s="2500"/>
      <c r="Y6" s="2506"/>
      <c r="Z6" s="2557"/>
      <c r="AA6" s="61" t="s">
        <v>877</v>
      </c>
      <c r="AC6" s="2497"/>
      <c r="AD6" s="40" t="s">
        <v>933</v>
      </c>
      <c r="AE6" s="40">
        <v>0</v>
      </c>
      <c r="AF6" s="16" t="s">
        <v>952</v>
      </c>
    </row>
    <row r="7" spans="1:32" s="16" customFormat="1" ht="12">
      <c r="A7" s="2564"/>
      <c r="B7" s="2519"/>
      <c r="C7" s="2519"/>
      <c r="D7" s="2519"/>
      <c r="E7" s="62" t="s">
        <v>762</v>
      </c>
      <c r="F7" s="63"/>
      <c r="G7" s="2567"/>
      <c r="H7" s="2558"/>
      <c r="I7" s="2561"/>
      <c r="J7" s="2510"/>
      <c r="K7" s="2513"/>
      <c r="L7" s="2558"/>
      <c r="M7" s="2561"/>
      <c r="N7" s="2510"/>
      <c r="O7" s="2513"/>
      <c r="P7" s="2504"/>
      <c r="Q7" s="2501"/>
      <c r="R7" s="2501"/>
      <c r="S7" s="2501"/>
      <c r="T7" s="2501"/>
      <c r="U7" s="2501"/>
      <c r="V7" s="2501"/>
      <c r="W7" s="2501"/>
      <c r="X7" s="2501"/>
      <c r="Y7" s="2507"/>
      <c r="Z7" s="2558"/>
      <c r="AA7" s="64" t="s">
        <v>881</v>
      </c>
      <c r="AC7" s="2498"/>
      <c r="AD7" s="40" t="s">
        <v>951</v>
      </c>
      <c r="AE7" s="40">
        <v>0</v>
      </c>
      <c r="AF7" s="16" t="s">
        <v>953</v>
      </c>
    </row>
    <row r="8" spans="1:32" s="16" customFormat="1" ht="12">
      <c r="A8" s="2562">
        <v>2</v>
      </c>
      <c r="B8" s="2517"/>
      <c r="C8" s="2517"/>
      <c r="D8" s="2517"/>
      <c r="E8" s="56" t="s">
        <v>760</v>
      </c>
      <c r="F8" s="57"/>
      <c r="G8" s="2565"/>
      <c r="H8" s="2556"/>
      <c r="I8" s="2559"/>
      <c r="J8" s="2508"/>
      <c r="K8" s="2511" t="s">
        <v>526</v>
      </c>
      <c r="L8" s="2556"/>
      <c r="M8" s="2559"/>
      <c r="N8" s="2508"/>
      <c r="O8" s="2511" t="s">
        <v>526</v>
      </c>
      <c r="P8" s="2502"/>
      <c r="Q8" s="2499"/>
      <c r="R8" s="2499"/>
      <c r="S8" s="2499"/>
      <c r="T8" s="2499"/>
      <c r="U8" s="2499"/>
      <c r="V8" s="2499"/>
      <c r="W8" s="2499"/>
      <c r="X8" s="2499"/>
      <c r="Y8" s="2505"/>
      <c r="Z8" s="2556" t="s">
        <v>478</v>
      </c>
      <c r="AA8" s="58" t="s">
        <v>880</v>
      </c>
      <c r="AC8" s="2496" t="str">
        <f>IF(ISERROR(VLOOKUP(C8,$AD$6:$AE$27,2,0))=TRUE,"",VLOOKUP(C8,$AD$6:$AE$27,2,0))</f>
        <v/>
      </c>
      <c r="AD8" s="40" t="s">
        <v>934</v>
      </c>
      <c r="AE8" s="40">
        <v>1</v>
      </c>
      <c r="AF8" s="16" t="s">
        <v>954</v>
      </c>
    </row>
    <row r="9" spans="1:32" s="16" customFormat="1" ht="12">
      <c r="A9" s="2563"/>
      <c r="B9" s="2518"/>
      <c r="C9" s="2518"/>
      <c r="D9" s="2518"/>
      <c r="E9" s="59" t="s">
        <v>761</v>
      </c>
      <c r="F9" s="60"/>
      <c r="G9" s="2566"/>
      <c r="H9" s="2557"/>
      <c r="I9" s="2560"/>
      <c r="J9" s="2509"/>
      <c r="K9" s="2512"/>
      <c r="L9" s="2557"/>
      <c r="M9" s="2560"/>
      <c r="N9" s="2509"/>
      <c r="O9" s="2512"/>
      <c r="P9" s="2503"/>
      <c r="Q9" s="2500"/>
      <c r="R9" s="2500"/>
      <c r="S9" s="2500"/>
      <c r="T9" s="2500"/>
      <c r="U9" s="2500"/>
      <c r="V9" s="2500"/>
      <c r="W9" s="2500"/>
      <c r="X9" s="2500"/>
      <c r="Y9" s="2506"/>
      <c r="Z9" s="2557"/>
      <c r="AA9" s="61" t="s">
        <v>877</v>
      </c>
      <c r="AC9" s="2497"/>
      <c r="AD9" s="40" t="s">
        <v>935</v>
      </c>
      <c r="AE9" s="40">
        <v>0</v>
      </c>
      <c r="AF9" s="16" t="s">
        <v>955</v>
      </c>
    </row>
    <row r="10" spans="1:32" s="16" customFormat="1" ht="12">
      <c r="A10" s="2564"/>
      <c r="B10" s="2519"/>
      <c r="C10" s="2519"/>
      <c r="D10" s="2519"/>
      <c r="E10" s="62" t="s">
        <v>762</v>
      </c>
      <c r="F10" s="63"/>
      <c r="G10" s="2567"/>
      <c r="H10" s="2558"/>
      <c r="I10" s="2561"/>
      <c r="J10" s="2510"/>
      <c r="K10" s="2513"/>
      <c r="L10" s="2558"/>
      <c r="M10" s="2561"/>
      <c r="N10" s="2510"/>
      <c r="O10" s="2513"/>
      <c r="P10" s="2504"/>
      <c r="Q10" s="2501"/>
      <c r="R10" s="2501"/>
      <c r="S10" s="2501"/>
      <c r="T10" s="2501"/>
      <c r="U10" s="2501"/>
      <c r="V10" s="2501"/>
      <c r="W10" s="2501"/>
      <c r="X10" s="2501"/>
      <c r="Y10" s="2507"/>
      <c r="Z10" s="2558"/>
      <c r="AA10" s="64" t="s">
        <v>881</v>
      </c>
      <c r="AC10" s="2498"/>
      <c r="AD10" s="40" t="s">
        <v>936</v>
      </c>
      <c r="AE10" s="40">
        <v>1</v>
      </c>
      <c r="AF10" s="16" t="s">
        <v>956</v>
      </c>
    </row>
    <row r="11" spans="1:32" s="16" customFormat="1" ht="12">
      <c r="A11" s="2562">
        <v>3</v>
      </c>
      <c r="B11" s="2517"/>
      <c r="C11" s="2517"/>
      <c r="D11" s="2517"/>
      <c r="E11" s="56" t="s">
        <v>760</v>
      </c>
      <c r="F11" s="57"/>
      <c r="G11" s="2565"/>
      <c r="H11" s="2556"/>
      <c r="I11" s="2559"/>
      <c r="J11" s="2508"/>
      <c r="K11" s="2511" t="s">
        <v>526</v>
      </c>
      <c r="L11" s="2556"/>
      <c r="M11" s="2559"/>
      <c r="N11" s="2508"/>
      <c r="O11" s="2511" t="s">
        <v>526</v>
      </c>
      <c r="P11" s="2502"/>
      <c r="Q11" s="2499"/>
      <c r="R11" s="2499"/>
      <c r="S11" s="2499"/>
      <c r="T11" s="2499"/>
      <c r="U11" s="2499"/>
      <c r="V11" s="2499"/>
      <c r="W11" s="2499"/>
      <c r="X11" s="2499"/>
      <c r="Y11" s="2505"/>
      <c r="Z11" s="2556" t="s">
        <v>478</v>
      </c>
      <c r="AA11" s="58" t="s">
        <v>880</v>
      </c>
      <c r="AC11" s="2496" t="str">
        <f t="shared" ref="AC11" si="0">IF(ISERROR(VLOOKUP(C11,$AD$6:$AE$27,2,0))=TRUE,"",VLOOKUP(C11,$AD$6:$AE$27,2,0))</f>
        <v/>
      </c>
      <c r="AD11" s="40" t="s">
        <v>1110</v>
      </c>
      <c r="AE11" s="40">
        <v>1</v>
      </c>
      <c r="AF11" s="16" t="s">
        <v>957</v>
      </c>
    </row>
    <row r="12" spans="1:32" s="16" customFormat="1" ht="12">
      <c r="A12" s="2563"/>
      <c r="B12" s="2518"/>
      <c r="C12" s="2518"/>
      <c r="D12" s="2518"/>
      <c r="E12" s="59" t="s">
        <v>761</v>
      </c>
      <c r="F12" s="60"/>
      <c r="G12" s="2566"/>
      <c r="H12" s="2557"/>
      <c r="I12" s="2560"/>
      <c r="J12" s="2509"/>
      <c r="K12" s="2512"/>
      <c r="L12" s="2557"/>
      <c r="M12" s="2560"/>
      <c r="N12" s="2509"/>
      <c r="O12" s="2512"/>
      <c r="P12" s="2503"/>
      <c r="Q12" s="2500"/>
      <c r="R12" s="2500"/>
      <c r="S12" s="2500"/>
      <c r="T12" s="2500"/>
      <c r="U12" s="2500"/>
      <c r="V12" s="2500"/>
      <c r="W12" s="2500"/>
      <c r="X12" s="2500"/>
      <c r="Y12" s="2506"/>
      <c r="Z12" s="2557"/>
      <c r="AA12" s="61" t="s">
        <v>877</v>
      </c>
      <c r="AC12" s="2497"/>
      <c r="AD12" s="40" t="s">
        <v>937</v>
      </c>
      <c r="AE12" s="40">
        <v>0</v>
      </c>
      <c r="AF12" s="16" t="s">
        <v>958</v>
      </c>
    </row>
    <row r="13" spans="1:32" s="16" customFormat="1" ht="12">
      <c r="A13" s="2564"/>
      <c r="B13" s="2519"/>
      <c r="C13" s="2519"/>
      <c r="D13" s="2519"/>
      <c r="E13" s="62" t="s">
        <v>762</v>
      </c>
      <c r="F13" s="63"/>
      <c r="G13" s="2567"/>
      <c r="H13" s="2558"/>
      <c r="I13" s="2561"/>
      <c r="J13" s="2510"/>
      <c r="K13" s="2513"/>
      <c r="L13" s="2558"/>
      <c r="M13" s="2561"/>
      <c r="N13" s="2510"/>
      <c r="O13" s="2513"/>
      <c r="P13" s="2504"/>
      <c r="Q13" s="2501"/>
      <c r="R13" s="2501"/>
      <c r="S13" s="2501"/>
      <c r="T13" s="2501"/>
      <c r="U13" s="2501"/>
      <c r="V13" s="2501"/>
      <c r="W13" s="2501"/>
      <c r="X13" s="2501"/>
      <c r="Y13" s="2507"/>
      <c r="Z13" s="2558"/>
      <c r="AA13" s="64" t="s">
        <v>881</v>
      </c>
      <c r="AC13" s="2498"/>
      <c r="AD13" s="40" t="s">
        <v>938</v>
      </c>
      <c r="AE13" s="40">
        <v>0</v>
      </c>
      <c r="AF13" s="16" t="s">
        <v>959</v>
      </c>
    </row>
    <row r="14" spans="1:32" s="16" customFormat="1" ht="12">
      <c r="A14" s="2562">
        <v>4</v>
      </c>
      <c r="B14" s="2517"/>
      <c r="C14" s="2517"/>
      <c r="D14" s="2517"/>
      <c r="E14" s="56" t="s">
        <v>760</v>
      </c>
      <c r="F14" s="57"/>
      <c r="G14" s="2565"/>
      <c r="H14" s="2556"/>
      <c r="I14" s="2559"/>
      <c r="J14" s="2508"/>
      <c r="K14" s="2511" t="s">
        <v>526</v>
      </c>
      <c r="L14" s="2556"/>
      <c r="M14" s="2559"/>
      <c r="N14" s="2508"/>
      <c r="O14" s="2511" t="s">
        <v>526</v>
      </c>
      <c r="P14" s="2502"/>
      <c r="Q14" s="2499"/>
      <c r="R14" s="2499"/>
      <c r="S14" s="2499"/>
      <c r="T14" s="2499"/>
      <c r="U14" s="2499"/>
      <c r="V14" s="2499"/>
      <c r="W14" s="2499"/>
      <c r="X14" s="2499"/>
      <c r="Y14" s="2505"/>
      <c r="Z14" s="2556" t="s">
        <v>478</v>
      </c>
      <c r="AA14" s="58" t="s">
        <v>880</v>
      </c>
      <c r="AC14" s="2496" t="str">
        <f t="shared" ref="AC14" si="1">IF(ISERROR(VLOOKUP(C14,$AD$6:$AE$27,2,0))=TRUE,"",VLOOKUP(C14,$AD$6:$AE$27,2,0))</f>
        <v/>
      </c>
      <c r="AD14" s="40" t="s">
        <v>939</v>
      </c>
      <c r="AE14" s="40">
        <v>0</v>
      </c>
      <c r="AF14" s="16" t="s">
        <v>960</v>
      </c>
    </row>
    <row r="15" spans="1:32" s="16" customFormat="1" ht="12">
      <c r="A15" s="2563"/>
      <c r="B15" s="2518"/>
      <c r="C15" s="2518"/>
      <c r="D15" s="2518"/>
      <c r="E15" s="59" t="s">
        <v>761</v>
      </c>
      <c r="F15" s="60"/>
      <c r="G15" s="2566"/>
      <c r="H15" s="2557"/>
      <c r="I15" s="2560"/>
      <c r="J15" s="2509"/>
      <c r="K15" s="2512"/>
      <c r="L15" s="2557"/>
      <c r="M15" s="2560"/>
      <c r="N15" s="2509"/>
      <c r="O15" s="2512"/>
      <c r="P15" s="2503"/>
      <c r="Q15" s="2500"/>
      <c r="R15" s="2500"/>
      <c r="S15" s="2500"/>
      <c r="T15" s="2500"/>
      <c r="U15" s="2500"/>
      <c r="V15" s="2500"/>
      <c r="W15" s="2500"/>
      <c r="X15" s="2500"/>
      <c r="Y15" s="2506"/>
      <c r="Z15" s="2557"/>
      <c r="AA15" s="61" t="s">
        <v>877</v>
      </c>
      <c r="AC15" s="2497"/>
      <c r="AD15" s="40" t="s">
        <v>940</v>
      </c>
      <c r="AE15" s="40">
        <v>0</v>
      </c>
      <c r="AF15" s="16" t="s">
        <v>961</v>
      </c>
    </row>
    <row r="16" spans="1:32" s="16" customFormat="1" ht="12">
      <c r="A16" s="2564"/>
      <c r="B16" s="2519"/>
      <c r="C16" s="2519"/>
      <c r="D16" s="2519"/>
      <c r="E16" s="62" t="s">
        <v>762</v>
      </c>
      <c r="F16" s="63"/>
      <c r="G16" s="2567"/>
      <c r="H16" s="2558"/>
      <c r="I16" s="2561"/>
      <c r="J16" s="2510"/>
      <c r="K16" s="2513"/>
      <c r="L16" s="2558"/>
      <c r="M16" s="2561"/>
      <c r="N16" s="2510"/>
      <c r="O16" s="2513"/>
      <c r="P16" s="2504"/>
      <c r="Q16" s="2501"/>
      <c r="R16" s="2501"/>
      <c r="S16" s="2501"/>
      <c r="T16" s="2501"/>
      <c r="U16" s="2501"/>
      <c r="V16" s="2501"/>
      <c r="W16" s="2501"/>
      <c r="X16" s="2501"/>
      <c r="Y16" s="2507"/>
      <c r="Z16" s="2558"/>
      <c r="AA16" s="64" t="s">
        <v>881</v>
      </c>
      <c r="AC16" s="2498"/>
      <c r="AD16" s="40" t="s">
        <v>941</v>
      </c>
      <c r="AE16" s="40">
        <v>0</v>
      </c>
      <c r="AF16" s="16" t="s">
        <v>962</v>
      </c>
    </row>
    <row r="17" spans="1:32" s="16" customFormat="1" ht="12">
      <c r="A17" s="2562">
        <v>5</v>
      </c>
      <c r="B17" s="2517"/>
      <c r="C17" s="2517"/>
      <c r="D17" s="2517"/>
      <c r="E17" s="56" t="s">
        <v>760</v>
      </c>
      <c r="F17" s="57"/>
      <c r="G17" s="2565"/>
      <c r="H17" s="2556"/>
      <c r="I17" s="2559"/>
      <c r="J17" s="2508"/>
      <c r="K17" s="2511" t="s">
        <v>526</v>
      </c>
      <c r="L17" s="2556"/>
      <c r="M17" s="2559"/>
      <c r="N17" s="2508"/>
      <c r="O17" s="2511" t="s">
        <v>526</v>
      </c>
      <c r="P17" s="2502"/>
      <c r="Q17" s="2499"/>
      <c r="R17" s="2499"/>
      <c r="S17" s="2499"/>
      <c r="T17" s="2499"/>
      <c r="U17" s="2499"/>
      <c r="V17" s="2499"/>
      <c r="W17" s="2499"/>
      <c r="X17" s="2499"/>
      <c r="Y17" s="2505"/>
      <c r="Z17" s="2556" t="s">
        <v>478</v>
      </c>
      <c r="AA17" s="58" t="s">
        <v>880</v>
      </c>
      <c r="AC17" s="2496" t="str">
        <f t="shared" ref="AC17" si="2">IF(ISERROR(VLOOKUP(C17,$AD$6:$AE$27,2,0))=TRUE,"",VLOOKUP(C17,$AD$6:$AE$27,2,0))</f>
        <v/>
      </c>
      <c r="AD17" s="40" t="s">
        <v>942</v>
      </c>
      <c r="AE17" s="40">
        <v>0</v>
      </c>
      <c r="AF17" s="16" t="s">
        <v>963</v>
      </c>
    </row>
    <row r="18" spans="1:32" s="16" customFormat="1" ht="12">
      <c r="A18" s="2563"/>
      <c r="B18" s="2518"/>
      <c r="C18" s="2518"/>
      <c r="D18" s="2518"/>
      <c r="E18" s="59" t="s">
        <v>761</v>
      </c>
      <c r="F18" s="60"/>
      <c r="G18" s="2566"/>
      <c r="H18" s="2557"/>
      <c r="I18" s="2560"/>
      <c r="J18" s="2509"/>
      <c r="K18" s="2512"/>
      <c r="L18" s="2557"/>
      <c r="M18" s="2560"/>
      <c r="N18" s="2509"/>
      <c r="O18" s="2512"/>
      <c r="P18" s="2503"/>
      <c r="Q18" s="2500"/>
      <c r="R18" s="2500"/>
      <c r="S18" s="2500"/>
      <c r="T18" s="2500"/>
      <c r="U18" s="2500"/>
      <c r="V18" s="2500"/>
      <c r="W18" s="2500"/>
      <c r="X18" s="2500"/>
      <c r="Y18" s="2506"/>
      <c r="Z18" s="2557"/>
      <c r="AA18" s="61" t="s">
        <v>877</v>
      </c>
      <c r="AC18" s="2497"/>
      <c r="AD18" s="40" t="s">
        <v>943</v>
      </c>
      <c r="AE18" s="40">
        <v>0</v>
      </c>
      <c r="AF18" s="16" t="s">
        <v>964</v>
      </c>
    </row>
    <row r="19" spans="1:32" s="16" customFormat="1">
      <c r="A19" s="2564"/>
      <c r="B19" s="2519"/>
      <c r="C19" s="2519"/>
      <c r="D19" s="2519"/>
      <c r="E19" s="62" t="s">
        <v>762</v>
      </c>
      <c r="F19" s="63"/>
      <c r="G19" s="2567"/>
      <c r="H19" s="2558"/>
      <c r="I19" s="2561"/>
      <c r="J19" s="2510"/>
      <c r="K19" s="2513"/>
      <c r="L19" s="2558"/>
      <c r="M19" s="2561"/>
      <c r="N19" s="2510"/>
      <c r="O19" s="2513"/>
      <c r="P19" s="2504"/>
      <c r="Q19" s="2501"/>
      <c r="R19" s="2501"/>
      <c r="S19" s="2501"/>
      <c r="T19" s="2501"/>
      <c r="U19" s="2501"/>
      <c r="V19" s="2501"/>
      <c r="W19" s="2501"/>
      <c r="X19" s="2501"/>
      <c r="Y19" s="2507"/>
      <c r="Z19" s="2558"/>
      <c r="AA19" s="64" t="s">
        <v>881</v>
      </c>
      <c r="AC19" s="2498"/>
      <c r="AD19" s="36" t="s">
        <v>944</v>
      </c>
      <c r="AE19" s="36">
        <v>0</v>
      </c>
    </row>
    <row r="20" spans="1:32" s="16" customFormat="1">
      <c r="A20" s="2562">
        <v>6</v>
      </c>
      <c r="B20" s="2517"/>
      <c r="C20" s="2517"/>
      <c r="D20" s="2517"/>
      <c r="E20" s="56" t="s">
        <v>760</v>
      </c>
      <c r="F20" s="57"/>
      <c r="G20" s="2565"/>
      <c r="H20" s="2556"/>
      <c r="I20" s="2559"/>
      <c r="J20" s="2508"/>
      <c r="K20" s="2511" t="s">
        <v>526</v>
      </c>
      <c r="L20" s="2556"/>
      <c r="M20" s="2559"/>
      <c r="N20" s="2508"/>
      <c r="O20" s="2511" t="s">
        <v>526</v>
      </c>
      <c r="P20" s="2502"/>
      <c r="Q20" s="2499"/>
      <c r="R20" s="2499"/>
      <c r="S20" s="2499"/>
      <c r="T20" s="2499"/>
      <c r="U20" s="2499"/>
      <c r="V20" s="2499"/>
      <c r="W20" s="2499"/>
      <c r="X20" s="2499"/>
      <c r="Y20" s="2505"/>
      <c r="Z20" s="2556" t="s">
        <v>478</v>
      </c>
      <c r="AA20" s="58" t="s">
        <v>880</v>
      </c>
      <c r="AC20" s="2496" t="str">
        <f t="shared" ref="AC20" si="3">IF(ISERROR(VLOOKUP(C20,$AD$6:$AE$27,2,0))=TRUE,"",VLOOKUP(C20,$AD$6:$AE$27,2,0))</f>
        <v/>
      </c>
      <c r="AD20" s="36" t="s">
        <v>945</v>
      </c>
      <c r="AE20" s="36">
        <v>0</v>
      </c>
    </row>
    <row r="21" spans="1:32" s="16" customFormat="1">
      <c r="A21" s="2563"/>
      <c r="B21" s="2518"/>
      <c r="C21" s="2518"/>
      <c r="D21" s="2518"/>
      <c r="E21" s="59" t="s">
        <v>761</v>
      </c>
      <c r="F21" s="60"/>
      <c r="G21" s="2566"/>
      <c r="H21" s="2557"/>
      <c r="I21" s="2560"/>
      <c r="J21" s="2509"/>
      <c r="K21" s="2512"/>
      <c r="L21" s="2557"/>
      <c r="M21" s="2560"/>
      <c r="N21" s="2509"/>
      <c r="O21" s="2512"/>
      <c r="P21" s="2503"/>
      <c r="Q21" s="2500"/>
      <c r="R21" s="2500"/>
      <c r="S21" s="2500"/>
      <c r="T21" s="2500"/>
      <c r="U21" s="2500"/>
      <c r="V21" s="2500"/>
      <c r="W21" s="2500"/>
      <c r="X21" s="2500"/>
      <c r="Y21" s="2506"/>
      <c r="Z21" s="2557"/>
      <c r="AA21" s="61" t="s">
        <v>877</v>
      </c>
      <c r="AC21" s="2497"/>
      <c r="AD21" s="36" t="s">
        <v>946</v>
      </c>
      <c r="AE21" s="36">
        <v>0</v>
      </c>
    </row>
    <row r="22" spans="1:32" s="16" customFormat="1">
      <c r="A22" s="2564"/>
      <c r="B22" s="2519"/>
      <c r="C22" s="2519"/>
      <c r="D22" s="2519"/>
      <c r="E22" s="62" t="s">
        <v>762</v>
      </c>
      <c r="F22" s="63"/>
      <c r="G22" s="2567"/>
      <c r="H22" s="2558"/>
      <c r="I22" s="2561"/>
      <c r="J22" s="2510"/>
      <c r="K22" s="2513"/>
      <c r="L22" s="2558"/>
      <c r="M22" s="2561"/>
      <c r="N22" s="2510"/>
      <c r="O22" s="2513"/>
      <c r="P22" s="2504"/>
      <c r="Q22" s="2501"/>
      <c r="R22" s="2501"/>
      <c r="S22" s="2501"/>
      <c r="T22" s="2501"/>
      <c r="U22" s="2501"/>
      <c r="V22" s="2501"/>
      <c r="W22" s="2501"/>
      <c r="X22" s="2501"/>
      <c r="Y22" s="2507"/>
      <c r="Z22" s="2558"/>
      <c r="AA22" s="64" t="s">
        <v>881</v>
      </c>
      <c r="AC22" s="2498"/>
      <c r="AD22" s="36" t="s">
        <v>931</v>
      </c>
      <c r="AE22" s="36">
        <v>0</v>
      </c>
    </row>
    <row r="23" spans="1:32" s="16" customFormat="1">
      <c r="A23" s="2562">
        <v>7</v>
      </c>
      <c r="B23" s="2517"/>
      <c r="C23" s="2517"/>
      <c r="D23" s="2517"/>
      <c r="E23" s="56" t="s">
        <v>760</v>
      </c>
      <c r="F23" s="57"/>
      <c r="G23" s="2565"/>
      <c r="H23" s="2556"/>
      <c r="I23" s="2559"/>
      <c r="J23" s="2508"/>
      <c r="K23" s="2511" t="s">
        <v>526</v>
      </c>
      <c r="L23" s="2556"/>
      <c r="M23" s="2559"/>
      <c r="N23" s="2508"/>
      <c r="O23" s="2511" t="s">
        <v>526</v>
      </c>
      <c r="P23" s="2502"/>
      <c r="Q23" s="2499"/>
      <c r="R23" s="2499"/>
      <c r="S23" s="2499"/>
      <c r="T23" s="2499"/>
      <c r="U23" s="2499"/>
      <c r="V23" s="2499"/>
      <c r="W23" s="2499"/>
      <c r="X23" s="2499"/>
      <c r="Y23" s="2505"/>
      <c r="Z23" s="2556" t="s">
        <v>478</v>
      </c>
      <c r="AA23" s="58" t="s">
        <v>880</v>
      </c>
      <c r="AC23" s="2496" t="str">
        <f t="shared" ref="AC23" si="4">IF(ISERROR(VLOOKUP(C23,$AD$6:$AE$27,2,0))=TRUE,"",VLOOKUP(C23,$AD$6:$AE$27,2,0))</f>
        <v/>
      </c>
      <c r="AD23" s="36" t="s">
        <v>947</v>
      </c>
      <c r="AE23" s="36">
        <v>0</v>
      </c>
    </row>
    <row r="24" spans="1:32" s="16" customFormat="1">
      <c r="A24" s="2563"/>
      <c r="B24" s="2518"/>
      <c r="C24" s="2518"/>
      <c r="D24" s="2518"/>
      <c r="E24" s="59" t="s">
        <v>761</v>
      </c>
      <c r="F24" s="60"/>
      <c r="G24" s="2566"/>
      <c r="H24" s="2557"/>
      <c r="I24" s="2560"/>
      <c r="J24" s="2509"/>
      <c r="K24" s="2512"/>
      <c r="L24" s="2557"/>
      <c r="M24" s="2560"/>
      <c r="N24" s="2509"/>
      <c r="O24" s="2512"/>
      <c r="P24" s="2503"/>
      <c r="Q24" s="2500"/>
      <c r="R24" s="2500"/>
      <c r="S24" s="2500"/>
      <c r="T24" s="2500"/>
      <c r="U24" s="2500"/>
      <c r="V24" s="2500"/>
      <c r="W24" s="2500"/>
      <c r="X24" s="2500"/>
      <c r="Y24" s="2506"/>
      <c r="Z24" s="2557"/>
      <c r="AA24" s="61" t="s">
        <v>877</v>
      </c>
      <c r="AC24" s="2497"/>
      <c r="AD24" s="36" t="s">
        <v>948</v>
      </c>
      <c r="AE24" s="36">
        <v>0</v>
      </c>
    </row>
    <row r="25" spans="1:32" s="16" customFormat="1">
      <c r="A25" s="2564"/>
      <c r="B25" s="2519"/>
      <c r="C25" s="2519"/>
      <c r="D25" s="2519"/>
      <c r="E25" s="62" t="s">
        <v>762</v>
      </c>
      <c r="F25" s="63"/>
      <c r="G25" s="2567"/>
      <c r="H25" s="2558"/>
      <c r="I25" s="2561"/>
      <c r="J25" s="2510"/>
      <c r="K25" s="2513"/>
      <c r="L25" s="2558"/>
      <c r="M25" s="2561"/>
      <c r="N25" s="2510"/>
      <c r="O25" s="2513"/>
      <c r="P25" s="2504"/>
      <c r="Q25" s="2501"/>
      <c r="R25" s="2501"/>
      <c r="S25" s="2501"/>
      <c r="T25" s="2501"/>
      <c r="U25" s="2501"/>
      <c r="V25" s="2501"/>
      <c r="W25" s="2501"/>
      <c r="X25" s="2501"/>
      <c r="Y25" s="2507"/>
      <c r="Z25" s="2558"/>
      <c r="AA25" s="64" t="s">
        <v>881</v>
      </c>
      <c r="AC25" s="2498"/>
      <c r="AD25" s="36" t="s">
        <v>949</v>
      </c>
      <c r="AE25" s="36">
        <v>0</v>
      </c>
    </row>
    <row r="26" spans="1:32" s="16" customFormat="1">
      <c r="A26" s="2562">
        <v>8</v>
      </c>
      <c r="B26" s="2517"/>
      <c r="C26" s="2517"/>
      <c r="D26" s="2517"/>
      <c r="E26" s="56" t="s">
        <v>760</v>
      </c>
      <c r="F26" s="57"/>
      <c r="G26" s="2565"/>
      <c r="H26" s="2556"/>
      <c r="I26" s="2559"/>
      <c r="J26" s="2508"/>
      <c r="K26" s="2511" t="s">
        <v>526</v>
      </c>
      <c r="L26" s="2556"/>
      <c r="M26" s="2559"/>
      <c r="N26" s="2508"/>
      <c r="O26" s="2511" t="s">
        <v>526</v>
      </c>
      <c r="P26" s="2502"/>
      <c r="Q26" s="2499"/>
      <c r="R26" s="2499"/>
      <c r="S26" s="2499"/>
      <c r="T26" s="2499"/>
      <c r="U26" s="2499"/>
      <c r="V26" s="2499"/>
      <c r="W26" s="2499"/>
      <c r="X26" s="2499"/>
      <c r="Y26" s="2505"/>
      <c r="Z26" s="2556" t="s">
        <v>478</v>
      </c>
      <c r="AA26" s="58" t="s">
        <v>880</v>
      </c>
      <c r="AC26" s="2496" t="str">
        <f t="shared" ref="AC26" si="5">IF(ISERROR(VLOOKUP(C26,$AD$6:$AE$27,2,0))=TRUE,"",VLOOKUP(C26,$AD$6:$AE$27,2,0))</f>
        <v/>
      </c>
      <c r="AD26" s="36" t="s">
        <v>950</v>
      </c>
      <c r="AE26" s="36">
        <v>0</v>
      </c>
    </row>
    <row r="27" spans="1:32" s="16" customFormat="1">
      <c r="A27" s="2563"/>
      <c r="B27" s="2518"/>
      <c r="C27" s="2518"/>
      <c r="D27" s="2518"/>
      <c r="E27" s="59" t="s">
        <v>761</v>
      </c>
      <c r="F27" s="60"/>
      <c r="G27" s="2566"/>
      <c r="H27" s="2557"/>
      <c r="I27" s="2560"/>
      <c r="J27" s="2509"/>
      <c r="K27" s="2512"/>
      <c r="L27" s="2557"/>
      <c r="M27" s="2560"/>
      <c r="N27" s="2509"/>
      <c r="O27" s="2512"/>
      <c r="P27" s="2503"/>
      <c r="Q27" s="2500"/>
      <c r="R27" s="2500"/>
      <c r="S27" s="2500"/>
      <c r="T27" s="2500"/>
      <c r="U27" s="2500"/>
      <c r="V27" s="2500"/>
      <c r="W27" s="2500"/>
      <c r="X27" s="2500"/>
      <c r="Y27" s="2506"/>
      <c r="Z27" s="2557"/>
      <c r="AA27" s="61" t="s">
        <v>877</v>
      </c>
      <c r="AC27" s="2497"/>
      <c r="AD27" s="36"/>
      <c r="AE27" s="36">
        <v>0</v>
      </c>
    </row>
    <row r="28" spans="1:32" s="16" customFormat="1">
      <c r="A28" s="2564"/>
      <c r="B28" s="2519"/>
      <c r="C28" s="2519"/>
      <c r="D28" s="2519"/>
      <c r="E28" s="62" t="s">
        <v>762</v>
      </c>
      <c r="F28" s="63"/>
      <c r="G28" s="2567"/>
      <c r="H28" s="2558"/>
      <c r="I28" s="2561"/>
      <c r="J28" s="2510"/>
      <c r="K28" s="2513"/>
      <c r="L28" s="2558"/>
      <c r="M28" s="2561"/>
      <c r="N28" s="2510"/>
      <c r="O28" s="2513"/>
      <c r="P28" s="2504"/>
      <c r="Q28" s="2501"/>
      <c r="R28" s="2501"/>
      <c r="S28" s="2501"/>
      <c r="T28" s="2501"/>
      <c r="U28" s="2501"/>
      <c r="V28" s="2501"/>
      <c r="W28" s="2501"/>
      <c r="X28" s="2501"/>
      <c r="Y28" s="2507"/>
      <c r="Z28" s="2558"/>
      <c r="AA28" s="64" t="s">
        <v>881</v>
      </c>
      <c r="AC28" s="2498"/>
      <c r="AD28" s="36"/>
      <c r="AE28" s="36"/>
    </row>
    <row r="29" spans="1:32" s="16" customFormat="1">
      <c r="A29" s="2562">
        <v>9</v>
      </c>
      <c r="B29" s="2517"/>
      <c r="C29" s="2517"/>
      <c r="D29" s="2517"/>
      <c r="E29" s="56" t="s">
        <v>760</v>
      </c>
      <c r="F29" s="57"/>
      <c r="G29" s="2565"/>
      <c r="H29" s="2556"/>
      <c r="I29" s="2559"/>
      <c r="J29" s="2508"/>
      <c r="K29" s="2511" t="s">
        <v>526</v>
      </c>
      <c r="L29" s="2556"/>
      <c r="M29" s="2559"/>
      <c r="N29" s="2508"/>
      <c r="O29" s="2511" t="s">
        <v>526</v>
      </c>
      <c r="P29" s="2502"/>
      <c r="Q29" s="2499"/>
      <c r="R29" s="2499"/>
      <c r="S29" s="2499"/>
      <c r="T29" s="2499"/>
      <c r="U29" s="2499"/>
      <c r="V29" s="2499"/>
      <c r="W29" s="2499"/>
      <c r="X29" s="2499"/>
      <c r="Y29" s="2505"/>
      <c r="Z29" s="2556" t="s">
        <v>478</v>
      </c>
      <c r="AA29" s="58" t="s">
        <v>880</v>
      </c>
      <c r="AC29" s="2496" t="str">
        <f t="shared" ref="AC29" si="6">IF(ISERROR(VLOOKUP(C29,$AD$6:$AE$27,2,0))=TRUE,"",VLOOKUP(C29,$AD$6:$AE$27,2,0))</f>
        <v/>
      </c>
      <c r="AD29" s="36"/>
      <c r="AE29" s="36"/>
    </row>
    <row r="30" spans="1:32" s="16" customFormat="1">
      <c r="A30" s="2563"/>
      <c r="B30" s="2518"/>
      <c r="C30" s="2518"/>
      <c r="D30" s="2518"/>
      <c r="E30" s="59" t="s">
        <v>761</v>
      </c>
      <c r="F30" s="60"/>
      <c r="G30" s="2566"/>
      <c r="H30" s="2557"/>
      <c r="I30" s="2560"/>
      <c r="J30" s="2509"/>
      <c r="K30" s="2512"/>
      <c r="L30" s="2557"/>
      <c r="M30" s="2560"/>
      <c r="N30" s="2509"/>
      <c r="O30" s="2512"/>
      <c r="P30" s="2503"/>
      <c r="Q30" s="2500"/>
      <c r="R30" s="2500"/>
      <c r="S30" s="2500"/>
      <c r="T30" s="2500"/>
      <c r="U30" s="2500"/>
      <c r="V30" s="2500"/>
      <c r="W30" s="2500"/>
      <c r="X30" s="2500"/>
      <c r="Y30" s="2506"/>
      <c r="Z30" s="2557"/>
      <c r="AA30" s="61" t="s">
        <v>877</v>
      </c>
      <c r="AC30" s="2497"/>
      <c r="AD30" s="36"/>
      <c r="AE30" s="36"/>
    </row>
    <row r="31" spans="1:32" s="16" customFormat="1">
      <c r="A31" s="2564"/>
      <c r="B31" s="2519"/>
      <c r="C31" s="2519"/>
      <c r="D31" s="2519"/>
      <c r="E31" s="62" t="s">
        <v>762</v>
      </c>
      <c r="F31" s="63"/>
      <c r="G31" s="2567"/>
      <c r="H31" s="2558"/>
      <c r="I31" s="2561"/>
      <c r="J31" s="2510"/>
      <c r="K31" s="2513"/>
      <c r="L31" s="2558"/>
      <c r="M31" s="2561"/>
      <c r="N31" s="2510"/>
      <c r="O31" s="2513"/>
      <c r="P31" s="2504"/>
      <c r="Q31" s="2501"/>
      <c r="R31" s="2501"/>
      <c r="S31" s="2501"/>
      <c r="T31" s="2501"/>
      <c r="U31" s="2501"/>
      <c r="V31" s="2501"/>
      <c r="W31" s="2501"/>
      <c r="X31" s="2501"/>
      <c r="Y31" s="2507"/>
      <c r="Z31" s="2558"/>
      <c r="AA31" s="64" t="s">
        <v>881</v>
      </c>
      <c r="AC31" s="2498"/>
      <c r="AD31" s="36"/>
      <c r="AE31" s="36"/>
    </row>
    <row r="32" spans="1:32" s="16" customFormat="1">
      <c r="A32" s="2562">
        <v>10</v>
      </c>
      <c r="B32" s="2517"/>
      <c r="C32" s="2517"/>
      <c r="D32" s="2517"/>
      <c r="E32" s="56" t="s">
        <v>760</v>
      </c>
      <c r="F32" s="57"/>
      <c r="G32" s="2565"/>
      <c r="H32" s="2556"/>
      <c r="I32" s="2559"/>
      <c r="J32" s="2508"/>
      <c r="K32" s="2511" t="s">
        <v>526</v>
      </c>
      <c r="L32" s="2556"/>
      <c r="M32" s="2559"/>
      <c r="N32" s="2508"/>
      <c r="O32" s="2511" t="s">
        <v>526</v>
      </c>
      <c r="P32" s="2502"/>
      <c r="Q32" s="2499"/>
      <c r="R32" s="2499"/>
      <c r="S32" s="2499"/>
      <c r="T32" s="2499"/>
      <c r="U32" s="2499"/>
      <c r="V32" s="2499"/>
      <c r="W32" s="2499"/>
      <c r="X32" s="2499"/>
      <c r="Y32" s="2505"/>
      <c r="Z32" s="2556" t="s">
        <v>478</v>
      </c>
      <c r="AA32" s="58" t="s">
        <v>880</v>
      </c>
      <c r="AC32" s="2496" t="str">
        <f t="shared" ref="AC32" si="7">IF(ISERROR(VLOOKUP(C32,$AD$6:$AE$27,2,0))=TRUE,"",VLOOKUP(C32,$AD$6:$AE$27,2,0))</f>
        <v/>
      </c>
      <c r="AD32" s="36"/>
      <c r="AE32" s="36"/>
    </row>
    <row r="33" spans="1:31" s="16" customFormat="1">
      <c r="A33" s="2563"/>
      <c r="B33" s="2518"/>
      <c r="C33" s="2518"/>
      <c r="D33" s="2518"/>
      <c r="E33" s="59" t="s">
        <v>761</v>
      </c>
      <c r="F33" s="60"/>
      <c r="G33" s="2566"/>
      <c r="H33" s="2557"/>
      <c r="I33" s="2560"/>
      <c r="J33" s="2509"/>
      <c r="K33" s="2512"/>
      <c r="L33" s="2557"/>
      <c r="M33" s="2560"/>
      <c r="N33" s="2509"/>
      <c r="O33" s="2512"/>
      <c r="P33" s="2503"/>
      <c r="Q33" s="2500"/>
      <c r="R33" s="2500"/>
      <c r="S33" s="2500"/>
      <c r="T33" s="2500"/>
      <c r="U33" s="2500"/>
      <c r="V33" s="2500"/>
      <c r="W33" s="2500"/>
      <c r="X33" s="2500"/>
      <c r="Y33" s="2506"/>
      <c r="Z33" s="2557"/>
      <c r="AA33" s="61" t="s">
        <v>877</v>
      </c>
      <c r="AC33" s="2497"/>
      <c r="AD33" s="36"/>
      <c r="AE33" s="36"/>
    </row>
    <row r="34" spans="1:31" s="16" customFormat="1">
      <c r="A34" s="2564"/>
      <c r="B34" s="2519"/>
      <c r="C34" s="2519"/>
      <c r="D34" s="2519"/>
      <c r="E34" s="62" t="s">
        <v>762</v>
      </c>
      <c r="F34" s="63"/>
      <c r="G34" s="2567"/>
      <c r="H34" s="2558"/>
      <c r="I34" s="2561"/>
      <c r="J34" s="2510"/>
      <c r="K34" s="2513"/>
      <c r="L34" s="2558"/>
      <c r="M34" s="2561"/>
      <c r="N34" s="2510"/>
      <c r="O34" s="2513"/>
      <c r="P34" s="2504"/>
      <c r="Q34" s="2501"/>
      <c r="R34" s="2501"/>
      <c r="S34" s="2501"/>
      <c r="T34" s="2501"/>
      <c r="U34" s="2501"/>
      <c r="V34" s="2501"/>
      <c r="W34" s="2501"/>
      <c r="X34" s="2501"/>
      <c r="Y34" s="2507"/>
      <c r="Z34" s="2558"/>
      <c r="AA34" s="64" t="s">
        <v>881</v>
      </c>
      <c r="AC34" s="2498"/>
      <c r="AD34" s="36"/>
      <c r="AE34" s="36"/>
    </row>
    <row r="35" spans="1:31" s="16" customFormat="1">
      <c r="A35" s="2562">
        <v>11</v>
      </c>
      <c r="B35" s="2517"/>
      <c r="C35" s="2517"/>
      <c r="D35" s="2517"/>
      <c r="E35" s="56" t="s">
        <v>760</v>
      </c>
      <c r="F35" s="57"/>
      <c r="G35" s="2565"/>
      <c r="H35" s="2556"/>
      <c r="I35" s="2559"/>
      <c r="J35" s="2508"/>
      <c r="K35" s="2511" t="s">
        <v>526</v>
      </c>
      <c r="L35" s="2556"/>
      <c r="M35" s="2559"/>
      <c r="N35" s="2508"/>
      <c r="O35" s="2511" t="s">
        <v>526</v>
      </c>
      <c r="P35" s="2502"/>
      <c r="Q35" s="2499"/>
      <c r="R35" s="2499"/>
      <c r="S35" s="2499"/>
      <c r="T35" s="2499"/>
      <c r="U35" s="2499"/>
      <c r="V35" s="2499"/>
      <c r="W35" s="2499"/>
      <c r="X35" s="2499"/>
      <c r="Y35" s="2505"/>
      <c r="Z35" s="2556" t="s">
        <v>478</v>
      </c>
      <c r="AA35" s="58" t="s">
        <v>880</v>
      </c>
      <c r="AC35" s="2496" t="str">
        <f t="shared" ref="AC35" si="8">IF(ISERROR(VLOOKUP(C35,$AD$6:$AE$27,2,0))=TRUE,"",VLOOKUP(C35,$AD$6:$AE$27,2,0))</f>
        <v/>
      </c>
      <c r="AD35" s="36"/>
      <c r="AE35" s="36"/>
    </row>
    <row r="36" spans="1:31" s="16" customFormat="1">
      <c r="A36" s="2563"/>
      <c r="B36" s="2518"/>
      <c r="C36" s="2518"/>
      <c r="D36" s="2518"/>
      <c r="E36" s="59" t="s">
        <v>761</v>
      </c>
      <c r="F36" s="60"/>
      <c r="G36" s="2566"/>
      <c r="H36" s="2557"/>
      <c r="I36" s="2560"/>
      <c r="J36" s="2509"/>
      <c r="K36" s="2512"/>
      <c r="L36" s="2557"/>
      <c r="M36" s="2560"/>
      <c r="N36" s="2509"/>
      <c r="O36" s="2512"/>
      <c r="P36" s="2503"/>
      <c r="Q36" s="2500"/>
      <c r="R36" s="2500"/>
      <c r="S36" s="2500"/>
      <c r="T36" s="2500"/>
      <c r="U36" s="2500"/>
      <c r="V36" s="2500"/>
      <c r="W36" s="2500"/>
      <c r="X36" s="2500"/>
      <c r="Y36" s="2506"/>
      <c r="Z36" s="2557"/>
      <c r="AA36" s="61" t="s">
        <v>877</v>
      </c>
      <c r="AC36" s="2497"/>
      <c r="AD36" s="36"/>
      <c r="AE36" s="36"/>
    </row>
    <row r="37" spans="1:31" s="16" customFormat="1">
      <c r="A37" s="2564"/>
      <c r="B37" s="2519"/>
      <c r="C37" s="2519"/>
      <c r="D37" s="2519"/>
      <c r="E37" s="62" t="s">
        <v>762</v>
      </c>
      <c r="F37" s="63"/>
      <c r="G37" s="2567"/>
      <c r="H37" s="2558"/>
      <c r="I37" s="2561"/>
      <c r="J37" s="2510"/>
      <c r="K37" s="2513"/>
      <c r="L37" s="2558"/>
      <c r="M37" s="2561"/>
      <c r="N37" s="2510"/>
      <c r="O37" s="2513"/>
      <c r="P37" s="2504"/>
      <c r="Q37" s="2501"/>
      <c r="R37" s="2501"/>
      <c r="S37" s="2501"/>
      <c r="T37" s="2501"/>
      <c r="U37" s="2501"/>
      <c r="V37" s="2501"/>
      <c r="W37" s="2501"/>
      <c r="X37" s="2501"/>
      <c r="Y37" s="2507"/>
      <c r="Z37" s="2558"/>
      <c r="AA37" s="64" t="s">
        <v>881</v>
      </c>
      <c r="AC37" s="2498"/>
      <c r="AD37" s="36"/>
      <c r="AE37" s="36"/>
    </row>
    <row r="38" spans="1:31" s="16" customFormat="1">
      <c r="A38" s="2562">
        <v>12</v>
      </c>
      <c r="B38" s="2517"/>
      <c r="C38" s="2517"/>
      <c r="D38" s="2517"/>
      <c r="E38" s="56" t="s">
        <v>760</v>
      </c>
      <c r="F38" s="57"/>
      <c r="G38" s="2565"/>
      <c r="H38" s="2556"/>
      <c r="I38" s="2559"/>
      <c r="J38" s="2508"/>
      <c r="K38" s="2511" t="s">
        <v>526</v>
      </c>
      <c r="L38" s="2556"/>
      <c r="M38" s="2559"/>
      <c r="N38" s="2508"/>
      <c r="O38" s="2511" t="s">
        <v>526</v>
      </c>
      <c r="P38" s="2502"/>
      <c r="Q38" s="2499"/>
      <c r="R38" s="2499"/>
      <c r="S38" s="2499"/>
      <c r="T38" s="2499"/>
      <c r="U38" s="2499"/>
      <c r="V38" s="2499"/>
      <c r="W38" s="2499"/>
      <c r="X38" s="2499"/>
      <c r="Y38" s="2505"/>
      <c r="Z38" s="2556" t="s">
        <v>478</v>
      </c>
      <c r="AA38" s="58" t="s">
        <v>880</v>
      </c>
      <c r="AC38" s="2496" t="str">
        <f t="shared" ref="AC38" si="9">IF(ISERROR(VLOOKUP(C38,$AD$6:$AE$27,2,0))=TRUE,"",VLOOKUP(C38,$AD$6:$AE$27,2,0))</f>
        <v/>
      </c>
      <c r="AD38" s="36"/>
      <c r="AE38" s="36"/>
    </row>
    <row r="39" spans="1:31" s="16" customFormat="1">
      <c r="A39" s="2563"/>
      <c r="B39" s="2518"/>
      <c r="C39" s="2518"/>
      <c r="D39" s="2518"/>
      <c r="E39" s="59" t="s">
        <v>761</v>
      </c>
      <c r="F39" s="60"/>
      <c r="G39" s="2566"/>
      <c r="H39" s="2557"/>
      <c r="I39" s="2560"/>
      <c r="J39" s="2509"/>
      <c r="K39" s="2512"/>
      <c r="L39" s="2557"/>
      <c r="M39" s="2560"/>
      <c r="N39" s="2509"/>
      <c r="O39" s="2512"/>
      <c r="P39" s="2503"/>
      <c r="Q39" s="2500"/>
      <c r="R39" s="2500"/>
      <c r="S39" s="2500"/>
      <c r="T39" s="2500"/>
      <c r="U39" s="2500"/>
      <c r="V39" s="2500"/>
      <c r="W39" s="2500"/>
      <c r="X39" s="2500"/>
      <c r="Y39" s="2506"/>
      <c r="Z39" s="2557"/>
      <c r="AA39" s="61" t="s">
        <v>877</v>
      </c>
      <c r="AC39" s="2497"/>
      <c r="AD39" s="36"/>
      <c r="AE39" s="36"/>
    </row>
    <row r="40" spans="1:31" s="16" customFormat="1">
      <c r="A40" s="2564"/>
      <c r="B40" s="2519"/>
      <c r="C40" s="2519"/>
      <c r="D40" s="2519"/>
      <c r="E40" s="62" t="s">
        <v>762</v>
      </c>
      <c r="F40" s="63"/>
      <c r="G40" s="2567"/>
      <c r="H40" s="2558"/>
      <c r="I40" s="2561"/>
      <c r="J40" s="2510"/>
      <c r="K40" s="2513"/>
      <c r="L40" s="2558"/>
      <c r="M40" s="2561"/>
      <c r="N40" s="2510"/>
      <c r="O40" s="2513"/>
      <c r="P40" s="2504"/>
      <c r="Q40" s="2501"/>
      <c r="R40" s="2501"/>
      <c r="S40" s="2501"/>
      <c r="T40" s="2501"/>
      <c r="U40" s="2501"/>
      <c r="V40" s="2501"/>
      <c r="W40" s="2501"/>
      <c r="X40" s="2501"/>
      <c r="Y40" s="2507"/>
      <c r="Z40" s="2558"/>
      <c r="AA40" s="64" t="s">
        <v>881</v>
      </c>
      <c r="AC40" s="2498"/>
      <c r="AD40" s="36"/>
      <c r="AE40" s="36"/>
    </row>
    <row r="41" spans="1:31" s="16" customFormat="1">
      <c r="A41" s="2562">
        <v>13</v>
      </c>
      <c r="B41" s="2517"/>
      <c r="C41" s="2517"/>
      <c r="D41" s="2517"/>
      <c r="E41" s="56" t="s">
        <v>760</v>
      </c>
      <c r="F41" s="57"/>
      <c r="G41" s="2565"/>
      <c r="H41" s="2556"/>
      <c r="I41" s="2559"/>
      <c r="J41" s="2508"/>
      <c r="K41" s="2511" t="s">
        <v>526</v>
      </c>
      <c r="L41" s="2556"/>
      <c r="M41" s="2559"/>
      <c r="N41" s="2508"/>
      <c r="O41" s="2511" t="s">
        <v>526</v>
      </c>
      <c r="P41" s="2502"/>
      <c r="Q41" s="2499"/>
      <c r="R41" s="2499"/>
      <c r="S41" s="2499"/>
      <c r="T41" s="2499"/>
      <c r="U41" s="2499"/>
      <c r="V41" s="2499"/>
      <c r="W41" s="2499"/>
      <c r="X41" s="2499"/>
      <c r="Y41" s="2505"/>
      <c r="Z41" s="2556" t="s">
        <v>478</v>
      </c>
      <c r="AA41" s="58" t="s">
        <v>880</v>
      </c>
      <c r="AC41" s="2496" t="str">
        <f t="shared" ref="AC41" si="10">IF(ISERROR(VLOOKUP(C41,$AD$6:$AE$27,2,0))=TRUE,"",VLOOKUP(C41,$AD$6:$AE$27,2,0))</f>
        <v/>
      </c>
      <c r="AD41" s="36"/>
      <c r="AE41" s="36"/>
    </row>
    <row r="42" spans="1:31" s="16" customFormat="1">
      <c r="A42" s="2563"/>
      <c r="B42" s="2518"/>
      <c r="C42" s="2518"/>
      <c r="D42" s="2518"/>
      <c r="E42" s="59" t="s">
        <v>761</v>
      </c>
      <c r="F42" s="60"/>
      <c r="G42" s="2566"/>
      <c r="H42" s="2557"/>
      <c r="I42" s="2560"/>
      <c r="J42" s="2509"/>
      <c r="K42" s="2512"/>
      <c r="L42" s="2557"/>
      <c r="M42" s="2560"/>
      <c r="N42" s="2509"/>
      <c r="O42" s="2512"/>
      <c r="P42" s="2503"/>
      <c r="Q42" s="2500"/>
      <c r="R42" s="2500"/>
      <c r="S42" s="2500"/>
      <c r="T42" s="2500"/>
      <c r="U42" s="2500"/>
      <c r="V42" s="2500"/>
      <c r="W42" s="2500"/>
      <c r="X42" s="2500"/>
      <c r="Y42" s="2506"/>
      <c r="Z42" s="2557"/>
      <c r="AA42" s="61" t="s">
        <v>877</v>
      </c>
      <c r="AC42" s="2497"/>
      <c r="AD42" s="36"/>
      <c r="AE42" s="36"/>
    </row>
    <row r="43" spans="1:31" s="16" customFormat="1">
      <c r="A43" s="2564"/>
      <c r="B43" s="2519"/>
      <c r="C43" s="2519"/>
      <c r="D43" s="2519"/>
      <c r="E43" s="62" t="s">
        <v>762</v>
      </c>
      <c r="F43" s="63"/>
      <c r="G43" s="2567"/>
      <c r="H43" s="2558"/>
      <c r="I43" s="2561"/>
      <c r="J43" s="2510"/>
      <c r="K43" s="2513"/>
      <c r="L43" s="2558"/>
      <c r="M43" s="2561"/>
      <c r="N43" s="2510"/>
      <c r="O43" s="2513"/>
      <c r="P43" s="2504"/>
      <c r="Q43" s="2501"/>
      <c r="R43" s="2501"/>
      <c r="S43" s="2501"/>
      <c r="T43" s="2501"/>
      <c r="U43" s="2501"/>
      <c r="V43" s="2501"/>
      <c r="W43" s="2501"/>
      <c r="X43" s="2501"/>
      <c r="Y43" s="2507"/>
      <c r="Z43" s="2558"/>
      <c r="AA43" s="64" t="s">
        <v>881</v>
      </c>
      <c r="AC43" s="2498"/>
      <c r="AD43" s="36"/>
      <c r="AE43" s="36"/>
    </row>
    <row r="44" spans="1:31" s="16" customFormat="1">
      <c r="A44" s="2562">
        <v>14</v>
      </c>
      <c r="B44" s="2517"/>
      <c r="C44" s="2517"/>
      <c r="D44" s="2517"/>
      <c r="E44" s="56" t="s">
        <v>760</v>
      </c>
      <c r="F44" s="57"/>
      <c r="G44" s="2565"/>
      <c r="H44" s="2556"/>
      <c r="I44" s="2559"/>
      <c r="J44" s="2508"/>
      <c r="K44" s="2511" t="s">
        <v>526</v>
      </c>
      <c r="L44" s="2556"/>
      <c r="M44" s="2559"/>
      <c r="N44" s="2508"/>
      <c r="O44" s="2511" t="s">
        <v>526</v>
      </c>
      <c r="P44" s="2502"/>
      <c r="Q44" s="2499"/>
      <c r="R44" s="2499"/>
      <c r="S44" s="2499"/>
      <c r="T44" s="2499"/>
      <c r="U44" s="2499"/>
      <c r="V44" s="2499"/>
      <c r="W44" s="2499"/>
      <c r="X44" s="2499"/>
      <c r="Y44" s="2505"/>
      <c r="Z44" s="2556" t="s">
        <v>478</v>
      </c>
      <c r="AA44" s="58" t="s">
        <v>880</v>
      </c>
      <c r="AC44" s="2496" t="str">
        <f t="shared" ref="AC44" si="11">IF(ISERROR(VLOOKUP(C44,$AD$6:$AE$27,2,0))=TRUE,"",VLOOKUP(C44,$AD$6:$AE$27,2,0))</f>
        <v/>
      </c>
      <c r="AD44" s="36"/>
      <c r="AE44" s="36"/>
    </row>
    <row r="45" spans="1:31" s="16" customFormat="1">
      <c r="A45" s="2563"/>
      <c r="B45" s="2518"/>
      <c r="C45" s="2518"/>
      <c r="D45" s="2518"/>
      <c r="E45" s="59" t="s">
        <v>761</v>
      </c>
      <c r="F45" s="60"/>
      <c r="G45" s="2566"/>
      <c r="H45" s="2557"/>
      <c r="I45" s="2560"/>
      <c r="J45" s="2509"/>
      <c r="K45" s="2512"/>
      <c r="L45" s="2557"/>
      <c r="M45" s="2560"/>
      <c r="N45" s="2509"/>
      <c r="O45" s="2512"/>
      <c r="P45" s="2503"/>
      <c r="Q45" s="2500"/>
      <c r="R45" s="2500"/>
      <c r="S45" s="2500"/>
      <c r="T45" s="2500"/>
      <c r="U45" s="2500"/>
      <c r="V45" s="2500"/>
      <c r="W45" s="2500"/>
      <c r="X45" s="2500"/>
      <c r="Y45" s="2506"/>
      <c r="Z45" s="2557"/>
      <c r="AA45" s="61" t="s">
        <v>877</v>
      </c>
      <c r="AC45" s="2497"/>
      <c r="AD45" s="36"/>
      <c r="AE45" s="36"/>
    </row>
    <row r="46" spans="1:31" s="16" customFormat="1">
      <c r="A46" s="2564"/>
      <c r="B46" s="2519"/>
      <c r="C46" s="2519"/>
      <c r="D46" s="2519"/>
      <c r="E46" s="62" t="s">
        <v>762</v>
      </c>
      <c r="F46" s="63"/>
      <c r="G46" s="2567"/>
      <c r="H46" s="2558"/>
      <c r="I46" s="2561"/>
      <c r="J46" s="2510"/>
      <c r="K46" s="2513"/>
      <c r="L46" s="2558"/>
      <c r="M46" s="2561"/>
      <c r="N46" s="2510"/>
      <c r="O46" s="2513"/>
      <c r="P46" s="2504"/>
      <c r="Q46" s="2501"/>
      <c r="R46" s="2501"/>
      <c r="S46" s="2501"/>
      <c r="T46" s="2501"/>
      <c r="U46" s="2501"/>
      <c r="V46" s="2501"/>
      <c r="W46" s="2501"/>
      <c r="X46" s="2501"/>
      <c r="Y46" s="2507"/>
      <c r="Z46" s="2558"/>
      <c r="AA46" s="64" t="s">
        <v>881</v>
      </c>
      <c r="AC46" s="2498"/>
      <c r="AD46" s="36"/>
      <c r="AE46" s="36"/>
    </row>
    <row r="47" spans="1:31" s="16" customFormat="1">
      <c r="A47" s="2562">
        <v>15</v>
      </c>
      <c r="B47" s="2517"/>
      <c r="C47" s="2517"/>
      <c r="D47" s="2517"/>
      <c r="E47" s="56" t="s">
        <v>760</v>
      </c>
      <c r="F47" s="57"/>
      <c r="G47" s="2565"/>
      <c r="H47" s="2556"/>
      <c r="I47" s="2559"/>
      <c r="J47" s="2508"/>
      <c r="K47" s="2511" t="s">
        <v>526</v>
      </c>
      <c r="L47" s="2556"/>
      <c r="M47" s="2559"/>
      <c r="N47" s="2508"/>
      <c r="O47" s="2511" t="s">
        <v>526</v>
      </c>
      <c r="P47" s="2502"/>
      <c r="Q47" s="2499"/>
      <c r="R47" s="2499"/>
      <c r="S47" s="2499"/>
      <c r="T47" s="2499"/>
      <c r="U47" s="2499"/>
      <c r="V47" s="2499"/>
      <c r="W47" s="2499"/>
      <c r="X47" s="2499"/>
      <c r="Y47" s="2505"/>
      <c r="Z47" s="2556" t="s">
        <v>478</v>
      </c>
      <c r="AA47" s="58" t="s">
        <v>880</v>
      </c>
      <c r="AC47" s="2496" t="str">
        <f t="shared" ref="AC47" si="12">IF(ISERROR(VLOOKUP(C47,$AD$6:$AE$27,2,0))=TRUE,"",VLOOKUP(C47,$AD$6:$AE$27,2,0))</f>
        <v/>
      </c>
      <c r="AD47" s="36"/>
      <c r="AE47" s="36"/>
    </row>
    <row r="48" spans="1:31" s="16" customFormat="1">
      <c r="A48" s="2563"/>
      <c r="B48" s="2518"/>
      <c r="C48" s="2518"/>
      <c r="D48" s="2518"/>
      <c r="E48" s="59" t="s">
        <v>761</v>
      </c>
      <c r="F48" s="60"/>
      <c r="G48" s="2566"/>
      <c r="H48" s="2557"/>
      <c r="I48" s="2560"/>
      <c r="J48" s="2509"/>
      <c r="K48" s="2512"/>
      <c r="L48" s="2557"/>
      <c r="M48" s="2560"/>
      <c r="N48" s="2509"/>
      <c r="O48" s="2512"/>
      <c r="P48" s="2503"/>
      <c r="Q48" s="2500"/>
      <c r="R48" s="2500"/>
      <c r="S48" s="2500"/>
      <c r="T48" s="2500"/>
      <c r="U48" s="2500"/>
      <c r="V48" s="2500"/>
      <c r="W48" s="2500"/>
      <c r="X48" s="2500"/>
      <c r="Y48" s="2506"/>
      <c r="Z48" s="2557"/>
      <c r="AA48" s="61" t="s">
        <v>877</v>
      </c>
      <c r="AC48" s="2497"/>
      <c r="AD48" s="36"/>
      <c r="AE48" s="36"/>
    </row>
    <row r="49" spans="1:31" s="16" customFormat="1">
      <c r="A49" s="2564"/>
      <c r="B49" s="2519"/>
      <c r="C49" s="2519"/>
      <c r="D49" s="2519"/>
      <c r="E49" s="62" t="s">
        <v>762</v>
      </c>
      <c r="F49" s="63"/>
      <c r="G49" s="2567"/>
      <c r="H49" s="2558"/>
      <c r="I49" s="2561"/>
      <c r="J49" s="2510"/>
      <c r="K49" s="2513"/>
      <c r="L49" s="2558"/>
      <c r="M49" s="2561"/>
      <c r="N49" s="2510"/>
      <c r="O49" s="2513"/>
      <c r="P49" s="2504"/>
      <c r="Q49" s="2501"/>
      <c r="R49" s="2501"/>
      <c r="S49" s="2501"/>
      <c r="T49" s="2501"/>
      <c r="U49" s="2501"/>
      <c r="V49" s="2501"/>
      <c r="W49" s="2501"/>
      <c r="X49" s="2501"/>
      <c r="Y49" s="2507"/>
      <c r="Z49" s="2558"/>
      <c r="AA49" s="64" t="s">
        <v>881</v>
      </c>
      <c r="AC49" s="2498"/>
      <c r="AD49" s="36"/>
      <c r="AE49" s="36"/>
    </row>
    <row r="50" spans="1:31" s="16" customFormat="1">
      <c r="A50" s="2562">
        <v>16</v>
      </c>
      <c r="B50" s="2517"/>
      <c r="C50" s="2517"/>
      <c r="D50" s="2517"/>
      <c r="E50" s="56" t="s">
        <v>760</v>
      </c>
      <c r="F50" s="57"/>
      <c r="G50" s="2565"/>
      <c r="H50" s="2556"/>
      <c r="I50" s="2559"/>
      <c r="J50" s="2508"/>
      <c r="K50" s="2511" t="s">
        <v>526</v>
      </c>
      <c r="L50" s="2556"/>
      <c r="M50" s="2559"/>
      <c r="N50" s="2508"/>
      <c r="O50" s="2511" t="s">
        <v>526</v>
      </c>
      <c r="P50" s="2502"/>
      <c r="Q50" s="2499"/>
      <c r="R50" s="2499"/>
      <c r="S50" s="2499"/>
      <c r="T50" s="2499"/>
      <c r="U50" s="2499"/>
      <c r="V50" s="2499"/>
      <c r="W50" s="2499"/>
      <c r="X50" s="2499"/>
      <c r="Y50" s="2505"/>
      <c r="Z50" s="2556" t="s">
        <v>478</v>
      </c>
      <c r="AA50" s="58" t="s">
        <v>880</v>
      </c>
      <c r="AC50" s="2496" t="str">
        <f t="shared" ref="AC50" si="13">IF(ISERROR(VLOOKUP(C50,$AD$6:$AE$27,2,0))=TRUE,"",VLOOKUP(C50,$AD$6:$AE$27,2,0))</f>
        <v/>
      </c>
      <c r="AD50" s="36"/>
      <c r="AE50" s="36"/>
    </row>
    <row r="51" spans="1:31" s="16" customFormat="1">
      <c r="A51" s="2563"/>
      <c r="B51" s="2518"/>
      <c r="C51" s="2518"/>
      <c r="D51" s="2518"/>
      <c r="E51" s="59" t="s">
        <v>761</v>
      </c>
      <c r="F51" s="60"/>
      <c r="G51" s="2566"/>
      <c r="H51" s="2557"/>
      <c r="I51" s="2560"/>
      <c r="J51" s="2509"/>
      <c r="K51" s="2512"/>
      <c r="L51" s="2557"/>
      <c r="M51" s="2560"/>
      <c r="N51" s="2509"/>
      <c r="O51" s="2512"/>
      <c r="P51" s="2503"/>
      <c r="Q51" s="2500"/>
      <c r="R51" s="2500"/>
      <c r="S51" s="2500"/>
      <c r="T51" s="2500"/>
      <c r="U51" s="2500"/>
      <c r="V51" s="2500"/>
      <c r="W51" s="2500"/>
      <c r="X51" s="2500"/>
      <c r="Y51" s="2506"/>
      <c r="Z51" s="2557"/>
      <c r="AA51" s="61" t="s">
        <v>877</v>
      </c>
      <c r="AC51" s="2497"/>
      <c r="AD51" s="36"/>
      <c r="AE51" s="36"/>
    </row>
    <row r="52" spans="1:31" s="16" customFormat="1">
      <c r="A52" s="2564"/>
      <c r="B52" s="2519"/>
      <c r="C52" s="2519"/>
      <c r="D52" s="2519"/>
      <c r="E52" s="62" t="s">
        <v>762</v>
      </c>
      <c r="F52" s="63"/>
      <c r="G52" s="2567"/>
      <c r="H52" s="2558"/>
      <c r="I52" s="2561"/>
      <c r="J52" s="2510"/>
      <c r="K52" s="2513"/>
      <c r="L52" s="2558"/>
      <c r="M52" s="2561"/>
      <c r="N52" s="2510"/>
      <c r="O52" s="2513"/>
      <c r="P52" s="2504"/>
      <c r="Q52" s="2501"/>
      <c r="R52" s="2501"/>
      <c r="S52" s="2501"/>
      <c r="T52" s="2501"/>
      <c r="U52" s="2501"/>
      <c r="V52" s="2501"/>
      <c r="W52" s="2501"/>
      <c r="X52" s="2501"/>
      <c r="Y52" s="2507"/>
      <c r="Z52" s="2558"/>
      <c r="AA52" s="64" t="s">
        <v>881</v>
      </c>
      <c r="AC52" s="2498"/>
      <c r="AD52" s="36"/>
      <c r="AE52" s="36"/>
    </row>
    <row r="53" spans="1:31" s="16" customFormat="1">
      <c r="A53" s="2562">
        <v>17</v>
      </c>
      <c r="B53" s="2517"/>
      <c r="C53" s="2517"/>
      <c r="D53" s="2517"/>
      <c r="E53" s="56" t="s">
        <v>760</v>
      </c>
      <c r="F53" s="57"/>
      <c r="G53" s="2565"/>
      <c r="H53" s="2556"/>
      <c r="I53" s="2559"/>
      <c r="J53" s="2508"/>
      <c r="K53" s="2511" t="s">
        <v>526</v>
      </c>
      <c r="L53" s="2556"/>
      <c r="M53" s="2559"/>
      <c r="N53" s="2508"/>
      <c r="O53" s="2511" t="s">
        <v>526</v>
      </c>
      <c r="P53" s="2502"/>
      <c r="Q53" s="2499"/>
      <c r="R53" s="2499"/>
      <c r="S53" s="2499"/>
      <c r="T53" s="2499"/>
      <c r="U53" s="2499"/>
      <c r="V53" s="2499"/>
      <c r="W53" s="2499"/>
      <c r="X53" s="2499"/>
      <c r="Y53" s="2505"/>
      <c r="Z53" s="2556" t="s">
        <v>478</v>
      </c>
      <c r="AA53" s="58" t="s">
        <v>880</v>
      </c>
      <c r="AC53" s="2496" t="str">
        <f t="shared" ref="AC53" si="14">IF(ISERROR(VLOOKUP(C53,$AD$6:$AE$27,2,0))=TRUE,"",VLOOKUP(C53,$AD$6:$AE$27,2,0))</f>
        <v/>
      </c>
      <c r="AD53" s="36"/>
      <c r="AE53" s="36"/>
    </row>
    <row r="54" spans="1:31" s="16" customFormat="1">
      <c r="A54" s="2563"/>
      <c r="B54" s="2518"/>
      <c r="C54" s="2518"/>
      <c r="D54" s="2518"/>
      <c r="E54" s="59" t="s">
        <v>761</v>
      </c>
      <c r="F54" s="60"/>
      <c r="G54" s="2566"/>
      <c r="H54" s="2557"/>
      <c r="I54" s="2560"/>
      <c r="J54" s="2509"/>
      <c r="K54" s="2512"/>
      <c r="L54" s="2557"/>
      <c r="M54" s="2560"/>
      <c r="N54" s="2509"/>
      <c r="O54" s="2512"/>
      <c r="P54" s="2503"/>
      <c r="Q54" s="2500"/>
      <c r="R54" s="2500"/>
      <c r="S54" s="2500"/>
      <c r="T54" s="2500"/>
      <c r="U54" s="2500"/>
      <c r="V54" s="2500"/>
      <c r="W54" s="2500"/>
      <c r="X54" s="2500"/>
      <c r="Y54" s="2506"/>
      <c r="Z54" s="2557"/>
      <c r="AA54" s="61" t="s">
        <v>877</v>
      </c>
      <c r="AC54" s="2497"/>
      <c r="AD54" s="36"/>
      <c r="AE54" s="36"/>
    </row>
    <row r="55" spans="1:31" s="16" customFormat="1">
      <c r="A55" s="2564"/>
      <c r="B55" s="2519"/>
      <c r="C55" s="2519"/>
      <c r="D55" s="2519"/>
      <c r="E55" s="62" t="s">
        <v>762</v>
      </c>
      <c r="F55" s="63"/>
      <c r="G55" s="2567"/>
      <c r="H55" s="2558"/>
      <c r="I55" s="2561"/>
      <c r="J55" s="2510"/>
      <c r="K55" s="2513"/>
      <c r="L55" s="2558"/>
      <c r="M55" s="2561"/>
      <c r="N55" s="2510"/>
      <c r="O55" s="2513"/>
      <c r="P55" s="2504"/>
      <c r="Q55" s="2501"/>
      <c r="R55" s="2501"/>
      <c r="S55" s="2501"/>
      <c r="T55" s="2501"/>
      <c r="U55" s="2501"/>
      <c r="V55" s="2501"/>
      <c r="W55" s="2501"/>
      <c r="X55" s="2501"/>
      <c r="Y55" s="2507"/>
      <c r="Z55" s="2558"/>
      <c r="AA55" s="64" t="s">
        <v>881</v>
      </c>
      <c r="AC55" s="2498"/>
      <c r="AD55" s="36"/>
      <c r="AE55" s="36"/>
    </row>
    <row r="56" spans="1:31" s="16" customFormat="1">
      <c r="A56" s="2562">
        <v>18</v>
      </c>
      <c r="B56" s="2517"/>
      <c r="C56" s="2517"/>
      <c r="D56" s="2517"/>
      <c r="E56" s="56" t="s">
        <v>760</v>
      </c>
      <c r="F56" s="57"/>
      <c r="G56" s="2565"/>
      <c r="H56" s="2556"/>
      <c r="I56" s="2559"/>
      <c r="J56" s="2508"/>
      <c r="K56" s="2511" t="s">
        <v>526</v>
      </c>
      <c r="L56" s="2556"/>
      <c r="M56" s="2559"/>
      <c r="N56" s="2508"/>
      <c r="O56" s="2511" t="s">
        <v>526</v>
      </c>
      <c r="P56" s="2502"/>
      <c r="Q56" s="2499"/>
      <c r="R56" s="2499"/>
      <c r="S56" s="2499"/>
      <c r="T56" s="2499"/>
      <c r="U56" s="2499"/>
      <c r="V56" s="2499"/>
      <c r="W56" s="2499"/>
      <c r="X56" s="2499"/>
      <c r="Y56" s="2505"/>
      <c r="Z56" s="2556" t="s">
        <v>478</v>
      </c>
      <c r="AA56" s="58" t="s">
        <v>880</v>
      </c>
      <c r="AC56" s="2496" t="str">
        <f t="shared" ref="AC56" si="15">IF(ISERROR(VLOOKUP(C56,$AD$6:$AE$27,2,0))=TRUE,"",VLOOKUP(C56,$AD$6:$AE$27,2,0))</f>
        <v/>
      </c>
      <c r="AD56" s="36"/>
      <c r="AE56" s="36"/>
    </row>
    <row r="57" spans="1:31" s="16" customFormat="1">
      <c r="A57" s="2563"/>
      <c r="B57" s="2518"/>
      <c r="C57" s="2518"/>
      <c r="D57" s="2518"/>
      <c r="E57" s="59" t="s">
        <v>761</v>
      </c>
      <c r="F57" s="60"/>
      <c r="G57" s="2566"/>
      <c r="H57" s="2557"/>
      <c r="I57" s="2560"/>
      <c r="J57" s="2509"/>
      <c r="K57" s="2512"/>
      <c r="L57" s="2557"/>
      <c r="M57" s="2560"/>
      <c r="N57" s="2509"/>
      <c r="O57" s="2512"/>
      <c r="P57" s="2503"/>
      <c r="Q57" s="2500"/>
      <c r="R57" s="2500"/>
      <c r="S57" s="2500"/>
      <c r="T57" s="2500"/>
      <c r="U57" s="2500"/>
      <c r="V57" s="2500"/>
      <c r="W57" s="2500"/>
      <c r="X57" s="2500"/>
      <c r="Y57" s="2506"/>
      <c r="Z57" s="2557"/>
      <c r="AA57" s="61" t="s">
        <v>877</v>
      </c>
      <c r="AC57" s="2497"/>
      <c r="AD57" s="36"/>
      <c r="AE57" s="36"/>
    </row>
    <row r="58" spans="1:31" s="16" customFormat="1">
      <c r="A58" s="2564"/>
      <c r="B58" s="2519"/>
      <c r="C58" s="2519"/>
      <c r="D58" s="2519"/>
      <c r="E58" s="62" t="s">
        <v>762</v>
      </c>
      <c r="F58" s="63"/>
      <c r="G58" s="2567"/>
      <c r="H58" s="2558"/>
      <c r="I58" s="2561"/>
      <c r="J58" s="2510"/>
      <c r="K58" s="2513"/>
      <c r="L58" s="2558"/>
      <c r="M58" s="2561"/>
      <c r="N58" s="2510"/>
      <c r="O58" s="2513"/>
      <c r="P58" s="2504"/>
      <c r="Q58" s="2501"/>
      <c r="R58" s="2501"/>
      <c r="S58" s="2501"/>
      <c r="T58" s="2501"/>
      <c r="U58" s="2501"/>
      <c r="V58" s="2501"/>
      <c r="W58" s="2501"/>
      <c r="X58" s="2501"/>
      <c r="Y58" s="2507"/>
      <c r="Z58" s="2558"/>
      <c r="AA58" s="64" t="s">
        <v>881</v>
      </c>
      <c r="AC58" s="2498"/>
      <c r="AD58" s="36"/>
      <c r="AE58" s="36"/>
    </row>
    <row r="59" spans="1:31" s="16" customFormat="1">
      <c r="A59" s="2562">
        <v>19</v>
      </c>
      <c r="B59" s="2517"/>
      <c r="C59" s="2517"/>
      <c r="D59" s="2517"/>
      <c r="E59" s="56" t="s">
        <v>760</v>
      </c>
      <c r="F59" s="57"/>
      <c r="G59" s="2565"/>
      <c r="H59" s="2556"/>
      <c r="I59" s="2559"/>
      <c r="J59" s="2508"/>
      <c r="K59" s="2511" t="s">
        <v>526</v>
      </c>
      <c r="L59" s="2556"/>
      <c r="M59" s="2559"/>
      <c r="N59" s="2508"/>
      <c r="O59" s="2511" t="s">
        <v>526</v>
      </c>
      <c r="P59" s="2502"/>
      <c r="Q59" s="2499"/>
      <c r="R59" s="2499"/>
      <c r="S59" s="2499"/>
      <c r="T59" s="2499"/>
      <c r="U59" s="2499"/>
      <c r="V59" s="2499"/>
      <c r="W59" s="2499"/>
      <c r="X59" s="2499"/>
      <c r="Y59" s="2505"/>
      <c r="Z59" s="2556" t="s">
        <v>478</v>
      </c>
      <c r="AA59" s="58" t="s">
        <v>880</v>
      </c>
      <c r="AC59" s="2496" t="str">
        <f t="shared" ref="AC59" si="16">IF(ISERROR(VLOOKUP(C59,$AD$6:$AE$27,2,0))=TRUE,"",VLOOKUP(C59,$AD$6:$AE$27,2,0))</f>
        <v/>
      </c>
      <c r="AD59" s="36"/>
      <c r="AE59" s="36"/>
    </row>
    <row r="60" spans="1:31" s="16" customFormat="1">
      <c r="A60" s="2563"/>
      <c r="B60" s="2518"/>
      <c r="C60" s="2518"/>
      <c r="D60" s="2518"/>
      <c r="E60" s="59" t="s">
        <v>761</v>
      </c>
      <c r="F60" s="60"/>
      <c r="G60" s="2566"/>
      <c r="H60" s="2557"/>
      <c r="I60" s="2560"/>
      <c r="J60" s="2509"/>
      <c r="K60" s="2512"/>
      <c r="L60" s="2557"/>
      <c r="M60" s="2560"/>
      <c r="N60" s="2509"/>
      <c r="O60" s="2512"/>
      <c r="P60" s="2503"/>
      <c r="Q60" s="2500"/>
      <c r="R60" s="2500"/>
      <c r="S60" s="2500"/>
      <c r="T60" s="2500"/>
      <c r="U60" s="2500"/>
      <c r="V60" s="2500"/>
      <c r="W60" s="2500"/>
      <c r="X60" s="2500"/>
      <c r="Y60" s="2506"/>
      <c r="Z60" s="2557"/>
      <c r="AA60" s="61" t="s">
        <v>877</v>
      </c>
      <c r="AC60" s="2497"/>
      <c r="AD60" s="36"/>
      <c r="AE60" s="36"/>
    </row>
    <row r="61" spans="1:31" s="16" customFormat="1">
      <c r="A61" s="2564"/>
      <c r="B61" s="2519"/>
      <c r="C61" s="2519"/>
      <c r="D61" s="2519"/>
      <c r="E61" s="62" t="s">
        <v>762</v>
      </c>
      <c r="F61" s="63"/>
      <c r="G61" s="2567"/>
      <c r="H61" s="2558"/>
      <c r="I61" s="2561"/>
      <c r="J61" s="2510"/>
      <c r="K61" s="2513"/>
      <c r="L61" s="2558"/>
      <c r="M61" s="2561"/>
      <c r="N61" s="2510"/>
      <c r="O61" s="2513"/>
      <c r="P61" s="2504"/>
      <c r="Q61" s="2501"/>
      <c r="R61" s="2501"/>
      <c r="S61" s="2501"/>
      <c r="T61" s="2501"/>
      <c r="U61" s="2501"/>
      <c r="V61" s="2501"/>
      <c r="W61" s="2501"/>
      <c r="X61" s="2501"/>
      <c r="Y61" s="2507"/>
      <c r="Z61" s="2558"/>
      <c r="AA61" s="64" t="s">
        <v>881</v>
      </c>
      <c r="AC61" s="2498"/>
      <c r="AD61" s="36"/>
      <c r="AE61" s="36"/>
    </row>
    <row r="62" spans="1:31" s="16" customFormat="1">
      <c r="A62" s="2562">
        <v>20</v>
      </c>
      <c r="B62" s="2517"/>
      <c r="C62" s="2517"/>
      <c r="D62" s="2517"/>
      <c r="E62" s="56" t="s">
        <v>760</v>
      </c>
      <c r="F62" s="57"/>
      <c r="G62" s="2565"/>
      <c r="H62" s="2556"/>
      <c r="I62" s="2559"/>
      <c r="J62" s="2508"/>
      <c r="K62" s="2511" t="s">
        <v>526</v>
      </c>
      <c r="L62" s="2556"/>
      <c r="M62" s="2559"/>
      <c r="N62" s="2508"/>
      <c r="O62" s="2511" t="s">
        <v>526</v>
      </c>
      <c r="P62" s="2502"/>
      <c r="Q62" s="2499"/>
      <c r="R62" s="2499"/>
      <c r="S62" s="2499"/>
      <c r="T62" s="2499"/>
      <c r="U62" s="2499"/>
      <c r="V62" s="2499"/>
      <c r="W62" s="2499"/>
      <c r="X62" s="2499"/>
      <c r="Y62" s="2505"/>
      <c r="Z62" s="2556" t="s">
        <v>478</v>
      </c>
      <c r="AA62" s="58" t="s">
        <v>880</v>
      </c>
      <c r="AC62" s="2496" t="str">
        <f t="shared" ref="AC62" si="17">IF(ISERROR(VLOOKUP(C62,$AD$6:$AE$27,2,0))=TRUE,"",VLOOKUP(C62,$AD$6:$AE$27,2,0))</f>
        <v/>
      </c>
      <c r="AD62" s="36"/>
      <c r="AE62" s="36"/>
    </row>
    <row r="63" spans="1:31" s="16" customFormat="1">
      <c r="A63" s="2563"/>
      <c r="B63" s="2518"/>
      <c r="C63" s="2518"/>
      <c r="D63" s="2518"/>
      <c r="E63" s="59" t="s">
        <v>761</v>
      </c>
      <c r="F63" s="60"/>
      <c r="G63" s="2566"/>
      <c r="H63" s="2557"/>
      <c r="I63" s="2560"/>
      <c r="J63" s="2509"/>
      <c r="K63" s="2512"/>
      <c r="L63" s="2557"/>
      <c r="M63" s="2560"/>
      <c r="N63" s="2509"/>
      <c r="O63" s="2512"/>
      <c r="P63" s="2503"/>
      <c r="Q63" s="2500"/>
      <c r="R63" s="2500"/>
      <c r="S63" s="2500"/>
      <c r="T63" s="2500"/>
      <c r="U63" s="2500"/>
      <c r="V63" s="2500"/>
      <c r="W63" s="2500"/>
      <c r="X63" s="2500"/>
      <c r="Y63" s="2506"/>
      <c r="Z63" s="2557"/>
      <c r="AA63" s="61" t="s">
        <v>877</v>
      </c>
      <c r="AC63" s="2497"/>
      <c r="AD63" s="36"/>
      <c r="AE63" s="36"/>
    </row>
    <row r="64" spans="1:31" s="16" customFormat="1">
      <c r="A64" s="2564"/>
      <c r="B64" s="2519"/>
      <c r="C64" s="2519"/>
      <c r="D64" s="2519"/>
      <c r="E64" s="62" t="s">
        <v>762</v>
      </c>
      <c r="F64" s="63"/>
      <c r="G64" s="2567"/>
      <c r="H64" s="2558"/>
      <c r="I64" s="2561"/>
      <c r="J64" s="2510"/>
      <c r="K64" s="2513"/>
      <c r="L64" s="2558"/>
      <c r="M64" s="2561"/>
      <c r="N64" s="2510"/>
      <c r="O64" s="2513"/>
      <c r="P64" s="2504"/>
      <c r="Q64" s="2501"/>
      <c r="R64" s="2501"/>
      <c r="S64" s="2501"/>
      <c r="T64" s="2501"/>
      <c r="U64" s="2501"/>
      <c r="V64" s="2501"/>
      <c r="W64" s="2501"/>
      <c r="X64" s="2501"/>
      <c r="Y64" s="2507"/>
      <c r="Z64" s="2558"/>
      <c r="AA64" s="64" t="s">
        <v>881</v>
      </c>
      <c r="AC64" s="2498"/>
      <c r="AD64" s="36"/>
      <c r="AE64" s="36"/>
    </row>
    <row r="65" spans="1:31" s="16" customFormat="1">
      <c r="A65" s="2562">
        <v>21</v>
      </c>
      <c r="B65" s="2517"/>
      <c r="C65" s="2517"/>
      <c r="D65" s="2517"/>
      <c r="E65" s="56" t="s">
        <v>760</v>
      </c>
      <c r="F65" s="57"/>
      <c r="G65" s="2565"/>
      <c r="H65" s="2556"/>
      <c r="I65" s="2559"/>
      <c r="J65" s="2508"/>
      <c r="K65" s="2511" t="s">
        <v>526</v>
      </c>
      <c r="L65" s="2556"/>
      <c r="M65" s="2559"/>
      <c r="N65" s="2508"/>
      <c r="O65" s="2511" t="s">
        <v>526</v>
      </c>
      <c r="P65" s="2502"/>
      <c r="Q65" s="2499"/>
      <c r="R65" s="2499"/>
      <c r="S65" s="2499"/>
      <c r="T65" s="2499"/>
      <c r="U65" s="2499"/>
      <c r="V65" s="2499"/>
      <c r="W65" s="2499"/>
      <c r="X65" s="2499"/>
      <c r="Y65" s="2505"/>
      <c r="Z65" s="2556" t="s">
        <v>478</v>
      </c>
      <c r="AA65" s="58" t="s">
        <v>880</v>
      </c>
      <c r="AC65" s="2496" t="str">
        <f t="shared" ref="AC65" si="18">IF(ISERROR(VLOOKUP(C65,$AD$6:$AE$27,2,0))=TRUE,"",VLOOKUP(C65,$AD$6:$AE$27,2,0))</f>
        <v/>
      </c>
      <c r="AD65" s="36"/>
      <c r="AE65" s="36"/>
    </row>
    <row r="66" spans="1:31" s="16" customFormat="1">
      <c r="A66" s="2563"/>
      <c r="B66" s="2518"/>
      <c r="C66" s="2518"/>
      <c r="D66" s="2518"/>
      <c r="E66" s="59" t="s">
        <v>761</v>
      </c>
      <c r="F66" s="60"/>
      <c r="G66" s="2566"/>
      <c r="H66" s="2557"/>
      <c r="I66" s="2560"/>
      <c r="J66" s="2509"/>
      <c r="K66" s="2512"/>
      <c r="L66" s="2557"/>
      <c r="M66" s="2560"/>
      <c r="N66" s="2509"/>
      <c r="O66" s="2512"/>
      <c r="P66" s="2503"/>
      <c r="Q66" s="2500"/>
      <c r="R66" s="2500"/>
      <c r="S66" s="2500"/>
      <c r="T66" s="2500"/>
      <c r="U66" s="2500"/>
      <c r="V66" s="2500"/>
      <c r="W66" s="2500"/>
      <c r="X66" s="2500"/>
      <c r="Y66" s="2506"/>
      <c r="Z66" s="2557"/>
      <c r="AA66" s="61" t="s">
        <v>877</v>
      </c>
      <c r="AC66" s="2497"/>
      <c r="AD66" s="36"/>
      <c r="AE66" s="36"/>
    </row>
    <row r="67" spans="1:31" s="16" customFormat="1">
      <c r="A67" s="2564"/>
      <c r="B67" s="2519"/>
      <c r="C67" s="2519"/>
      <c r="D67" s="2519"/>
      <c r="E67" s="62" t="s">
        <v>762</v>
      </c>
      <c r="F67" s="63"/>
      <c r="G67" s="2567"/>
      <c r="H67" s="2558"/>
      <c r="I67" s="2561"/>
      <c r="J67" s="2510"/>
      <c r="K67" s="2513"/>
      <c r="L67" s="2558"/>
      <c r="M67" s="2561"/>
      <c r="N67" s="2510"/>
      <c r="O67" s="2513"/>
      <c r="P67" s="2504"/>
      <c r="Q67" s="2501"/>
      <c r="R67" s="2501"/>
      <c r="S67" s="2501"/>
      <c r="T67" s="2501"/>
      <c r="U67" s="2501"/>
      <c r="V67" s="2501"/>
      <c r="W67" s="2501"/>
      <c r="X67" s="2501"/>
      <c r="Y67" s="2507"/>
      <c r="Z67" s="2558"/>
      <c r="AA67" s="64" t="s">
        <v>881</v>
      </c>
      <c r="AC67" s="2498"/>
      <c r="AD67" s="36"/>
      <c r="AE67" s="36"/>
    </row>
    <row r="68" spans="1:31" s="16" customFormat="1">
      <c r="A68" s="2562">
        <v>22</v>
      </c>
      <c r="B68" s="2517"/>
      <c r="C68" s="2517"/>
      <c r="D68" s="2517"/>
      <c r="E68" s="56" t="s">
        <v>760</v>
      </c>
      <c r="F68" s="57"/>
      <c r="G68" s="2565"/>
      <c r="H68" s="2556"/>
      <c r="I68" s="2559"/>
      <c r="J68" s="2508"/>
      <c r="K68" s="2511" t="s">
        <v>526</v>
      </c>
      <c r="L68" s="2556"/>
      <c r="M68" s="2559"/>
      <c r="N68" s="2508"/>
      <c r="O68" s="2511" t="s">
        <v>526</v>
      </c>
      <c r="P68" s="2502"/>
      <c r="Q68" s="2499"/>
      <c r="R68" s="2499"/>
      <c r="S68" s="2499"/>
      <c r="T68" s="2499"/>
      <c r="U68" s="2499"/>
      <c r="V68" s="2499"/>
      <c r="W68" s="2499"/>
      <c r="X68" s="2499"/>
      <c r="Y68" s="2505"/>
      <c r="Z68" s="2556" t="s">
        <v>478</v>
      </c>
      <c r="AA68" s="58" t="s">
        <v>880</v>
      </c>
      <c r="AC68" s="2496" t="str">
        <f t="shared" ref="AC68" si="19">IF(ISERROR(VLOOKUP(C68,$AD$6:$AE$27,2,0))=TRUE,"",VLOOKUP(C68,$AD$6:$AE$27,2,0))</f>
        <v/>
      </c>
      <c r="AD68" s="36"/>
      <c r="AE68" s="36"/>
    </row>
    <row r="69" spans="1:31" s="16" customFormat="1">
      <c r="A69" s="2563"/>
      <c r="B69" s="2518"/>
      <c r="C69" s="2518"/>
      <c r="D69" s="2518"/>
      <c r="E69" s="59" t="s">
        <v>761</v>
      </c>
      <c r="F69" s="60"/>
      <c r="G69" s="2566"/>
      <c r="H69" s="2557"/>
      <c r="I69" s="2560"/>
      <c r="J69" s="2509"/>
      <c r="K69" s="2512"/>
      <c r="L69" s="2557"/>
      <c r="M69" s="2560"/>
      <c r="N69" s="2509"/>
      <c r="O69" s="2512"/>
      <c r="P69" s="2503"/>
      <c r="Q69" s="2500"/>
      <c r="R69" s="2500"/>
      <c r="S69" s="2500"/>
      <c r="T69" s="2500"/>
      <c r="U69" s="2500"/>
      <c r="V69" s="2500"/>
      <c r="W69" s="2500"/>
      <c r="X69" s="2500"/>
      <c r="Y69" s="2506"/>
      <c r="Z69" s="2557"/>
      <c r="AA69" s="61" t="s">
        <v>877</v>
      </c>
      <c r="AC69" s="2497"/>
      <c r="AD69" s="36"/>
      <c r="AE69" s="36"/>
    </row>
    <row r="70" spans="1:31" s="16" customFormat="1">
      <c r="A70" s="2564"/>
      <c r="B70" s="2519"/>
      <c r="C70" s="2519"/>
      <c r="D70" s="2519"/>
      <c r="E70" s="62" t="s">
        <v>762</v>
      </c>
      <c r="F70" s="63"/>
      <c r="G70" s="2567"/>
      <c r="H70" s="2558"/>
      <c r="I70" s="2561"/>
      <c r="J70" s="2510"/>
      <c r="K70" s="2513"/>
      <c r="L70" s="2558"/>
      <c r="M70" s="2561"/>
      <c r="N70" s="2510"/>
      <c r="O70" s="2513"/>
      <c r="P70" s="2504"/>
      <c r="Q70" s="2501"/>
      <c r="R70" s="2501"/>
      <c r="S70" s="2501"/>
      <c r="T70" s="2501"/>
      <c r="U70" s="2501"/>
      <c r="V70" s="2501"/>
      <c r="W70" s="2501"/>
      <c r="X70" s="2501"/>
      <c r="Y70" s="2507"/>
      <c r="Z70" s="2558"/>
      <c r="AA70" s="64" t="s">
        <v>881</v>
      </c>
      <c r="AC70" s="2498"/>
      <c r="AD70" s="36"/>
      <c r="AE70" s="36"/>
    </row>
    <row r="71" spans="1:31" s="16" customFormat="1">
      <c r="A71" s="2562">
        <v>23</v>
      </c>
      <c r="B71" s="2517"/>
      <c r="C71" s="2517"/>
      <c r="D71" s="2517"/>
      <c r="E71" s="56" t="s">
        <v>760</v>
      </c>
      <c r="F71" s="57"/>
      <c r="G71" s="2565"/>
      <c r="H71" s="2556"/>
      <c r="I71" s="2559"/>
      <c r="J71" s="2508"/>
      <c r="K71" s="2511" t="s">
        <v>526</v>
      </c>
      <c r="L71" s="2556"/>
      <c r="M71" s="2559"/>
      <c r="N71" s="2508"/>
      <c r="O71" s="2511" t="s">
        <v>526</v>
      </c>
      <c r="P71" s="2502"/>
      <c r="Q71" s="2499"/>
      <c r="R71" s="2499"/>
      <c r="S71" s="2499"/>
      <c r="T71" s="2499"/>
      <c r="U71" s="2499"/>
      <c r="V71" s="2499"/>
      <c r="W71" s="2499"/>
      <c r="X71" s="2499"/>
      <c r="Y71" s="2505"/>
      <c r="Z71" s="2556" t="s">
        <v>478</v>
      </c>
      <c r="AA71" s="58" t="s">
        <v>880</v>
      </c>
      <c r="AC71" s="2496" t="str">
        <f t="shared" ref="AC71" si="20">IF(ISERROR(VLOOKUP(C71,$AD$6:$AE$27,2,0))=TRUE,"",VLOOKUP(C71,$AD$6:$AE$27,2,0))</f>
        <v/>
      </c>
      <c r="AD71" s="36"/>
      <c r="AE71" s="36"/>
    </row>
    <row r="72" spans="1:31" s="16" customFormat="1">
      <c r="A72" s="2563"/>
      <c r="B72" s="2518"/>
      <c r="C72" s="2518"/>
      <c r="D72" s="2518"/>
      <c r="E72" s="59" t="s">
        <v>761</v>
      </c>
      <c r="F72" s="60"/>
      <c r="G72" s="2566"/>
      <c r="H72" s="2557"/>
      <c r="I72" s="2560"/>
      <c r="J72" s="2509"/>
      <c r="K72" s="2512"/>
      <c r="L72" s="2557"/>
      <c r="M72" s="2560"/>
      <c r="N72" s="2509"/>
      <c r="O72" s="2512"/>
      <c r="P72" s="2503"/>
      <c r="Q72" s="2500"/>
      <c r="R72" s="2500"/>
      <c r="S72" s="2500"/>
      <c r="T72" s="2500"/>
      <c r="U72" s="2500"/>
      <c r="V72" s="2500"/>
      <c r="W72" s="2500"/>
      <c r="X72" s="2500"/>
      <c r="Y72" s="2506"/>
      <c r="Z72" s="2557"/>
      <c r="AA72" s="61" t="s">
        <v>877</v>
      </c>
      <c r="AC72" s="2497"/>
      <c r="AD72" s="36"/>
      <c r="AE72" s="36"/>
    </row>
    <row r="73" spans="1:31" s="16" customFormat="1">
      <c r="A73" s="2564"/>
      <c r="B73" s="2519"/>
      <c r="C73" s="2519"/>
      <c r="D73" s="2519"/>
      <c r="E73" s="62" t="s">
        <v>762</v>
      </c>
      <c r="F73" s="63"/>
      <c r="G73" s="2567"/>
      <c r="H73" s="2558"/>
      <c r="I73" s="2561"/>
      <c r="J73" s="2510"/>
      <c r="K73" s="2513"/>
      <c r="L73" s="2558"/>
      <c r="M73" s="2561"/>
      <c r="N73" s="2510"/>
      <c r="O73" s="2513"/>
      <c r="P73" s="2504"/>
      <c r="Q73" s="2501"/>
      <c r="R73" s="2501"/>
      <c r="S73" s="2501"/>
      <c r="T73" s="2501"/>
      <c r="U73" s="2501"/>
      <c r="V73" s="2501"/>
      <c r="W73" s="2501"/>
      <c r="X73" s="2501"/>
      <c r="Y73" s="2507"/>
      <c r="Z73" s="2558"/>
      <c r="AA73" s="64" t="s">
        <v>881</v>
      </c>
      <c r="AC73" s="2498"/>
      <c r="AD73" s="36"/>
      <c r="AE73" s="36"/>
    </row>
    <row r="74" spans="1:31" s="16" customFormat="1">
      <c r="A74" s="2562">
        <v>24</v>
      </c>
      <c r="B74" s="2517"/>
      <c r="C74" s="2517"/>
      <c r="D74" s="2517"/>
      <c r="E74" s="56" t="s">
        <v>760</v>
      </c>
      <c r="F74" s="57"/>
      <c r="G74" s="2565"/>
      <c r="H74" s="2556"/>
      <c r="I74" s="2559"/>
      <c r="J74" s="2508"/>
      <c r="K74" s="2511" t="s">
        <v>526</v>
      </c>
      <c r="L74" s="2556"/>
      <c r="M74" s="2559"/>
      <c r="N74" s="2508"/>
      <c r="O74" s="2511" t="s">
        <v>526</v>
      </c>
      <c r="P74" s="2502"/>
      <c r="Q74" s="2499"/>
      <c r="R74" s="2499"/>
      <c r="S74" s="2499"/>
      <c r="T74" s="2499"/>
      <c r="U74" s="2499"/>
      <c r="V74" s="2499"/>
      <c r="W74" s="2499"/>
      <c r="X74" s="2499"/>
      <c r="Y74" s="2505"/>
      <c r="Z74" s="2556" t="s">
        <v>478</v>
      </c>
      <c r="AA74" s="58" t="s">
        <v>880</v>
      </c>
      <c r="AC74" s="2496" t="str">
        <f t="shared" ref="AC74" si="21">IF(ISERROR(VLOOKUP(C74,$AD$6:$AE$27,2,0))=TRUE,"",VLOOKUP(C74,$AD$6:$AE$27,2,0))</f>
        <v/>
      </c>
      <c r="AD74" s="36"/>
      <c r="AE74" s="36"/>
    </row>
    <row r="75" spans="1:31" s="16" customFormat="1">
      <c r="A75" s="2563"/>
      <c r="B75" s="2518"/>
      <c r="C75" s="2518"/>
      <c r="D75" s="2518"/>
      <c r="E75" s="59" t="s">
        <v>761</v>
      </c>
      <c r="F75" s="60"/>
      <c r="G75" s="2566"/>
      <c r="H75" s="2557"/>
      <c r="I75" s="2560"/>
      <c r="J75" s="2509"/>
      <c r="K75" s="2512"/>
      <c r="L75" s="2557"/>
      <c r="M75" s="2560"/>
      <c r="N75" s="2509"/>
      <c r="O75" s="2512"/>
      <c r="P75" s="2503"/>
      <c r="Q75" s="2500"/>
      <c r="R75" s="2500"/>
      <c r="S75" s="2500"/>
      <c r="T75" s="2500"/>
      <c r="U75" s="2500"/>
      <c r="V75" s="2500"/>
      <c r="W75" s="2500"/>
      <c r="X75" s="2500"/>
      <c r="Y75" s="2506"/>
      <c r="Z75" s="2557"/>
      <c r="AA75" s="61" t="s">
        <v>877</v>
      </c>
      <c r="AC75" s="2497"/>
      <c r="AD75" s="36"/>
      <c r="AE75" s="36"/>
    </row>
    <row r="76" spans="1:31" s="16" customFormat="1">
      <c r="A76" s="2564"/>
      <c r="B76" s="2519"/>
      <c r="C76" s="2519"/>
      <c r="D76" s="2519"/>
      <c r="E76" s="62" t="s">
        <v>762</v>
      </c>
      <c r="F76" s="63"/>
      <c r="G76" s="2567"/>
      <c r="H76" s="2558"/>
      <c r="I76" s="2561"/>
      <c r="J76" s="2510"/>
      <c r="K76" s="2513"/>
      <c r="L76" s="2558"/>
      <c r="M76" s="2561"/>
      <c r="N76" s="2510"/>
      <c r="O76" s="2513"/>
      <c r="P76" s="2504"/>
      <c r="Q76" s="2501"/>
      <c r="R76" s="2501"/>
      <c r="S76" s="2501"/>
      <c r="T76" s="2501"/>
      <c r="U76" s="2501"/>
      <c r="V76" s="2501"/>
      <c r="W76" s="2501"/>
      <c r="X76" s="2501"/>
      <c r="Y76" s="2507"/>
      <c r="Z76" s="2558"/>
      <c r="AA76" s="64" t="s">
        <v>881</v>
      </c>
      <c r="AC76" s="2498"/>
      <c r="AD76" s="36"/>
      <c r="AE76" s="36"/>
    </row>
    <row r="77" spans="1:31" s="16" customFormat="1">
      <c r="A77" s="2562">
        <v>25</v>
      </c>
      <c r="B77" s="2517"/>
      <c r="C77" s="2517"/>
      <c r="D77" s="2517"/>
      <c r="E77" s="56" t="s">
        <v>760</v>
      </c>
      <c r="F77" s="57"/>
      <c r="G77" s="2565"/>
      <c r="H77" s="2556"/>
      <c r="I77" s="2559"/>
      <c r="J77" s="2508"/>
      <c r="K77" s="2511" t="s">
        <v>526</v>
      </c>
      <c r="L77" s="2556"/>
      <c r="M77" s="2559"/>
      <c r="N77" s="2508"/>
      <c r="O77" s="2511" t="s">
        <v>526</v>
      </c>
      <c r="P77" s="2502"/>
      <c r="Q77" s="2499"/>
      <c r="R77" s="2499"/>
      <c r="S77" s="2499"/>
      <c r="T77" s="2499"/>
      <c r="U77" s="2499"/>
      <c r="V77" s="2499"/>
      <c r="W77" s="2499"/>
      <c r="X77" s="2499"/>
      <c r="Y77" s="2505"/>
      <c r="Z77" s="2556" t="s">
        <v>478</v>
      </c>
      <c r="AA77" s="58" t="s">
        <v>880</v>
      </c>
      <c r="AC77" s="2496" t="str">
        <f t="shared" ref="AC77" si="22">IF(ISERROR(VLOOKUP(C77,$AD$6:$AE$27,2,0))=TRUE,"",VLOOKUP(C77,$AD$6:$AE$27,2,0))</f>
        <v/>
      </c>
      <c r="AD77" s="36"/>
      <c r="AE77" s="36"/>
    </row>
    <row r="78" spans="1:31" s="16" customFormat="1">
      <c r="A78" s="2563"/>
      <c r="B78" s="2518"/>
      <c r="C78" s="2518"/>
      <c r="D78" s="2518"/>
      <c r="E78" s="59" t="s">
        <v>761</v>
      </c>
      <c r="F78" s="60"/>
      <c r="G78" s="2566"/>
      <c r="H78" s="2557"/>
      <c r="I78" s="2560"/>
      <c r="J78" s="2509"/>
      <c r="K78" s="2512"/>
      <c r="L78" s="2557"/>
      <c r="M78" s="2560"/>
      <c r="N78" s="2509"/>
      <c r="O78" s="2512"/>
      <c r="P78" s="2503"/>
      <c r="Q78" s="2500"/>
      <c r="R78" s="2500"/>
      <c r="S78" s="2500"/>
      <c r="T78" s="2500"/>
      <c r="U78" s="2500"/>
      <c r="V78" s="2500"/>
      <c r="W78" s="2500"/>
      <c r="X78" s="2500"/>
      <c r="Y78" s="2506"/>
      <c r="Z78" s="2557"/>
      <c r="AA78" s="61" t="s">
        <v>877</v>
      </c>
      <c r="AC78" s="2497"/>
      <c r="AD78" s="36"/>
      <c r="AE78" s="36"/>
    </row>
    <row r="79" spans="1:31" s="16" customFormat="1">
      <c r="A79" s="2564"/>
      <c r="B79" s="2519"/>
      <c r="C79" s="2519"/>
      <c r="D79" s="2519"/>
      <c r="E79" s="62" t="s">
        <v>762</v>
      </c>
      <c r="F79" s="63"/>
      <c r="G79" s="2567"/>
      <c r="H79" s="2558"/>
      <c r="I79" s="2561"/>
      <c r="J79" s="2510"/>
      <c r="K79" s="2513"/>
      <c r="L79" s="2558"/>
      <c r="M79" s="2561"/>
      <c r="N79" s="2510"/>
      <c r="O79" s="2513"/>
      <c r="P79" s="2504"/>
      <c r="Q79" s="2501"/>
      <c r="R79" s="2501"/>
      <c r="S79" s="2501"/>
      <c r="T79" s="2501"/>
      <c r="U79" s="2501"/>
      <c r="V79" s="2501"/>
      <c r="W79" s="2501"/>
      <c r="X79" s="2501"/>
      <c r="Y79" s="2507"/>
      <c r="Z79" s="2558"/>
      <c r="AA79" s="64" t="s">
        <v>881</v>
      </c>
      <c r="AC79" s="2498"/>
      <c r="AD79" s="36"/>
      <c r="AE79" s="36"/>
    </row>
    <row r="80" spans="1:31" s="16" customFormat="1">
      <c r="A80" s="2562">
        <v>26</v>
      </c>
      <c r="B80" s="2517"/>
      <c r="C80" s="2517"/>
      <c r="D80" s="2517"/>
      <c r="E80" s="56" t="s">
        <v>760</v>
      </c>
      <c r="F80" s="57"/>
      <c r="G80" s="2565"/>
      <c r="H80" s="2556"/>
      <c r="I80" s="2559"/>
      <c r="J80" s="2508"/>
      <c r="K80" s="2511" t="s">
        <v>526</v>
      </c>
      <c r="L80" s="2556"/>
      <c r="M80" s="2559"/>
      <c r="N80" s="2508"/>
      <c r="O80" s="2511" t="s">
        <v>526</v>
      </c>
      <c r="P80" s="2502"/>
      <c r="Q80" s="2499"/>
      <c r="R80" s="2499"/>
      <c r="S80" s="2499"/>
      <c r="T80" s="2499"/>
      <c r="U80" s="2499"/>
      <c r="V80" s="2499"/>
      <c r="W80" s="2499"/>
      <c r="X80" s="2499"/>
      <c r="Y80" s="2505"/>
      <c r="Z80" s="2556" t="s">
        <v>478</v>
      </c>
      <c r="AA80" s="58" t="s">
        <v>880</v>
      </c>
      <c r="AC80" s="2496" t="str">
        <f t="shared" ref="AC80" si="23">IF(ISERROR(VLOOKUP(C80,$AD$6:$AE$27,2,0))=TRUE,"",VLOOKUP(C80,$AD$6:$AE$27,2,0))</f>
        <v/>
      </c>
      <c r="AD80" s="36"/>
      <c r="AE80" s="36"/>
    </row>
    <row r="81" spans="1:31" s="16" customFormat="1">
      <c r="A81" s="2563"/>
      <c r="B81" s="2518"/>
      <c r="C81" s="2518"/>
      <c r="D81" s="2518"/>
      <c r="E81" s="59" t="s">
        <v>761</v>
      </c>
      <c r="F81" s="60"/>
      <c r="G81" s="2566"/>
      <c r="H81" s="2557"/>
      <c r="I81" s="2560"/>
      <c r="J81" s="2509"/>
      <c r="K81" s="2512"/>
      <c r="L81" s="2557"/>
      <c r="M81" s="2560"/>
      <c r="N81" s="2509"/>
      <c r="O81" s="2512"/>
      <c r="P81" s="2503"/>
      <c r="Q81" s="2500"/>
      <c r="R81" s="2500"/>
      <c r="S81" s="2500"/>
      <c r="T81" s="2500"/>
      <c r="U81" s="2500"/>
      <c r="V81" s="2500"/>
      <c r="W81" s="2500"/>
      <c r="X81" s="2500"/>
      <c r="Y81" s="2506"/>
      <c r="Z81" s="2557"/>
      <c r="AA81" s="61" t="s">
        <v>877</v>
      </c>
      <c r="AC81" s="2497"/>
      <c r="AD81" s="36"/>
      <c r="AE81" s="36"/>
    </row>
    <row r="82" spans="1:31" s="16" customFormat="1">
      <c r="A82" s="2564"/>
      <c r="B82" s="2519"/>
      <c r="C82" s="2519"/>
      <c r="D82" s="2519"/>
      <c r="E82" s="62" t="s">
        <v>762</v>
      </c>
      <c r="F82" s="63"/>
      <c r="G82" s="2567"/>
      <c r="H82" s="2558"/>
      <c r="I82" s="2561"/>
      <c r="J82" s="2510"/>
      <c r="K82" s="2513"/>
      <c r="L82" s="2558"/>
      <c r="M82" s="2561"/>
      <c r="N82" s="2510"/>
      <c r="O82" s="2513"/>
      <c r="P82" s="2504"/>
      <c r="Q82" s="2501"/>
      <c r="R82" s="2501"/>
      <c r="S82" s="2501"/>
      <c r="T82" s="2501"/>
      <c r="U82" s="2501"/>
      <c r="V82" s="2501"/>
      <c r="W82" s="2501"/>
      <c r="X82" s="2501"/>
      <c r="Y82" s="2507"/>
      <c r="Z82" s="2558"/>
      <c r="AA82" s="64" t="s">
        <v>881</v>
      </c>
      <c r="AC82" s="2498"/>
      <c r="AD82" s="36"/>
      <c r="AE82" s="36"/>
    </row>
    <row r="83" spans="1:31" s="16" customFormat="1">
      <c r="A83" s="2562">
        <v>27</v>
      </c>
      <c r="B83" s="2517"/>
      <c r="C83" s="2517"/>
      <c r="D83" s="2517"/>
      <c r="E83" s="56" t="s">
        <v>760</v>
      </c>
      <c r="F83" s="57"/>
      <c r="G83" s="2565"/>
      <c r="H83" s="2556"/>
      <c r="I83" s="2559"/>
      <c r="J83" s="2508"/>
      <c r="K83" s="2511" t="s">
        <v>526</v>
      </c>
      <c r="L83" s="2556"/>
      <c r="M83" s="2559"/>
      <c r="N83" s="2508"/>
      <c r="O83" s="2511" t="s">
        <v>526</v>
      </c>
      <c r="P83" s="2502"/>
      <c r="Q83" s="2499"/>
      <c r="R83" s="2499"/>
      <c r="S83" s="2499"/>
      <c r="T83" s="2499"/>
      <c r="U83" s="2499"/>
      <c r="V83" s="2499"/>
      <c r="W83" s="2499"/>
      <c r="X83" s="2499"/>
      <c r="Y83" s="2505"/>
      <c r="Z83" s="2556" t="s">
        <v>478</v>
      </c>
      <c r="AA83" s="58" t="s">
        <v>880</v>
      </c>
      <c r="AC83" s="2496" t="str">
        <f t="shared" ref="AC83" si="24">IF(ISERROR(VLOOKUP(C83,$AD$6:$AE$27,2,0))=TRUE,"",VLOOKUP(C83,$AD$6:$AE$27,2,0))</f>
        <v/>
      </c>
      <c r="AD83" s="36"/>
      <c r="AE83" s="36"/>
    </row>
    <row r="84" spans="1:31" s="16" customFormat="1">
      <c r="A84" s="2563"/>
      <c r="B84" s="2518"/>
      <c r="C84" s="2518"/>
      <c r="D84" s="2518"/>
      <c r="E84" s="59" t="s">
        <v>761</v>
      </c>
      <c r="F84" s="60"/>
      <c r="G84" s="2566"/>
      <c r="H84" s="2557"/>
      <c r="I84" s="2560"/>
      <c r="J84" s="2509"/>
      <c r="K84" s="2512"/>
      <c r="L84" s="2557"/>
      <c r="M84" s="2560"/>
      <c r="N84" s="2509"/>
      <c r="O84" s="2512"/>
      <c r="P84" s="2503"/>
      <c r="Q84" s="2500"/>
      <c r="R84" s="2500"/>
      <c r="S84" s="2500"/>
      <c r="T84" s="2500"/>
      <c r="U84" s="2500"/>
      <c r="V84" s="2500"/>
      <c r="W84" s="2500"/>
      <c r="X84" s="2500"/>
      <c r="Y84" s="2506"/>
      <c r="Z84" s="2557"/>
      <c r="AA84" s="61" t="s">
        <v>877</v>
      </c>
      <c r="AC84" s="2497"/>
      <c r="AD84" s="36"/>
      <c r="AE84" s="36"/>
    </row>
    <row r="85" spans="1:31" s="16" customFormat="1">
      <c r="A85" s="2564"/>
      <c r="B85" s="2519"/>
      <c r="C85" s="2519"/>
      <c r="D85" s="2519"/>
      <c r="E85" s="62" t="s">
        <v>762</v>
      </c>
      <c r="F85" s="63"/>
      <c r="G85" s="2567"/>
      <c r="H85" s="2558"/>
      <c r="I85" s="2561"/>
      <c r="J85" s="2510"/>
      <c r="K85" s="2513"/>
      <c r="L85" s="2558"/>
      <c r="M85" s="2561"/>
      <c r="N85" s="2510"/>
      <c r="O85" s="2513"/>
      <c r="P85" s="2504"/>
      <c r="Q85" s="2501"/>
      <c r="R85" s="2501"/>
      <c r="S85" s="2501"/>
      <c r="T85" s="2501"/>
      <c r="U85" s="2501"/>
      <c r="V85" s="2501"/>
      <c r="W85" s="2501"/>
      <c r="X85" s="2501"/>
      <c r="Y85" s="2507"/>
      <c r="Z85" s="2558"/>
      <c r="AA85" s="64" t="s">
        <v>881</v>
      </c>
      <c r="AC85" s="2498"/>
      <c r="AD85" s="36"/>
      <c r="AE85" s="36"/>
    </row>
    <row r="86" spans="1:31" s="16" customFormat="1">
      <c r="A86" s="2562">
        <v>28</v>
      </c>
      <c r="B86" s="2517"/>
      <c r="C86" s="2517"/>
      <c r="D86" s="2517"/>
      <c r="E86" s="56" t="s">
        <v>760</v>
      </c>
      <c r="F86" s="57"/>
      <c r="G86" s="2565"/>
      <c r="H86" s="2556"/>
      <c r="I86" s="2559"/>
      <c r="J86" s="2508"/>
      <c r="K86" s="2511" t="s">
        <v>526</v>
      </c>
      <c r="L86" s="2556"/>
      <c r="M86" s="2559"/>
      <c r="N86" s="2508"/>
      <c r="O86" s="2511" t="s">
        <v>526</v>
      </c>
      <c r="P86" s="2502"/>
      <c r="Q86" s="2499"/>
      <c r="R86" s="2499"/>
      <c r="S86" s="2499"/>
      <c r="T86" s="2499"/>
      <c r="U86" s="2499"/>
      <c r="V86" s="2499"/>
      <c r="W86" s="2499"/>
      <c r="X86" s="2499"/>
      <c r="Y86" s="2505"/>
      <c r="Z86" s="2556" t="s">
        <v>478</v>
      </c>
      <c r="AA86" s="58" t="s">
        <v>880</v>
      </c>
      <c r="AC86" s="2496" t="str">
        <f t="shared" ref="AC86" si="25">IF(ISERROR(VLOOKUP(C86,$AD$6:$AE$27,2,0))=TRUE,"",VLOOKUP(C86,$AD$6:$AE$27,2,0))</f>
        <v/>
      </c>
      <c r="AD86" s="36"/>
      <c r="AE86" s="36"/>
    </row>
    <row r="87" spans="1:31" s="16" customFormat="1">
      <c r="A87" s="2563"/>
      <c r="B87" s="2518"/>
      <c r="C87" s="2518"/>
      <c r="D87" s="2518"/>
      <c r="E87" s="59" t="s">
        <v>761</v>
      </c>
      <c r="F87" s="60"/>
      <c r="G87" s="2566"/>
      <c r="H87" s="2557"/>
      <c r="I87" s="2560"/>
      <c r="J87" s="2509"/>
      <c r="K87" s="2512"/>
      <c r="L87" s="2557"/>
      <c r="M87" s="2560"/>
      <c r="N87" s="2509"/>
      <c r="O87" s="2512"/>
      <c r="P87" s="2503"/>
      <c r="Q87" s="2500"/>
      <c r="R87" s="2500"/>
      <c r="S87" s="2500"/>
      <c r="T87" s="2500"/>
      <c r="U87" s="2500"/>
      <c r="V87" s="2500"/>
      <c r="W87" s="2500"/>
      <c r="X87" s="2500"/>
      <c r="Y87" s="2506"/>
      <c r="Z87" s="2557"/>
      <c r="AA87" s="61" t="s">
        <v>877</v>
      </c>
      <c r="AC87" s="2497"/>
      <c r="AD87" s="36"/>
      <c r="AE87" s="36"/>
    </row>
    <row r="88" spans="1:31" s="16" customFormat="1">
      <c r="A88" s="2564"/>
      <c r="B88" s="2519"/>
      <c r="C88" s="2519"/>
      <c r="D88" s="2519"/>
      <c r="E88" s="62" t="s">
        <v>762</v>
      </c>
      <c r="F88" s="63"/>
      <c r="G88" s="2567"/>
      <c r="H88" s="2558"/>
      <c r="I88" s="2561"/>
      <c r="J88" s="2510"/>
      <c r="K88" s="2513"/>
      <c r="L88" s="2558"/>
      <c r="M88" s="2561"/>
      <c r="N88" s="2510"/>
      <c r="O88" s="2513"/>
      <c r="P88" s="2504"/>
      <c r="Q88" s="2501"/>
      <c r="R88" s="2501"/>
      <c r="S88" s="2501"/>
      <c r="T88" s="2501"/>
      <c r="U88" s="2501"/>
      <c r="V88" s="2501"/>
      <c r="W88" s="2501"/>
      <c r="X88" s="2501"/>
      <c r="Y88" s="2507"/>
      <c r="Z88" s="2558"/>
      <c r="AA88" s="64" t="s">
        <v>881</v>
      </c>
      <c r="AC88" s="2498"/>
      <c r="AD88" s="36"/>
      <c r="AE88" s="36"/>
    </row>
    <row r="89" spans="1:31" s="16" customFormat="1">
      <c r="A89" s="2562">
        <v>29</v>
      </c>
      <c r="B89" s="2517"/>
      <c r="C89" s="2517"/>
      <c r="D89" s="2517"/>
      <c r="E89" s="56" t="s">
        <v>760</v>
      </c>
      <c r="F89" s="57"/>
      <c r="G89" s="2565"/>
      <c r="H89" s="2556"/>
      <c r="I89" s="2559"/>
      <c r="J89" s="2508"/>
      <c r="K89" s="2511" t="s">
        <v>526</v>
      </c>
      <c r="L89" s="2556"/>
      <c r="M89" s="2559"/>
      <c r="N89" s="2508"/>
      <c r="O89" s="2511" t="s">
        <v>526</v>
      </c>
      <c r="P89" s="2502"/>
      <c r="Q89" s="2499"/>
      <c r="R89" s="2499"/>
      <c r="S89" s="2499"/>
      <c r="T89" s="2499"/>
      <c r="U89" s="2499"/>
      <c r="V89" s="2499"/>
      <c r="W89" s="2499"/>
      <c r="X89" s="2499"/>
      <c r="Y89" s="2505"/>
      <c r="Z89" s="2556" t="s">
        <v>478</v>
      </c>
      <c r="AA89" s="58" t="s">
        <v>880</v>
      </c>
      <c r="AC89" s="2496" t="str">
        <f t="shared" ref="AC89" si="26">IF(ISERROR(VLOOKUP(C89,$AD$6:$AE$27,2,0))=TRUE,"",VLOOKUP(C89,$AD$6:$AE$27,2,0))</f>
        <v/>
      </c>
      <c r="AD89" s="36"/>
      <c r="AE89" s="36"/>
    </row>
    <row r="90" spans="1:31" s="16" customFormat="1">
      <c r="A90" s="2563"/>
      <c r="B90" s="2518"/>
      <c r="C90" s="2518"/>
      <c r="D90" s="2518"/>
      <c r="E90" s="59" t="s">
        <v>761</v>
      </c>
      <c r="F90" s="60"/>
      <c r="G90" s="2566"/>
      <c r="H90" s="2557"/>
      <c r="I90" s="2560"/>
      <c r="J90" s="2509"/>
      <c r="K90" s="2512"/>
      <c r="L90" s="2557"/>
      <c r="M90" s="2560"/>
      <c r="N90" s="2509"/>
      <c r="O90" s="2512"/>
      <c r="P90" s="2503"/>
      <c r="Q90" s="2500"/>
      <c r="R90" s="2500"/>
      <c r="S90" s="2500"/>
      <c r="T90" s="2500"/>
      <c r="U90" s="2500"/>
      <c r="V90" s="2500"/>
      <c r="W90" s="2500"/>
      <c r="X90" s="2500"/>
      <c r="Y90" s="2506"/>
      <c r="Z90" s="2557"/>
      <c r="AA90" s="61" t="s">
        <v>877</v>
      </c>
      <c r="AC90" s="2497"/>
      <c r="AD90" s="36"/>
      <c r="AE90" s="36"/>
    </row>
    <row r="91" spans="1:31" s="16" customFormat="1">
      <c r="A91" s="2564"/>
      <c r="B91" s="2519"/>
      <c r="C91" s="2519"/>
      <c r="D91" s="2519"/>
      <c r="E91" s="62" t="s">
        <v>762</v>
      </c>
      <c r="F91" s="63"/>
      <c r="G91" s="2567"/>
      <c r="H91" s="2558"/>
      <c r="I91" s="2561"/>
      <c r="J91" s="2510"/>
      <c r="K91" s="2513"/>
      <c r="L91" s="2558"/>
      <c r="M91" s="2561"/>
      <c r="N91" s="2510"/>
      <c r="O91" s="2513"/>
      <c r="P91" s="2504"/>
      <c r="Q91" s="2501"/>
      <c r="R91" s="2501"/>
      <c r="S91" s="2501"/>
      <c r="T91" s="2501"/>
      <c r="U91" s="2501"/>
      <c r="V91" s="2501"/>
      <c r="W91" s="2501"/>
      <c r="X91" s="2501"/>
      <c r="Y91" s="2507"/>
      <c r="Z91" s="2558"/>
      <c r="AA91" s="64" t="s">
        <v>881</v>
      </c>
      <c r="AC91" s="2498"/>
      <c r="AD91" s="36"/>
      <c r="AE91" s="36"/>
    </row>
    <row r="92" spans="1:31" s="16" customFormat="1">
      <c r="A92" s="2562">
        <v>30</v>
      </c>
      <c r="B92" s="2517"/>
      <c r="C92" s="2517"/>
      <c r="D92" s="2517"/>
      <c r="E92" s="56" t="s">
        <v>760</v>
      </c>
      <c r="F92" s="57"/>
      <c r="G92" s="2565"/>
      <c r="H92" s="2556"/>
      <c r="I92" s="2559"/>
      <c r="J92" s="2508"/>
      <c r="K92" s="2511" t="s">
        <v>526</v>
      </c>
      <c r="L92" s="2556"/>
      <c r="M92" s="2559"/>
      <c r="N92" s="2508"/>
      <c r="O92" s="2511" t="s">
        <v>526</v>
      </c>
      <c r="P92" s="2502"/>
      <c r="Q92" s="2499"/>
      <c r="R92" s="2499"/>
      <c r="S92" s="2499"/>
      <c r="T92" s="2499"/>
      <c r="U92" s="2499"/>
      <c r="V92" s="2499"/>
      <c r="W92" s="2499"/>
      <c r="X92" s="2499"/>
      <c r="Y92" s="2505"/>
      <c r="Z92" s="2556" t="s">
        <v>478</v>
      </c>
      <c r="AA92" s="58" t="s">
        <v>880</v>
      </c>
      <c r="AC92" s="2496" t="str">
        <f t="shared" ref="AC92" si="27">IF(ISERROR(VLOOKUP(C92,$AD$6:$AE$27,2,0))=TRUE,"",VLOOKUP(C92,$AD$6:$AE$27,2,0))</f>
        <v/>
      </c>
      <c r="AD92" s="36"/>
      <c r="AE92" s="36"/>
    </row>
    <row r="93" spans="1:31" s="16" customFormat="1">
      <c r="A93" s="2563"/>
      <c r="B93" s="2518"/>
      <c r="C93" s="2518"/>
      <c r="D93" s="2518"/>
      <c r="E93" s="59" t="s">
        <v>761</v>
      </c>
      <c r="F93" s="60"/>
      <c r="G93" s="2566"/>
      <c r="H93" s="2557"/>
      <c r="I93" s="2560"/>
      <c r="J93" s="2509"/>
      <c r="K93" s="2512"/>
      <c r="L93" s="2557"/>
      <c r="M93" s="2560"/>
      <c r="N93" s="2509"/>
      <c r="O93" s="2512"/>
      <c r="P93" s="2503"/>
      <c r="Q93" s="2500"/>
      <c r="R93" s="2500"/>
      <c r="S93" s="2500"/>
      <c r="T93" s="2500"/>
      <c r="U93" s="2500"/>
      <c r="V93" s="2500"/>
      <c r="W93" s="2500"/>
      <c r="X93" s="2500"/>
      <c r="Y93" s="2506"/>
      <c r="Z93" s="2557"/>
      <c r="AA93" s="61" t="s">
        <v>877</v>
      </c>
      <c r="AC93" s="2497"/>
      <c r="AD93" s="36"/>
      <c r="AE93" s="36"/>
    </row>
    <row r="94" spans="1:31" s="16" customFormat="1">
      <c r="A94" s="2564"/>
      <c r="B94" s="2519"/>
      <c r="C94" s="2519"/>
      <c r="D94" s="2519"/>
      <c r="E94" s="62" t="s">
        <v>762</v>
      </c>
      <c r="F94" s="63"/>
      <c r="G94" s="2567"/>
      <c r="H94" s="2558"/>
      <c r="I94" s="2561"/>
      <c r="J94" s="2510"/>
      <c r="K94" s="2513"/>
      <c r="L94" s="2558"/>
      <c r="M94" s="2561"/>
      <c r="N94" s="2510"/>
      <c r="O94" s="2513"/>
      <c r="P94" s="2504"/>
      <c r="Q94" s="2501"/>
      <c r="R94" s="2501"/>
      <c r="S94" s="2501"/>
      <c r="T94" s="2501"/>
      <c r="U94" s="2501"/>
      <c r="V94" s="2501"/>
      <c r="W94" s="2501"/>
      <c r="X94" s="2501"/>
      <c r="Y94" s="2507"/>
      <c r="Z94" s="2558"/>
      <c r="AA94" s="64" t="s">
        <v>881</v>
      </c>
      <c r="AC94" s="2498"/>
      <c r="AD94" s="36"/>
      <c r="AE94" s="36"/>
    </row>
    <row r="95" spans="1:31" s="16" customFormat="1">
      <c r="A95" s="2562">
        <v>31</v>
      </c>
      <c r="B95" s="2517"/>
      <c r="C95" s="2517"/>
      <c r="D95" s="2517"/>
      <c r="E95" s="56" t="s">
        <v>760</v>
      </c>
      <c r="F95" s="57"/>
      <c r="G95" s="2565"/>
      <c r="H95" s="2556"/>
      <c r="I95" s="2559"/>
      <c r="J95" s="2508"/>
      <c r="K95" s="2511" t="s">
        <v>526</v>
      </c>
      <c r="L95" s="2556"/>
      <c r="M95" s="2559"/>
      <c r="N95" s="2508"/>
      <c r="O95" s="2511" t="s">
        <v>526</v>
      </c>
      <c r="P95" s="2502"/>
      <c r="Q95" s="2499"/>
      <c r="R95" s="2499"/>
      <c r="S95" s="2499"/>
      <c r="T95" s="2499"/>
      <c r="U95" s="2499"/>
      <c r="V95" s="2499"/>
      <c r="W95" s="2499"/>
      <c r="X95" s="2499"/>
      <c r="Y95" s="2505"/>
      <c r="Z95" s="2556" t="s">
        <v>478</v>
      </c>
      <c r="AA95" s="58" t="s">
        <v>880</v>
      </c>
      <c r="AC95" s="2496" t="str">
        <f t="shared" ref="AC95" si="28">IF(ISERROR(VLOOKUP(C95,$AD$6:$AE$27,2,0))=TRUE,"",VLOOKUP(C95,$AD$6:$AE$27,2,0))</f>
        <v/>
      </c>
      <c r="AD95" s="36"/>
      <c r="AE95" s="36"/>
    </row>
    <row r="96" spans="1:31" s="16" customFormat="1">
      <c r="A96" s="2563"/>
      <c r="B96" s="2518"/>
      <c r="C96" s="2518"/>
      <c r="D96" s="2518"/>
      <c r="E96" s="59" t="s">
        <v>761</v>
      </c>
      <c r="F96" s="60"/>
      <c r="G96" s="2566"/>
      <c r="H96" s="2557"/>
      <c r="I96" s="2560"/>
      <c r="J96" s="2509"/>
      <c r="K96" s="2512"/>
      <c r="L96" s="2557"/>
      <c r="M96" s="2560"/>
      <c r="N96" s="2509"/>
      <c r="O96" s="2512"/>
      <c r="P96" s="2503"/>
      <c r="Q96" s="2500"/>
      <c r="R96" s="2500"/>
      <c r="S96" s="2500"/>
      <c r="T96" s="2500"/>
      <c r="U96" s="2500"/>
      <c r="V96" s="2500"/>
      <c r="W96" s="2500"/>
      <c r="X96" s="2500"/>
      <c r="Y96" s="2506"/>
      <c r="Z96" s="2557"/>
      <c r="AA96" s="61" t="s">
        <v>877</v>
      </c>
      <c r="AC96" s="2497"/>
      <c r="AD96" s="36"/>
      <c r="AE96" s="36"/>
    </row>
    <row r="97" spans="1:31" s="16" customFormat="1">
      <c r="A97" s="2564"/>
      <c r="B97" s="2519"/>
      <c r="C97" s="2519"/>
      <c r="D97" s="2519"/>
      <c r="E97" s="62" t="s">
        <v>762</v>
      </c>
      <c r="F97" s="63"/>
      <c r="G97" s="2567"/>
      <c r="H97" s="2558"/>
      <c r="I97" s="2561"/>
      <c r="J97" s="2510"/>
      <c r="K97" s="2513"/>
      <c r="L97" s="2558"/>
      <c r="M97" s="2561"/>
      <c r="N97" s="2510"/>
      <c r="O97" s="2513"/>
      <c r="P97" s="2504"/>
      <c r="Q97" s="2501"/>
      <c r="R97" s="2501"/>
      <c r="S97" s="2501"/>
      <c r="T97" s="2501"/>
      <c r="U97" s="2501"/>
      <c r="V97" s="2501"/>
      <c r="W97" s="2501"/>
      <c r="X97" s="2501"/>
      <c r="Y97" s="2507"/>
      <c r="Z97" s="2558"/>
      <c r="AA97" s="64" t="s">
        <v>881</v>
      </c>
      <c r="AC97" s="2498"/>
      <c r="AD97" s="36"/>
      <c r="AE97" s="36"/>
    </row>
    <row r="98" spans="1:31" s="16" customFormat="1">
      <c r="A98" s="2562">
        <v>32</v>
      </c>
      <c r="B98" s="2517"/>
      <c r="C98" s="2517"/>
      <c r="D98" s="2517"/>
      <c r="E98" s="56" t="s">
        <v>760</v>
      </c>
      <c r="F98" s="57"/>
      <c r="G98" s="2565"/>
      <c r="H98" s="2556"/>
      <c r="I98" s="2559"/>
      <c r="J98" s="2508"/>
      <c r="K98" s="2511" t="s">
        <v>526</v>
      </c>
      <c r="L98" s="2556"/>
      <c r="M98" s="2559"/>
      <c r="N98" s="2508"/>
      <c r="O98" s="2511" t="s">
        <v>526</v>
      </c>
      <c r="P98" s="2502"/>
      <c r="Q98" s="2499"/>
      <c r="R98" s="2499"/>
      <c r="S98" s="2499"/>
      <c r="T98" s="2499"/>
      <c r="U98" s="2499"/>
      <c r="V98" s="2499"/>
      <c r="W98" s="2499"/>
      <c r="X98" s="2499"/>
      <c r="Y98" s="2505"/>
      <c r="Z98" s="2556" t="s">
        <v>478</v>
      </c>
      <c r="AA98" s="58" t="s">
        <v>880</v>
      </c>
      <c r="AC98" s="2496" t="str">
        <f t="shared" ref="AC98" si="29">IF(ISERROR(VLOOKUP(C98,$AD$6:$AE$27,2,0))=TRUE,"",VLOOKUP(C98,$AD$6:$AE$27,2,0))</f>
        <v/>
      </c>
      <c r="AD98" s="36"/>
      <c r="AE98" s="36"/>
    </row>
    <row r="99" spans="1:31" s="16" customFormat="1">
      <c r="A99" s="2563"/>
      <c r="B99" s="2518"/>
      <c r="C99" s="2518"/>
      <c r="D99" s="2518"/>
      <c r="E99" s="59" t="s">
        <v>761</v>
      </c>
      <c r="F99" s="60"/>
      <c r="G99" s="2566"/>
      <c r="H99" s="2557"/>
      <c r="I99" s="2560"/>
      <c r="J99" s="2509"/>
      <c r="K99" s="2512"/>
      <c r="L99" s="2557"/>
      <c r="M99" s="2560"/>
      <c r="N99" s="2509"/>
      <c r="O99" s="2512"/>
      <c r="P99" s="2503"/>
      <c r="Q99" s="2500"/>
      <c r="R99" s="2500"/>
      <c r="S99" s="2500"/>
      <c r="T99" s="2500"/>
      <c r="U99" s="2500"/>
      <c r="V99" s="2500"/>
      <c r="W99" s="2500"/>
      <c r="X99" s="2500"/>
      <c r="Y99" s="2506"/>
      <c r="Z99" s="2557"/>
      <c r="AA99" s="61" t="s">
        <v>877</v>
      </c>
      <c r="AC99" s="2497"/>
      <c r="AD99" s="36"/>
      <c r="AE99" s="36"/>
    </row>
    <row r="100" spans="1:31" s="16" customFormat="1">
      <c r="A100" s="2564"/>
      <c r="B100" s="2519"/>
      <c r="C100" s="2519"/>
      <c r="D100" s="2519"/>
      <c r="E100" s="62" t="s">
        <v>762</v>
      </c>
      <c r="F100" s="63"/>
      <c r="G100" s="2567"/>
      <c r="H100" s="2558"/>
      <c r="I100" s="2561"/>
      <c r="J100" s="2510"/>
      <c r="K100" s="2513"/>
      <c r="L100" s="2558"/>
      <c r="M100" s="2561"/>
      <c r="N100" s="2510"/>
      <c r="O100" s="2513"/>
      <c r="P100" s="2504"/>
      <c r="Q100" s="2501"/>
      <c r="R100" s="2501"/>
      <c r="S100" s="2501"/>
      <c r="T100" s="2501"/>
      <c r="U100" s="2501"/>
      <c r="V100" s="2501"/>
      <c r="W100" s="2501"/>
      <c r="X100" s="2501"/>
      <c r="Y100" s="2507"/>
      <c r="Z100" s="2558"/>
      <c r="AA100" s="64" t="s">
        <v>881</v>
      </c>
      <c r="AC100" s="2498"/>
      <c r="AD100" s="36"/>
      <c r="AE100" s="36"/>
    </row>
    <row r="101" spans="1:31" s="16" customFormat="1">
      <c r="A101" s="2562">
        <v>33</v>
      </c>
      <c r="B101" s="2517"/>
      <c r="C101" s="2517"/>
      <c r="D101" s="2517"/>
      <c r="E101" s="56" t="s">
        <v>760</v>
      </c>
      <c r="F101" s="57"/>
      <c r="G101" s="2565"/>
      <c r="H101" s="2556"/>
      <c r="I101" s="2559"/>
      <c r="J101" s="2508"/>
      <c r="K101" s="2511" t="s">
        <v>526</v>
      </c>
      <c r="L101" s="2556"/>
      <c r="M101" s="2559"/>
      <c r="N101" s="2508"/>
      <c r="O101" s="2511" t="s">
        <v>526</v>
      </c>
      <c r="P101" s="2502"/>
      <c r="Q101" s="2499"/>
      <c r="R101" s="2499"/>
      <c r="S101" s="2499"/>
      <c r="T101" s="2499"/>
      <c r="U101" s="2499"/>
      <c r="V101" s="2499"/>
      <c r="W101" s="2499"/>
      <c r="X101" s="2499"/>
      <c r="Y101" s="2505"/>
      <c r="Z101" s="2556" t="s">
        <v>478</v>
      </c>
      <c r="AA101" s="58" t="s">
        <v>880</v>
      </c>
      <c r="AC101" s="2496" t="str">
        <f t="shared" ref="AC101" si="30">IF(ISERROR(VLOOKUP(C101,$AD$6:$AE$27,2,0))=TRUE,"",VLOOKUP(C101,$AD$6:$AE$27,2,0))</f>
        <v/>
      </c>
      <c r="AD101" s="36"/>
      <c r="AE101" s="36"/>
    </row>
    <row r="102" spans="1:31" s="16" customFormat="1">
      <c r="A102" s="2563"/>
      <c r="B102" s="2518"/>
      <c r="C102" s="2518"/>
      <c r="D102" s="2518"/>
      <c r="E102" s="59" t="s">
        <v>761</v>
      </c>
      <c r="F102" s="60"/>
      <c r="G102" s="2566"/>
      <c r="H102" s="2557"/>
      <c r="I102" s="2560"/>
      <c r="J102" s="2509"/>
      <c r="K102" s="2512"/>
      <c r="L102" s="2557"/>
      <c r="M102" s="2560"/>
      <c r="N102" s="2509"/>
      <c r="O102" s="2512"/>
      <c r="P102" s="2503"/>
      <c r="Q102" s="2500"/>
      <c r="R102" s="2500"/>
      <c r="S102" s="2500"/>
      <c r="T102" s="2500"/>
      <c r="U102" s="2500"/>
      <c r="V102" s="2500"/>
      <c r="W102" s="2500"/>
      <c r="X102" s="2500"/>
      <c r="Y102" s="2506"/>
      <c r="Z102" s="2557"/>
      <c r="AA102" s="61" t="s">
        <v>877</v>
      </c>
      <c r="AC102" s="2497"/>
      <c r="AD102" s="36"/>
      <c r="AE102" s="36"/>
    </row>
    <row r="103" spans="1:31" s="16" customFormat="1">
      <c r="A103" s="2564"/>
      <c r="B103" s="2519"/>
      <c r="C103" s="2519"/>
      <c r="D103" s="2519"/>
      <c r="E103" s="62" t="s">
        <v>762</v>
      </c>
      <c r="F103" s="63"/>
      <c r="G103" s="2567"/>
      <c r="H103" s="2558"/>
      <c r="I103" s="2561"/>
      <c r="J103" s="2510"/>
      <c r="K103" s="2513"/>
      <c r="L103" s="2558"/>
      <c r="M103" s="2561"/>
      <c r="N103" s="2510"/>
      <c r="O103" s="2513"/>
      <c r="P103" s="2504"/>
      <c r="Q103" s="2501"/>
      <c r="R103" s="2501"/>
      <c r="S103" s="2501"/>
      <c r="T103" s="2501"/>
      <c r="U103" s="2501"/>
      <c r="V103" s="2501"/>
      <c r="W103" s="2501"/>
      <c r="X103" s="2501"/>
      <c r="Y103" s="2507"/>
      <c r="Z103" s="2558"/>
      <c r="AA103" s="64" t="s">
        <v>881</v>
      </c>
      <c r="AC103" s="2498"/>
      <c r="AD103" s="36"/>
      <c r="AE103" s="36"/>
    </row>
    <row r="104" spans="1:31" s="16" customFormat="1">
      <c r="A104" s="2562">
        <v>34</v>
      </c>
      <c r="B104" s="2517"/>
      <c r="C104" s="2517"/>
      <c r="D104" s="2517"/>
      <c r="E104" s="56" t="s">
        <v>760</v>
      </c>
      <c r="F104" s="57"/>
      <c r="G104" s="2565"/>
      <c r="H104" s="2556"/>
      <c r="I104" s="2559"/>
      <c r="J104" s="2508"/>
      <c r="K104" s="2511" t="s">
        <v>526</v>
      </c>
      <c r="L104" s="2556"/>
      <c r="M104" s="2559"/>
      <c r="N104" s="2508"/>
      <c r="O104" s="2511" t="s">
        <v>526</v>
      </c>
      <c r="P104" s="2502"/>
      <c r="Q104" s="2499"/>
      <c r="R104" s="2499"/>
      <c r="S104" s="2499"/>
      <c r="T104" s="2499"/>
      <c r="U104" s="2499"/>
      <c r="V104" s="2499"/>
      <c r="W104" s="2499"/>
      <c r="X104" s="2499"/>
      <c r="Y104" s="2505"/>
      <c r="Z104" s="2556" t="s">
        <v>478</v>
      </c>
      <c r="AA104" s="58" t="s">
        <v>880</v>
      </c>
      <c r="AC104" s="2496" t="str">
        <f t="shared" ref="AC104" si="31">IF(ISERROR(VLOOKUP(C104,$AD$6:$AE$27,2,0))=TRUE,"",VLOOKUP(C104,$AD$6:$AE$27,2,0))</f>
        <v/>
      </c>
      <c r="AD104" s="36"/>
      <c r="AE104" s="36"/>
    </row>
    <row r="105" spans="1:31" s="16" customFormat="1">
      <c r="A105" s="2563"/>
      <c r="B105" s="2518"/>
      <c r="C105" s="2518"/>
      <c r="D105" s="2518"/>
      <c r="E105" s="59" t="s">
        <v>761</v>
      </c>
      <c r="F105" s="60"/>
      <c r="G105" s="2566"/>
      <c r="H105" s="2557"/>
      <c r="I105" s="2560"/>
      <c r="J105" s="2509"/>
      <c r="K105" s="2512"/>
      <c r="L105" s="2557"/>
      <c r="M105" s="2560"/>
      <c r="N105" s="2509"/>
      <c r="O105" s="2512"/>
      <c r="P105" s="2503"/>
      <c r="Q105" s="2500"/>
      <c r="R105" s="2500"/>
      <c r="S105" s="2500"/>
      <c r="T105" s="2500"/>
      <c r="U105" s="2500"/>
      <c r="V105" s="2500"/>
      <c r="W105" s="2500"/>
      <c r="X105" s="2500"/>
      <c r="Y105" s="2506"/>
      <c r="Z105" s="2557"/>
      <c r="AA105" s="61" t="s">
        <v>877</v>
      </c>
      <c r="AC105" s="2497"/>
      <c r="AD105" s="36"/>
      <c r="AE105" s="36"/>
    </row>
    <row r="106" spans="1:31" s="16" customFormat="1">
      <c r="A106" s="2564"/>
      <c r="B106" s="2519"/>
      <c r="C106" s="2519"/>
      <c r="D106" s="2519"/>
      <c r="E106" s="62" t="s">
        <v>762</v>
      </c>
      <c r="F106" s="63"/>
      <c r="G106" s="2567"/>
      <c r="H106" s="2558"/>
      <c r="I106" s="2561"/>
      <c r="J106" s="2510"/>
      <c r="K106" s="2513"/>
      <c r="L106" s="2558"/>
      <c r="M106" s="2561"/>
      <c r="N106" s="2510"/>
      <c r="O106" s="2513"/>
      <c r="P106" s="2504"/>
      <c r="Q106" s="2501"/>
      <c r="R106" s="2501"/>
      <c r="S106" s="2501"/>
      <c r="T106" s="2501"/>
      <c r="U106" s="2501"/>
      <c r="V106" s="2501"/>
      <c r="W106" s="2501"/>
      <c r="X106" s="2501"/>
      <c r="Y106" s="2507"/>
      <c r="Z106" s="2558"/>
      <c r="AA106" s="64" t="s">
        <v>881</v>
      </c>
      <c r="AC106" s="2498"/>
      <c r="AD106" s="36"/>
      <c r="AE106" s="36"/>
    </row>
    <row r="107" spans="1:31" s="16" customFormat="1">
      <c r="A107" s="2562">
        <v>35</v>
      </c>
      <c r="B107" s="2517"/>
      <c r="C107" s="2517"/>
      <c r="D107" s="2517"/>
      <c r="E107" s="56" t="s">
        <v>760</v>
      </c>
      <c r="F107" s="57"/>
      <c r="G107" s="2565"/>
      <c r="H107" s="2556"/>
      <c r="I107" s="2559"/>
      <c r="J107" s="2508"/>
      <c r="K107" s="2511" t="s">
        <v>526</v>
      </c>
      <c r="L107" s="2556"/>
      <c r="M107" s="2559"/>
      <c r="N107" s="2508"/>
      <c r="O107" s="2511" t="s">
        <v>526</v>
      </c>
      <c r="P107" s="2502"/>
      <c r="Q107" s="2499"/>
      <c r="R107" s="2499"/>
      <c r="S107" s="2499"/>
      <c r="T107" s="2499"/>
      <c r="U107" s="2499"/>
      <c r="V107" s="2499"/>
      <c r="W107" s="2499"/>
      <c r="X107" s="2499"/>
      <c r="Y107" s="2505"/>
      <c r="Z107" s="2556" t="s">
        <v>478</v>
      </c>
      <c r="AA107" s="58" t="s">
        <v>880</v>
      </c>
      <c r="AC107" s="2496" t="str">
        <f t="shared" ref="AC107" si="32">IF(ISERROR(VLOOKUP(C107,$AD$6:$AE$27,2,0))=TRUE,"",VLOOKUP(C107,$AD$6:$AE$27,2,0))</f>
        <v/>
      </c>
      <c r="AD107" s="36"/>
      <c r="AE107" s="36"/>
    </row>
    <row r="108" spans="1:31" s="16" customFormat="1">
      <c r="A108" s="2563"/>
      <c r="B108" s="2518"/>
      <c r="C108" s="2518"/>
      <c r="D108" s="2518"/>
      <c r="E108" s="59" t="s">
        <v>761</v>
      </c>
      <c r="F108" s="60"/>
      <c r="G108" s="2566"/>
      <c r="H108" s="2557"/>
      <c r="I108" s="2560"/>
      <c r="J108" s="2509"/>
      <c r="K108" s="2512"/>
      <c r="L108" s="2557"/>
      <c r="M108" s="2560"/>
      <c r="N108" s="2509"/>
      <c r="O108" s="2512"/>
      <c r="P108" s="2503"/>
      <c r="Q108" s="2500"/>
      <c r="R108" s="2500"/>
      <c r="S108" s="2500"/>
      <c r="T108" s="2500"/>
      <c r="U108" s="2500"/>
      <c r="V108" s="2500"/>
      <c r="W108" s="2500"/>
      <c r="X108" s="2500"/>
      <c r="Y108" s="2506"/>
      <c r="Z108" s="2557"/>
      <c r="AA108" s="61" t="s">
        <v>877</v>
      </c>
      <c r="AC108" s="2497"/>
      <c r="AD108" s="36"/>
      <c r="AE108" s="36"/>
    </row>
    <row r="109" spans="1:31" s="16" customFormat="1">
      <c r="A109" s="2564"/>
      <c r="B109" s="2519"/>
      <c r="C109" s="2519"/>
      <c r="D109" s="2519"/>
      <c r="E109" s="62" t="s">
        <v>762</v>
      </c>
      <c r="F109" s="63"/>
      <c r="G109" s="2567"/>
      <c r="H109" s="2558"/>
      <c r="I109" s="2561"/>
      <c r="J109" s="2510"/>
      <c r="K109" s="2513"/>
      <c r="L109" s="2558"/>
      <c r="M109" s="2561"/>
      <c r="N109" s="2510"/>
      <c r="O109" s="2513"/>
      <c r="P109" s="2504"/>
      <c r="Q109" s="2501"/>
      <c r="R109" s="2501"/>
      <c r="S109" s="2501"/>
      <c r="T109" s="2501"/>
      <c r="U109" s="2501"/>
      <c r="V109" s="2501"/>
      <c r="W109" s="2501"/>
      <c r="X109" s="2501"/>
      <c r="Y109" s="2507"/>
      <c r="Z109" s="2558"/>
      <c r="AA109" s="64" t="s">
        <v>881</v>
      </c>
      <c r="AC109" s="2498"/>
      <c r="AD109" s="36"/>
      <c r="AE109" s="36"/>
    </row>
    <row r="110" spans="1:31" s="16" customFormat="1">
      <c r="A110" s="2562">
        <v>36</v>
      </c>
      <c r="B110" s="2517"/>
      <c r="C110" s="2517"/>
      <c r="D110" s="2517"/>
      <c r="E110" s="56" t="s">
        <v>760</v>
      </c>
      <c r="F110" s="57"/>
      <c r="G110" s="2565"/>
      <c r="H110" s="2556"/>
      <c r="I110" s="2559"/>
      <c r="J110" s="2508"/>
      <c r="K110" s="2511" t="s">
        <v>526</v>
      </c>
      <c r="L110" s="2556"/>
      <c r="M110" s="2559"/>
      <c r="N110" s="2508"/>
      <c r="O110" s="2511" t="s">
        <v>526</v>
      </c>
      <c r="P110" s="2502"/>
      <c r="Q110" s="2499"/>
      <c r="R110" s="2499"/>
      <c r="S110" s="2499"/>
      <c r="T110" s="2499"/>
      <c r="U110" s="2499"/>
      <c r="V110" s="2499"/>
      <c r="W110" s="2499"/>
      <c r="X110" s="2499"/>
      <c r="Y110" s="2505"/>
      <c r="Z110" s="2556" t="s">
        <v>478</v>
      </c>
      <c r="AA110" s="58" t="s">
        <v>880</v>
      </c>
      <c r="AC110" s="2496" t="str">
        <f t="shared" ref="AC110" si="33">IF(ISERROR(VLOOKUP(C110,$AD$6:$AE$27,2,0))=TRUE,"",VLOOKUP(C110,$AD$6:$AE$27,2,0))</f>
        <v/>
      </c>
      <c r="AD110" s="36"/>
      <c r="AE110" s="36"/>
    </row>
    <row r="111" spans="1:31" s="16" customFormat="1">
      <c r="A111" s="2563"/>
      <c r="B111" s="2518"/>
      <c r="C111" s="2518"/>
      <c r="D111" s="2518"/>
      <c r="E111" s="59" t="s">
        <v>761</v>
      </c>
      <c r="F111" s="60"/>
      <c r="G111" s="2566"/>
      <c r="H111" s="2557"/>
      <c r="I111" s="2560"/>
      <c r="J111" s="2509"/>
      <c r="K111" s="2512"/>
      <c r="L111" s="2557"/>
      <c r="M111" s="2560"/>
      <c r="N111" s="2509"/>
      <c r="O111" s="2512"/>
      <c r="P111" s="2503"/>
      <c r="Q111" s="2500"/>
      <c r="R111" s="2500"/>
      <c r="S111" s="2500"/>
      <c r="T111" s="2500"/>
      <c r="U111" s="2500"/>
      <c r="V111" s="2500"/>
      <c r="W111" s="2500"/>
      <c r="X111" s="2500"/>
      <c r="Y111" s="2506"/>
      <c r="Z111" s="2557"/>
      <c r="AA111" s="61" t="s">
        <v>877</v>
      </c>
      <c r="AC111" s="2497"/>
      <c r="AD111" s="36"/>
      <c r="AE111" s="36"/>
    </row>
    <row r="112" spans="1:31" s="16" customFormat="1">
      <c r="A112" s="2564"/>
      <c r="B112" s="2519"/>
      <c r="C112" s="2519"/>
      <c r="D112" s="2519"/>
      <c r="E112" s="62" t="s">
        <v>762</v>
      </c>
      <c r="F112" s="63"/>
      <c r="G112" s="2567"/>
      <c r="H112" s="2558"/>
      <c r="I112" s="2561"/>
      <c r="J112" s="2510"/>
      <c r="K112" s="2513"/>
      <c r="L112" s="2558"/>
      <c r="M112" s="2561"/>
      <c r="N112" s="2510"/>
      <c r="O112" s="2513"/>
      <c r="P112" s="2504"/>
      <c r="Q112" s="2501"/>
      <c r="R112" s="2501"/>
      <c r="S112" s="2501"/>
      <c r="T112" s="2501"/>
      <c r="U112" s="2501"/>
      <c r="V112" s="2501"/>
      <c r="W112" s="2501"/>
      <c r="X112" s="2501"/>
      <c r="Y112" s="2507"/>
      <c r="Z112" s="2558"/>
      <c r="AA112" s="64" t="s">
        <v>881</v>
      </c>
      <c r="AC112" s="2498"/>
      <c r="AD112" s="36"/>
      <c r="AE112" s="36"/>
    </row>
    <row r="113" spans="1:31" s="16" customFormat="1">
      <c r="A113" s="2562">
        <v>37</v>
      </c>
      <c r="B113" s="2517"/>
      <c r="C113" s="2517"/>
      <c r="D113" s="2517"/>
      <c r="E113" s="56" t="s">
        <v>760</v>
      </c>
      <c r="F113" s="57"/>
      <c r="G113" s="2565"/>
      <c r="H113" s="2556"/>
      <c r="I113" s="2559"/>
      <c r="J113" s="2508"/>
      <c r="K113" s="2511" t="s">
        <v>526</v>
      </c>
      <c r="L113" s="2556"/>
      <c r="M113" s="2559"/>
      <c r="N113" s="2508"/>
      <c r="O113" s="2511" t="s">
        <v>526</v>
      </c>
      <c r="P113" s="2502"/>
      <c r="Q113" s="2499"/>
      <c r="R113" s="2499"/>
      <c r="S113" s="2499"/>
      <c r="T113" s="2499"/>
      <c r="U113" s="2499"/>
      <c r="V113" s="2499"/>
      <c r="W113" s="2499"/>
      <c r="X113" s="2499"/>
      <c r="Y113" s="2505"/>
      <c r="Z113" s="2556" t="s">
        <v>478</v>
      </c>
      <c r="AA113" s="58" t="s">
        <v>880</v>
      </c>
      <c r="AC113" s="2496" t="str">
        <f t="shared" ref="AC113" si="34">IF(ISERROR(VLOOKUP(C113,$AD$6:$AE$27,2,0))=TRUE,"",VLOOKUP(C113,$AD$6:$AE$27,2,0))</f>
        <v/>
      </c>
      <c r="AD113" s="36"/>
      <c r="AE113" s="36"/>
    </row>
    <row r="114" spans="1:31" s="16" customFormat="1">
      <c r="A114" s="2563"/>
      <c r="B114" s="2518"/>
      <c r="C114" s="2518"/>
      <c r="D114" s="2518"/>
      <c r="E114" s="59" t="s">
        <v>761</v>
      </c>
      <c r="F114" s="60"/>
      <c r="G114" s="2566"/>
      <c r="H114" s="2557"/>
      <c r="I114" s="2560"/>
      <c r="J114" s="2509"/>
      <c r="K114" s="2512"/>
      <c r="L114" s="2557"/>
      <c r="M114" s="2560"/>
      <c r="N114" s="2509"/>
      <c r="O114" s="2512"/>
      <c r="P114" s="2503"/>
      <c r="Q114" s="2500"/>
      <c r="R114" s="2500"/>
      <c r="S114" s="2500"/>
      <c r="T114" s="2500"/>
      <c r="U114" s="2500"/>
      <c r="V114" s="2500"/>
      <c r="W114" s="2500"/>
      <c r="X114" s="2500"/>
      <c r="Y114" s="2506"/>
      <c r="Z114" s="2557"/>
      <c r="AA114" s="61" t="s">
        <v>877</v>
      </c>
      <c r="AC114" s="2497"/>
      <c r="AD114" s="36"/>
      <c r="AE114" s="36"/>
    </row>
    <row r="115" spans="1:31" s="16" customFormat="1">
      <c r="A115" s="2564"/>
      <c r="B115" s="2519"/>
      <c r="C115" s="2519"/>
      <c r="D115" s="2519"/>
      <c r="E115" s="62" t="s">
        <v>762</v>
      </c>
      <c r="F115" s="63"/>
      <c r="G115" s="2567"/>
      <c r="H115" s="2558"/>
      <c r="I115" s="2561"/>
      <c r="J115" s="2510"/>
      <c r="K115" s="2513"/>
      <c r="L115" s="2558"/>
      <c r="M115" s="2561"/>
      <c r="N115" s="2510"/>
      <c r="O115" s="2513"/>
      <c r="P115" s="2504"/>
      <c r="Q115" s="2501"/>
      <c r="R115" s="2501"/>
      <c r="S115" s="2501"/>
      <c r="T115" s="2501"/>
      <c r="U115" s="2501"/>
      <c r="V115" s="2501"/>
      <c r="W115" s="2501"/>
      <c r="X115" s="2501"/>
      <c r="Y115" s="2507"/>
      <c r="Z115" s="2558"/>
      <c r="AA115" s="64" t="s">
        <v>881</v>
      </c>
      <c r="AC115" s="2498"/>
      <c r="AD115" s="36"/>
      <c r="AE115" s="36"/>
    </row>
    <row r="116" spans="1:31" s="16" customFormat="1">
      <c r="A116" s="2562">
        <v>38</v>
      </c>
      <c r="B116" s="2517"/>
      <c r="C116" s="2517"/>
      <c r="D116" s="2517"/>
      <c r="E116" s="56" t="s">
        <v>760</v>
      </c>
      <c r="F116" s="57"/>
      <c r="G116" s="2565"/>
      <c r="H116" s="2556"/>
      <c r="I116" s="2559"/>
      <c r="J116" s="2508"/>
      <c r="K116" s="2511" t="s">
        <v>526</v>
      </c>
      <c r="L116" s="2556"/>
      <c r="M116" s="2559"/>
      <c r="N116" s="2508"/>
      <c r="O116" s="2511" t="s">
        <v>526</v>
      </c>
      <c r="P116" s="2502"/>
      <c r="Q116" s="2499"/>
      <c r="R116" s="2499"/>
      <c r="S116" s="2499"/>
      <c r="T116" s="2499"/>
      <c r="U116" s="2499"/>
      <c r="V116" s="2499"/>
      <c r="W116" s="2499"/>
      <c r="X116" s="2499"/>
      <c r="Y116" s="2505"/>
      <c r="Z116" s="2556" t="s">
        <v>478</v>
      </c>
      <c r="AA116" s="58" t="s">
        <v>880</v>
      </c>
      <c r="AC116" s="2496" t="str">
        <f t="shared" ref="AC116" si="35">IF(ISERROR(VLOOKUP(C116,$AD$6:$AE$27,2,0))=TRUE,"",VLOOKUP(C116,$AD$6:$AE$27,2,0))</f>
        <v/>
      </c>
      <c r="AD116" s="36"/>
      <c r="AE116" s="36"/>
    </row>
    <row r="117" spans="1:31" s="16" customFormat="1">
      <c r="A117" s="2563"/>
      <c r="B117" s="2518"/>
      <c r="C117" s="2518"/>
      <c r="D117" s="2518"/>
      <c r="E117" s="59" t="s">
        <v>761</v>
      </c>
      <c r="F117" s="60"/>
      <c r="G117" s="2566"/>
      <c r="H117" s="2557"/>
      <c r="I117" s="2560"/>
      <c r="J117" s="2509"/>
      <c r="K117" s="2512"/>
      <c r="L117" s="2557"/>
      <c r="M117" s="2560"/>
      <c r="N117" s="2509"/>
      <c r="O117" s="2512"/>
      <c r="P117" s="2503"/>
      <c r="Q117" s="2500"/>
      <c r="R117" s="2500"/>
      <c r="S117" s="2500"/>
      <c r="T117" s="2500"/>
      <c r="U117" s="2500"/>
      <c r="V117" s="2500"/>
      <c r="W117" s="2500"/>
      <c r="X117" s="2500"/>
      <c r="Y117" s="2506"/>
      <c r="Z117" s="2557"/>
      <c r="AA117" s="61" t="s">
        <v>877</v>
      </c>
      <c r="AC117" s="2497"/>
      <c r="AD117" s="36"/>
      <c r="AE117" s="36"/>
    </row>
    <row r="118" spans="1:31" s="16" customFormat="1">
      <c r="A118" s="2564"/>
      <c r="B118" s="2519"/>
      <c r="C118" s="2519"/>
      <c r="D118" s="2519"/>
      <c r="E118" s="62" t="s">
        <v>762</v>
      </c>
      <c r="F118" s="63"/>
      <c r="G118" s="2567"/>
      <c r="H118" s="2558"/>
      <c r="I118" s="2561"/>
      <c r="J118" s="2510"/>
      <c r="K118" s="2513"/>
      <c r="L118" s="2558"/>
      <c r="M118" s="2561"/>
      <c r="N118" s="2510"/>
      <c r="O118" s="2513"/>
      <c r="P118" s="2504"/>
      <c r="Q118" s="2501"/>
      <c r="R118" s="2501"/>
      <c r="S118" s="2501"/>
      <c r="T118" s="2501"/>
      <c r="U118" s="2501"/>
      <c r="V118" s="2501"/>
      <c r="W118" s="2501"/>
      <c r="X118" s="2501"/>
      <c r="Y118" s="2507"/>
      <c r="Z118" s="2558"/>
      <c r="AA118" s="64" t="s">
        <v>881</v>
      </c>
      <c r="AC118" s="2498"/>
      <c r="AD118" s="36"/>
      <c r="AE118" s="36"/>
    </row>
    <row r="119" spans="1:31" s="16" customFormat="1">
      <c r="A119" s="2562">
        <v>39</v>
      </c>
      <c r="B119" s="2517"/>
      <c r="C119" s="2517"/>
      <c r="D119" s="2517"/>
      <c r="E119" s="56" t="s">
        <v>760</v>
      </c>
      <c r="F119" s="57"/>
      <c r="G119" s="2565"/>
      <c r="H119" s="2556"/>
      <c r="I119" s="2559"/>
      <c r="J119" s="2508"/>
      <c r="K119" s="2511" t="s">
        <v>526</v>
      </c>
      <c r="L119" s="2556"/>
      <c r="M119" s="2559"/>
      <c r="N119" s="2508"/>
      <c r="O119" s="2511" t="s">
        <v>526</v>
      </c>
      <c r="P119" s="2502"/>
      <c r="Q119" s="2499"/>
      <c r="R119" s="2499"/>
      <c r="S119" s="2499"/>
      <c r="T119" s="2499"/>
      <c r="U119" s="2499"/>
      <c r="V119" s="2499"/>
      <c r="W119" s="2499"/>
      <c r="X119" s="2499"/>
      <c r="Y119" s="2505"/>
      <c r="Z119" s="2556" t="s">
        <v>478</v>
      </c>
      <c r="AA119" s="58" t="s">
        <v>880</v>
      </c>
      <c r="AC119" s="2496" t="str">
        <f t="shared" ref="AC119" si="36">IF(ISERROR(VLOOKUP(C119,$AD$6:$AE$27,2,0))=TRUE,"",VLOOKUP(C119,$AD$6:$AE$27,2,0))</f>
        <v/>
      </c>
      <c r="AD119" s="36"/>
      <c r="AE119" s="36"/>
    </row>
    <row r="120" spans="1:31" s="16" customFormat="1">
      <c r="A120" s="2563"/>
      <c r="B120" s="2518"/>
      <c r="C120" s="2518"/>
      <c r="D120" s="2518"/>
      <c r="E120" s="59" t="s">
        <v>761</v>
      </c>
      <c r="F120" s="60"/>
      <c r="G120" s="2566"/>
      <c r="H120" s="2557"/>
      <c r="I120" s="2560"/>
      <c r="J120" s="2509"/>
      <c r="K120" s="2512"/>
      <c r="L120" s="2557"/>
      <c r="M120" s="2560"/>
      <c r="N120" s="2509"/>
      <c r="O120" s="2512"/>
      <c r="P120" s="2503"/>
      <c r="Q120" s="2500"/>
      <c r="R120" s="2500"/>
      <c r="S120" s="2500"/>
      <c r="T120" s="2500"/>
      <c r="U120" s="2500"/>
      <c r="V120" s="2500"/>
      <c r="W120" s="2500"/>
      <c r="X120" s="2500"/>
      <c r="Y120" s="2506"/>
      <c r="Z120" s="2557"/>
      <c r="AA120" s="61" t="s">
        <v>877</v>
      </c>
      <c r="AC120" s="2497"/>
      <c r="AD120" s="36"/>
      <c r="AE120" s="36"/>
    </row>
    <row r="121" spans="1:31" s="16" customFormat="1">
      <c r="A121" s="2564"/>
      <c r="B121" s="2519"/>
      <c r="C121" s="2519"/>
      <c r="D121" s="2519"/>
      <c r="E121" s="62" t="s">
        <v>762</v>
      </c>
      <c r="F121" s="63"/>
      <c r="G121" s="2567"/>
      <c r="H121" s="2558"/>
      <c r="I121" s="2561"/>
      <c r="J121" s="2510"/>
      <c r="K121" s="2513"/>
      <c r="L121" s="2558"/>
      <c r="M121" s="2561"/>
      <c r="N121" s="2510"/>
      <c r="O121" s="2513"/>
      <c r="P121" s="2504"/>
      <c r="Q121" s="2501"/>
      <c r="R121" s="2501"/>
      <c r="S121" s="2501"/>
      <c r="T121" s="2501"/>
      <c r="U121" s="2501"/>
      <c r="V121" s="2501"/>
      <c r="W121" s="2501"/>
      <c r="X121" s="2501"/>
      <c r="Y121" s="2507"/>
      <c r="Z121" s="2558"/>
      <c r="AA121" s="64" t="s">
        <v>881</v>
      </c>
      <c r="AC121" s="2498"/>
      <c r="AD121" s="36"/>
      <c r="AE121" s="36"/>
    </row>
    <row r="122" spans="1:31" s="16" customFormat="1">
      <c r="A122" s="2562">
        <v>40</v>
      </c>
      <c r="B122" s="2517"/>
      <c r="C122" s="2517"/>
      <c r="D122" s="2517"/>
      <c r="E122" s="56" t="s">
        <v>760</v>
      </c>
      <c r="F122" s="57"/>
      <c r="G122" s="2565"/>
      <c r="H122" s="2556"/>
      <c r="I122" s="2559"/>
      <c r="J122" s="2508"/>
      <c r="K122" s="2511" t="s">
        <v>526</v>
      </c>
      <c r="L122" s="2556"/>
      <c r="M122" s="2559"/>
      <c r="N122" s="2508"/>
      <c r="O122" s="2511" t="s">
        <v>526</v>
      </c>
      <c r="P122" s="2502"/>
      <c r="Q122" s="2499"/>
      <c r="R122" s="2499"/>
      <c r="S122" s="2499"/>
      <c r="T122" s="2499"/>
      <c r="U122" s="2499"/>
      <c r="V122" s="2499"/>
      <c r="W122" s="2499"/>
      <c r="X122" s="2499"/>
      <c r="Y122" s="2505"/>
      <c r="Z122" s="2556" t="s">
        <v>478</v>
      </c>
      <c r="AA122" s="58" t="s">
        <v>880</v>
      </c>
      <c r="AC122" s="2496" t="str">
        <f t="shared" ref="AC122" si="37">IF(ISERROR(VLOOKUP(C122,$AD$6:$AE$27,2,0))=TRUE,"",VLOOKUP(C122,$AD$6:$AE$27,2,0))</f>
        <v/>
      </c>
      <c r="AD122" s="36"/>
      <c r="AE122" s="36"/>
    </row>
    <row r="123" spans="1:31" s="16" customFormat="1">
      <c r="A123" s="2563"/>
      <c r="B123" s="2518"/>
      <c r="C123" s="2518"/>
      <c r="D123" s="2518"/>
      <c r="E123" s="59" t="s">
        <v>761</v>
      </c>
      <c r="F123" s="60"/>
      <c r="G123" s="2566"/>
      <c r="H123" s="2557"/>
      <c r="I123" s="2560"/>
      <c r="J123" s="2509"/>
      <c r="K123" s="2512"/>
      <c r="L123" s="2557"/>
      <c r="M123" s="2560"/>
      <c r="N123" s="2509"/>
      <c r="O123" s="2512"/>
      <c r="P123" s="2503"/>
      <c r="Q123" s="2500"/>
      <c r="R123" s="2500"/>
      <c r="S123" s="2500"/>
      <c r="T123" s="2500"/>
      <c r="U123" s="2500"/>
      <c r="V123" s="2500"/>
      <c r="W123" s="2500"/>
      <c r="X123" s="2500"/>
      <c r="Y123" s="2506"/>
      <c r="Z123" s="2557"/>
      <c r="AA123" s="61" t="s">
        <v>877</v>
      </c>
      <c r="AC123" s="2497"/>
      <c r="AD123" s="36"/>
      <c r="AE123" s="36"/>
    </row>
    <row r="124" spans="1:31" s="16" customFormat="1">
      <c r="A124" s="2564"/>
      <c r="B124" s="2519"/>
      <c r="C124" s="2519"/>
      <c r="D124" s="2519"/>
      <c r="E124" s="62" t="s">
        <v>762</v>
      </c>
      <c r="F124" s="63"/>
      <c r="G124" s="2567"/>
      <c r="H124" s="2558"/>
      <c r="I124" s="2561"/>
      <c r="J124" s="2510"/>
      <c r="K124" s="2513"/>
      <c r="L124" s="2558"/>
      <c r="M124" s="2561"/>
      <c r="N124" s="2510"/>
      <c r="O124" s="2513"/>
      <c r="P124" s="2504"/>
      <c r="Q124" s="2501"/>
      <c r="R124" s="2501"/>
      <c r="S124" s="2501"/>
      <c r="T124" s="2501"/>
      <c r="U124" s="2501"/>
      <c r="V124" s="2501"/>
      <c r="W124" s="2501"/>
      <c r="X124" s="2501"/>
      <c r="Y124" s="2507"/>
      <c r="Z124" s="2558"/>
      <c r="AA124" s="64" t="s">
        <v>881</v>
      </c>
      <c r="AC124" s="2498"/>
      <c r="AD124" s="36"/>
      <c r="AE124" s="36"/>
    </row>
    <row r="125" spans="1:31" s="16" customFormat="1">
      <c r="A125" s="2562">
        <v>41</v>
      </c>
      <c r="B125" s="2517"/>
      <c r="C125" s="2517"/>
      <c r="D125" s="2517"/>
      <c r="E125" s="56" t="s">
        <v>760</v>
      </c>
      <c r="F125" s="57"/>
      <c r="G125" s="2565"/>
      <c r="H125" s="2556"/>
      <c r="I125" s="2559"/>
      <c r="J125" s="2508"/>
      <c r="K125" s="2511" t="s">
        <v>526</v>
      </c>
      <c r="L125" s="2556"/>
      <c r="M125" s="2559"/>
      <c r="N125" s="2508"/>
      <c r="O125" s="2511" t="s">
        <v>526</v>
      </c>
      <c r="P125" s="2502"/>
      <c r="Q125" s="2499"/>
      <c r="R125" s="2499"/>
      <c r="S125" s="2499"/>
      <c r="T125" s="2499"/>
      <c r="U125" s="2499"/>
      <c r="V125" s="2499"/>
      <c r="W125" s="2499"/>
      <c r="X125" s="2499"/>
      <c r="Y125" s="2505"/>
      <c r="Z125" s="2556" t="s">
        <v>478</v>
      </c>
      <c r="AA125" s="58" t="s">
        <v>880</v>
      </c>
      <c r="AC125" s="2496" t="str">
        <f t="shared" ref="AC125" si="38">IF(ISERROR(VLOOKUP(C125,$AD$6:$AE$27,2,0))=TRUE,"",VLOOKUP(C125,$AD$6:$AE$27,2,0))</f>
        <v/>
      </c>
      <c r="AD125" s="36"/>
      <c r="AE125" s="36"/>
    </row>
    <row r="126" spans="1:31" s="16" customFormat="1">
      <c r="A126" s="2563"/>
      <c r="B126" s="2518"/>
      <c r="C126" s="2518"/>
      <c r="D126" s="2518"/>
      <c r="E126" s="59" t="s">
        <v>761</v>
      </c>
      <c r="F126" s="60"/>
      <c r="G126" s="2566"/>
      <c r="H126" s="2557"/>
      <c r="I126" s="2560"/>
      <c r="J126" s="2509"/>
      <c r="K126" s="2512"/>
      <c r="L126" s="2557"/>
      <c r="M126" s="2560"/>
      <c r="N126" s="2509"/>
      <c r="O126" s="2512"/>
      <c r="P126" s="2503"/>
      <c r="Q126" s="2500"/>
      <c r="R126" s="2500"/>
      <c r="S126" s="2500"/>
      <c r="T126" s="2500"/>
      <c r="U126" s="2500"/>
      <c r="V126" s="2500"/>
      <c r="W126" s="2500"/>
      <c r="X126" s="2500"/>
      <c r="Y126" s="2506"/>
      <c r="Z126" s="2557"/>
      <c r="AA126" s="61" t="s">
        <v>877</v>
      </c>
      <c r="AC126" s="2497"/>
      <c r="AD126" s="36"/>
      <c r="AE126" s="36"/>
    </row>
    <row r="127" spans="1:31" s="16" customFormat="1">
      <c r="A127" s="2564"/>
      <c r="B127" s="2519"/>
      <c r="C127" s="2519"/>
      <c r="D127" s="2519"/>
      <c r="E127" s="62" t="s">
        <v>762</v>
      </c>
      <c r="F127" s="63"/>
      <c r="G127" s="2567"/>
      <c r="H127" s="2558"/>
      <c r="I127" s="2561"/>
      <c r="J127" s="2510"/>
      <c r="K127" s="2513"/>
      <c r="L127" s="2558"/>
      <c r="M127" s="2561"/>
      <c r="N127" s="2510"/>
      <c r="O127" s="2513"/>
      <c r="P127" s="2504"/>
      <c r="Q127" s="2501"/>
      <c r="R127" s="2501"/>
      <c r="S127" s="2501"/>
      <c r="T127" s="2501"/>
      <c r="U127" s="2501"/>
      <c r="V127" s="2501"/>
      <c r="W127" s="2501"/>
      <c r="X127" s="2501"/>
      <c r="Y127" s="2507"/>
      <c r="Z127" s="2558"/>
      <c r="AA127" s="64" t="s">
        <v>881</v>
      </c>
      <c r="AC127" s="2498"/>
      <c r="AD127" s="36"/>
      <c r="AE127" s="36"/>
    </row>
    <row r="128" spans="1:31" s="16" customFormat="1">
      <c r="A128" s="2562">
        <v>42</v>
      </c>
      <c r="B128" s="2517"/>
      <c r="C128" s="2517"/>
      <c r="D128" s="2517"/>
      <c r="E128" s="56" t="s">
        <v>760</v>
      </c>
      <c r="F128" s="57"/>
      <c r="G128" s="2565"/>
      <c r="H128" s="2556"/>
      <c r="I128" s="2559"/>
      <c r="J128" s="2508"/>
      <c r="K128" s="2511" t="s">
        <v>526</v>
      </c>
      <c r="L128" s="2556"/>
      <c r="M128" s="2559"/>
      <c r="N128" s="2508"/>
      <c r="O128" s="2511" t="s">
        <v>526</v>
      </c>
      <c r="P128" s="2502"/>
      <c r="Q128" s="2499"/>
      <c r="R128" s="2499"/>
      <c r="S128" s="2499"/>
      <c r="T128" s="2499"/>
      <c r="U128" s="2499"/>
      <c r="V128" s="2499"/>
      <c r="W128" s="2499"/>
      <c r="X128" s="2499"/>
      <c r="Y128" s="2505"/>
      <c r="Z128" s="2556" t="s">
        <v>478</v>
      </c>
      <c r="AA128" s="58" t="s">
        <v>880</v>
      </c>
      <c r="AC128" s="2496" t="str">
        <f t="shared" ref="AC128" si="39">IF(ISERROR(VLOOKUP(C128,$AD$6:$AE$27,2,0))=TRUE,"",VLOOKUP(C128,$AD$6:$AE$27,2,0))</f>
        <v/>
      </c>
      <c r="AD128" s="36"/>
      <c r="AE128" s="36"/>
    </row>
    <row r="129" spans="1:31" s="16" customFormat="1">
      <c r="A129" s="2563"/>
      <c r="B129" s="2518"/>
      <c r="C129" s="2518"/>
      <c r="D129" s="2518"/>
      <c r="E129" s="59" t="s">
        <v>761</v>
      </c>
      <c r="F129" s="60"/>
      <c r="G129" s="2566"/>
      <c r="H129" s="2557"/>
      <c r="I129" s="2560"/>
      <c r="J129" s="2509"/>
      <c r="K129" s="2512"/>
      <c r="L129" s="2557"/>
      <c r="M129" s="2560"/>
      <c r="N129" s="2509"/>
      <c r="O129" s="2512"/>
      <c r="P129" s="2503"/>
      <c r="Q129" s="2500"/>
      <c r="R129" s="2500"/>
      <c r="S129" s="2500"/>
      <c r="T129" s="2500"/>
      <c r="U129" s="2500"/>
      <c r="V129" s="2500"/>
      <c r="W129" s="2500"/>
      <c r="X129" s="2500"/>
      <c r="Y129" s="2506"/>
      <c r="Z129" s="2557"/>
      <c r="AA129" s="61" t="s">
        <v>877</v>
      </c>
      <c r="AC129" s="2497"/>
      <c r="AD129" s="36"/>
      <c r="AE129" s="36"/>
    </row>
    <row r="130" spans="1:31" s="16" customFormat="1">
      <c r="A130" s="2564"/>
      <c r="B130" s="2519"/>
      <c r="C130" s="2519"/>
      <c r="D130" s="2519"/>
      <c r="E130" s="62" t="s">
        <v>762</v>
      </c>
      <c r="F130" s="63"/>
      <c r="G130" s="2567"/>
      <c r="H130" s="2558"/>
      <c r="I130" s="2561"/>
      <c r="J130" s="2510"/>
      <c r="K130" s="2513"/>
      <c r="L130" s="2558"/>
      <c r="M130" s="2561"/>
      <c r="N130" s="2510"/>
      <c r="O130" s="2513"/>
      <c r="P130" s="2504"/>
      <c r="Q130" s="2501"/>
      <c r="R130" s="2501"/>
      <c r="S130" s="2501"/>
      <c r="T130" s="2501"/>
      <c r="U130" s="2501"/>
      <c r="V130" s="2501"/>
      <c r="W130" s="2501"/>
      <c r="X130" s="2501"/>
      <c r="Y130" s="2507"/>
      <c r="Z130" s="2558"/>
      <c r="AA130" s="64" t="s">
        <v>881</v>
      </c>
      <c r="AC130" s="2498"/>
      <c r="AD130" s="36"/>
      <c r="AE130" s="36"/>
    </row>
    <row r="131" spans="1:31" s="16" customFormat="1">
      <c r="A131" s="2562">
        <v>43</v>
      </c>
      <c r="B131" s="2517"/>
      <c r="C131" s="2517"/>
      <c r="D131" s="2517"/>
      <c r="E131" s="56" t="s">
        <v>760</v>
      </c>
      <c r="F131" s="57"/>
      <c r="G131" s="2565"/>
      <c r="H131" s="2556"/>
      <c r="I131" s="2559"/>
      <c r="J131" s="2508"/>
      <c r="K131" s="2511" t="s">
        <v>526</v>
      </c>
      <c r="L131" s="2556"/>
      <c r="M131" s="2559"/>
      <c r="N131" s="2508"/>
      <c r="O131" s="2511" t="s">
        <v>526</v>
      </c>
      <c r="P131" s="2502"/>
      <c r="Q131" s="2499"/>
      <c r="R131" s="2499"/>
      <c r="S131" s="2499"/>
      <c r="T131" s="2499"/>
      <c r="U131" s="2499"/>
      <c r="V131" s="2499"/>
      <c r="W131" s="2499"/>
      <c r="X131" s="2499"/>
      <c r="Y131" s="2505"/>
      <c r="Z131" s="2556" t="s">
        <v>478</v>
      </c>
      <c r="AA131" s="58" t="s">
        <v>880</v>
      </c>
      <c r="AC131" s="2496" t="str">
        <f t="shared" ref="AC131" si="40">IF(ISERROR(VLOOKUP(C131,$AD$6:$AE$27,2,0))=TRUE,"",VLOOKUP(C131,$AD$6:$AE$27,2,0))</f>
        <v/>
      </c>
      <c r="AD131" s="36"/>
      <c r="AE131" s="36"/>
    </row>
    <row r="132" spans="1:31" s="16" customFormat="1">
      <c r="A132" s="2563"/>
      <c r="B132" s="2518"/>
      <c r="C132" s="2518"/>
      <c r="D132" s="2518"/>
      <c r="E132" s="59" t="s">
        <v>761</v>
      </c>
      <c r="F132" s="60"/>
      <c r="G132" s="2566"/>
      <c r="H132" s="2557"/>
      <c r="I132" s="2560"/>
      <c r="J132" s="2509"/>
      <c r="K132" s="2512"/>
      <c r="L132" s="2557"/>
      <c r="M132" s="2560"/>
      <c r="N132" s="2509"/>
      <c r="O132" s="2512"/>
      <c r="P132" s="2503"/>
      <c r="Q132" s="2500"/>
      <c r="R132" s="2500"/>
      <c r="S132" s="2500"/>
      <c r="T132" s="2500"/>
      <c r="U132" s="2500"/>
      <c r="V132" s="2500"/>
      <c r="W132" s="2500"/>
      <c r="X132" s="2500"/>
      <c r="Y132" s="2506"/>
      <c r="Z132" s="2557"/>
      <c r="AA132" s="61" t="s">
        <v>877</v>
      </c>
      <c r="AC132" s="2497"/>
      <c r="AD132" s="36"/>
      <c r="AE132" s="36"/>
    </row>
    <row r="133" spans="1:31" s="16" customFormat="1">
      <c r="A133" s="2564"/>
      <c r="B133" s="2519"/>
      <c r="C133" s="2519"/>
      <c r="D133" s="2519"/>
      <c r="E133" s="62" t="s">
        <v>762</v>
      </c>
      <c r="F133" s="63"/>
      <c r="G133" s="2567"/>
      <c r="H133" s="2558"/>
      <c r="I133" s="2561"/>
      <c r="J133" s="2510"/>
      <c r="K133" s="2513"/>
      <c r="L133" s="2558"/>
      <c r="M133" s="2561"/>
      <c r="N133" s="2510"/>
      <c r="O133" s="2513"/>
      <c r="P133" s="2504"/>
      <c r="Q133" s="2501"/>
      <c r="R133" s="2501"/>
      <c r="S133" s="2501"/>
      <c r="T133" s="2501"/>
      <c r="U133" s="2501"/>
      <c r="V133" s="2501"/>
      <c r="W133" s="2501"/>
      <c r="X133" s="2501"/>
      <c r="Y133" s="2507"/>
      <c r="Z133" s="2558"/>
      <c r="AA133" s="64" t="s">
        <v>881</v>
      </c>
      <c r="AC133" s="2498"/>
      <c r="AD133" s="36"/>
      <c r="AE133" s="36"/>
    </row>
    <row r="134" spans="1:31" s="16" customFormat="1">
      <c r="A134" s="2562">
        <v>44</v>
      </c>
      <c r="B134" s="2517"/>
      <c r="C134" s="2517"/>
      <c r="D134" s="2517"/>
      <c r="E134" s="56" t="s">
        <v>760</v>
      </c>
      <c r="F134" s="57"/>
      <c r="G134" s="2565"/>
      <c r="H134" s="2556"/>
      <c r="I134" s="2559"/>
      <c r="J134" s="2508"/>
      <c r="K134" s="2511" t="s">
        <v>526</v>
      </c>
      <c r="L134" s="2556"/>
      <c r="M134" s="2559"/>
      <c r="N134" s="2508"/>
      <c r="O134" s="2511" t="s">
        <v>526</v>
      </c>
      <c r="P134" s="2502"/>
      <c r="Q134" s="2499"/>
      <c r="R134" s="2499"/>
      <c r="S134" s="2499"/>
      <c r="T134" s="2499"/>
      <c r="U134" s="2499"/>
      <c r="V134" s="2499"/>
      <c r="W134" s="2499"/>
      <c r="X134" s="2499"/>
      <c r="Y134" s="2505"/>
      <c r="Z134" s="2556" t="s">
        <v>478</v>
      </c>
      <c r="AA134" s="58" t="s">
        <v>880</v>
      </c>
      <c r="AC134" s="2496" t="str">
        <f t="shared" ref="AC134" si="41">IF(ISERROR(VLOOKUP(C134,$AD$6:$AE$27,2,0))=TRUE,"",VLOOKUP(C134,$AD$6:$AE$27,2,0))</f>
        <v/>
      </c>
      <c r="AD134" s="36"/>
      <c r="AE134" s="36"/>
    </row>
    <row r="135" spans="1:31" s="16" customFormat="1">
      <c r="A135" s="2563"/>
      <c r="B135" s="2518"/>
      <c r="C135" s="2518"/>
      <c r="D135" s="2518"/>
      <c r="E135" s="59" t="s">
        <v>761</v>
      </c>
      <c r="F135" s="60"/>
      <c r="G135" s="2566"/>
      <c r="H135" s="2557"/>
      <c r="I135" s="2560"/>
      <c r="J135" s="2509"/>
      <c r="K135" s="2512"/>
      <c r="L135" s="2557"/>
      <c r="M135" s="2560"/>
      <c r="N135" s="2509"/>
      <c r="O135" s="2512"/>
      <c r="P135" s="2503"/>
      <c r="Q135" s="2500"/>
      <c r="R135" s="2500"/>
      <c r="S135" s="2500"/>
      <c r="T135" s="2500"/>
      <c r="U135" s="2500"/>
      <c r="V135" s="2500"/>
      <c r="W135" s="2500"/>
      <c r="X135" s="2500"/>
      <c r="Y135" s="2506"/>
      <c r="Z135" s="2557"/>
      <c r="AA135" s="61" t="s">
        <v>877</v>
      </c>
      <c r="AC135" s="2497"/>
      <c r="AD135" s="36"/>
      <c r="AE135" s="36"/>
    </row>
    <row r="136" spans="1:31" s="16" customFormat="1">
      <c r="A136" s="2564"/>
      <c r="B136" s="2519"/>
      <c r="C136" s="2519"/>
      <c r="D136" s="2519"/>
      <c r="E136" s="62" t="s">
        <v>762</v>
      </c>
      <c r="F136" s="63"/>
      <c r="G136" s="2567"/>
      <c r="H136" s="2558"/>
      <c r="I136" s="2561"/>
      <c r="J136" s="2510"/>
      <c r="K136" s="2513"/>
      <c r="L136" s="2558"/>
      <c r="M136" s="2561"/>
      <c r="N136" s="2510"/>
      <c r="O136" s="2513"/>
      <c r="P136" s="2504"/>
      <c r="Q136" s="2501"/>
      <c r="R136" s="2501"/>
      <c r="S136" s="2501"/>
      <c r="T136" s="2501"/>
      <c r="U136" s="2501"/>
      <c r="V136" s="2501"/>
      <c r="W136" s="2501"/>
      <c r="X136" s="2501"/>
      <c r="Y136" s="2507"/>
      <c r="Z136" s="2558"/>
      <c r="AA136" s="64" t="s">
        <v>881</v>
      </c>
      <c r="AC136" s="2498"/>
      <c r="AD136" s="36"/>
      <c r="AE136" s="36"/>
    </row>
    <row r="137" spans="1:31" s="16" customFormat="1">
      <c r="A137" s="2562">
        <v>45</v>
      </c>
      <c r="B137" s="2517"/>
      <c r="C137" s="2517"/>
      <c r="D137" s="2517"/>
      <c r="E137" s="56" t="s">
        <v>760</v>
      </c>
      <c r="F137" s="57"/>
      <c r="G137" s="2565"/>
      <c r="H137" s="2556"/>
      <c r="I137" s="2559"/>
      <c r="J137" s="2508"/>
      <c r="K137" s="2511" t="s">
        <v>526</v>
      </c>
      <c r="L137" s="2556"/>
      <c r="M137" s="2559"/>
      <c r="N137" s="2508"/>
      <c r="O137" s="2511" t="s">
        <v>526</v>
      </c>
      <c r="P137" s="2502"/>
      <c r="Q137" s="2499"/>
      <c r="R137" s="2499"/>
      <c r="S137" s="2499"/>
      <c r="T137" s="2499"/>
      <c r="U137" s="2499"/>
      <c r="V137" s="2499"/>
      <c r="W137" s="2499"/>
      <c r="X137" s="2499"/>
      <c r="Y137" s="2505"/>
      <c r="Z137" s="2556" t="s">
        <v>478</v>
      </c>
      <c r="AA137" s="58" t="s">
        <v>880</v>
      </c>
      <c r="AC137" s="2496" t="str">
        <f t="shared" ref="AC137" si="42">IF(ISERROR(VLOOKUP(C137,$AD$6:$AE$27,2,0))=TRUE,"",VLOOKUP(C137,$AD$6:$AE$27,2,0))</f>
        <v/>
      </c>
      <c r="AD137" s="36"/>
      <c r="AE137" s="36"/>
    </row>
    <row r="138" spans="1:31" s="16" customFormat="1">
      <c r="A138" s="2563"/>
      <c r="B138" s="2518"/>
      <c r="C138" s="2518"/>
      <c r="D138" s="2518"/>
      <c r="E138" s="59" t="s">
        <v>761</v>
      </c>
      <c r="F138" s="60"/>
      <c r="G138" s="2566"/>
      <c r="H138" s="2557"/>
      <c r="I138" s="2560"/>
      <c r="J138" s="2509"/>
      <c r="K138" s="2512"/>
      <c r="L138" s="2557"/>
      <c r="M138" s="2560"/>
      <c r="N138" s="2509"/>
      <c r="O138" s="2512"/>
      <c r="P138" s="2503"/>
      <c r="Q138" s="2500"/>
      <c r="R138" s="2500"/>
      <c r="S138" s="2500"/>
      <c r="T138" s="2500"/>
      <c r="U138" s="2500"/>
      <c r="V138" s="2500"/>
      <c r="W138" s="2500"/>
      <c r="X138" s="2500"/>
      <c r="Y138" s="2506"/>
      <c r="Z138" s="2557"/>
      <c r="AA138" s="61" t="s">
        <v>877</v>
      </c>
      <c r="AC138" s="2497"/>
      <c r="AD138" s="36"/>
      <c r="AE138" s="36"/>
    </row>
    <row r="139" spans="1:31" s="16" customFormat="1">
      <c r="A139" s="2564"/>
      <c r="B139" s="2519"/>
      <c r="C139" s="2519"/>
      <c r="D139" s="2519"/>
      <c r="E139" s="62" t="s">
        <v>762</v>
      </c>
      <c r="F139" s="63"/>
      <c r="G139" s="2567"/>
      <c r="H139" s="2558"/>
      <c r="I139" s="2561"/>
      <c r="J139" s="2510"/>
      <c r="K139" s="2513"/>
      <c r="L139" s="2558"/>
      <c r="M139" s="2561"/>
      <c r="N139" s="2510"/>
      <c r="O139" s="2513"/>
      <c r="P139" s="2504"/>
      <c r="Q139" s="2501"/>
      <c r="R139" s="2501"/>
      <c r="S139" s="2501"/>
      <c r="T139" s="2501"/>
      <c r="U139" s="2501"/>
      <c r="V139" s="2501"/>
      <c r="W139" s="2501"/>
      <c r="X139" s="2501"/>
      <c r="Y139" s="2507"/>
      <c r="Z139" s="2558"/>
      <c r="AA139" s="64" t="s">
        <v>881</v>
      </c>
      <c r="AC139" s="2498"/>
      <c r="AD139" s="36"/>
      <c r="AE139" s="36"/>
    </row>
    <row r="140" spans="1:31" s="16" customFormat="1">
      <c r="A140" s="2562">
        <v>46</v>
      </c>
      <c r="B140" s="2517"/>
      <c r="C140" s="2517"/>
      <c r="D140" s="2517"/>
      <c r="E140" s="56" t="s">
        <v>760</v>
      </c>
      <c r="F140" s="57"/>
      <c r="G140" s="2565"/>
      <c r="H140" s="2556"/>
      <c r="I140" s="2559"/>
      <c r="J140" s="2508"/>
      <c r="K140" s="2511" t="s">
        <v>526</v>
      </c>
      <c r="L140" s="2556"/>
      <c r="M140" s="2559"/>
      <c r="N140" s="2508"/>
      <c r="O140" s="2511" t="s">
        <v>526</v>
      </c>
      <c r="P140" s="2502"/>
      <c r="Q140" s="2499"/>
      <c r="R140" s="2499"/>
      <c r="S140" s="2499"/>
      <c r="T140" s="2499"/>
      <c r="U140" s="2499"/>
      <c r="V140" s="2499"/>
      <c r="W140" s="2499"/>
      <c r="X140" s="2499"/>
      <c r="Y140" s="2505"/>
      <c r="Z140" s="2556" t="s">
        <v>478</v>
      </c>
      <c r="AA140" s="58" t="s">
        <v>880</v>
      </c>
      <c r="AC140" s="2496" t="str">
        <f t="shared" ref="AC140" si="43">IF(ISERROR(VLOOKUP(C140,$AD$6:$AE$27,2,0))=TRUE,"",VLOOKUP(C140,$AD$6:$AE$27,2,0))</f>
        <v/>
      </c>
      <c r="AD140" s="36"/>
      <c r="AE140" s="36"/>
    </row>
    <row r="141" spans="1:31" s="16" customFormat="1">
      <c r="A141" s="2563"/>
      <c r="B141" s="2518"/>
      <c r="C141" s="2518"/>
      <c r="D141" s="2518"/>
      <c r="E141" s="59" t="s">
        <v>761</v>
      </c>
      <c r="F141" s="60"/>
      <c r="G141" s="2566"/>
      <c r="H141" s="2557"/>
      <c r="I141" s="2560"/>
      <c r="J141" s="2509"/>
      <c r="K141" s="2512"/>
      <c r="L141" s="2557"/>
      <c r="M141" s="2560"/>
      <c r="N141" s="2509"/>
      <c r="O141" s="2512"/>
      <c r="P141" s="2503"/>
      <c r="Q141" s="2500"/>
      <c r="R141" s="2500"/>
      <c r="S141" s="2500"/>
      <c r="T141" s="2500"/>
      <c r="U141" s="2500"/>
      <c r="V141" s="2500"/>
      <c r="W141" s="2500"/>
      <c r="X141" s="2500"/>
      <c r="Y141" s="2506"/>
      <c r="Z141" s="2557"/>
      <c r="AA141" s="61" t="s">
        <v>877</v>
      </c>
      <c r="AC141" s="2497"/>
      <c r="AD141" s="36"/>
      <c r="AE141" s="36"/>
    </row>
    <row r="142" spans="1:31" s="16" customFormat="1">
      <c r="A142" s="2564"/>
      <c r="B142" s="2519"/>
      <c r="C142" s="2519"/>
      <c r="D142" s="2519"/>
      <c r="E142" s="62" t="s">
        <v>762</v>
      </c>
      <c r="F142" s="63"/>
      <c r="G142" s="2567"/>
      <c r="H142" s="2558"/>
      <c r="I142" s="2561"/>
      <c r="J142" s="2510"/>
      <c r="K142" s="2513"/>
      <c r="L142" s="2558"/>
      <c r="M142" s="2561"/>
      <c r="N142" s="2510"/>
      <c r="O142" s="2513"/>
      <c r="P142" s="2504"/>
      <c r="Q142" s="2501"/>
      <c r="R142" s="2501"/>
      <c r="S142" s="2501"/>
      <c r="T142" s="2501"/>
      <c r="U142" s="2501"/>
      <c r="V142" s="2501"/>
      <c r="W142" s="2501"/>
      <c r="X142" s="2501"/>
      <c r="Y142" s="2507"/>
      <c r="Z142" s="2558"/>
      <c r="AA142" s="64" t="s">
        <v>881</v>
      </c>
      <c r="AC142" s="2498"/>
      <c r="AD142" s="36"/>
      <c r="AE142" s="36"/>
    </row>
    <row r="143" spans="1:31" s="16" customFormat="1">
      <c r="A143" s="2562">
        <v>47</v>
      </c>
      <c r="B143" s="2517"/>
      <c r="C143" s="2517"/>
      <c r="D143" s="2517"/>
      <c r="E143" s="56" t="s">
        <v>760</v>
      </c>
      <c r="F143" s="57"/>
      <c r="G143" s="2565"/>
      <c r="H143" s="2556"/>
      <c r="I143" s="2559"/>
      <c r="J143" s="2508"/>
      <c r="K143" s="2511" t="s">
        <v>526</v>
      </c>
      <c r="L143" s="2556"/>
      <c r="M143" s="2559"/>
      <c r="N143" s="2508"/>
      <c r="O143" s="2511" t="s">
        <v>526</v>
      </c>
      <c r="P143" s="2502"/>
      <c r="Q143" s="2499"/>
      <c r="R143" s="2499"/>
      <c r="S143" s="2499"/>
      <c r="T143" s="2499"/>
      <c r="U143" s="2499"/>
      <c r="V143" s="2499"/>
      <c r="W143" s="2499"/>
      <c r="X143" s="2499"/>
      <c r="Y143" s="2505"/>
      <c r="Z143" s="2556" t="s">
        <v>478</v>
      </c>
      <c r="AA143" s="58" t="s">
        <v>880</v>
      </c>
      <c r="AC143" s="2496" t="str">
        <f t="shared" ref="AC143" si="44">IF(ISERROR(VLOOKUP(C143,$AD$6:$AE$27,2,0))=TRUE,"",VLOOKUP(C143,$AD$6:$AE$27,2,0))</f>
        <v/>
      </c>
      <c r="AD143" s="36"/>
      <c r="AE143" s="36"/>
    </row>
    <row r="144" spans="1:31" s="16" customFormat="1">
      <c r="A144" s="2563"/>
      <c r="B144" s="2518"/>
      <c r="C144" s="2518"/>
      <c r="D144" s="2518"/>
      <c r="E144" s="59" t="s">
        <v>761</v>
      </c>
      <c r="F144" s="60"/>
      <c r="G144" s="2566"/>
      <c r="H144" s="2557"/>
      <c r="I144" s="2560"/>
      <c r="J144" s="2509"/>
      <c r="K144" s="2512"/>
      <c r="L144" s="2557"/>
      <c r="M144" s="2560"/>
      <c r="N144" s="2509"/>
      <c r="O144" s="2512"/>
      <c r="P144" s="2503"/>
      <c r="Q144" s="2500"/>
      <c r="R144" s="2500"/>
      <c r="S144" s="2500"/>
      <c r="T144" s="2500"/>
      <c r="U144" s="2500"/>
      <c r="V144" s="2500"/>
      <c r="W144" s="2500"/>
      <c r="X144" s="2500"/>
      <c r="Y144" s="2506"/>
      <c r="Z144" s="2557"/>
      <c r="AA144" s="61" t="s">
        <v>877</v>
      </c>
      <c r="AC144" s="2497"/>
      <c r="AD144" s="36"/>
      <c r="AE144" s="36"/>
    </row>
    <row r="145" spans="1:31" s="16" customFormat="1">
      <c r="A145" s="2564"/>
      <c r="B145" s="2519"/>
      <c r="C145" s="2519"/>
      <c r="D145" s="2519"/>
      <c r="E145" s="62" t="s">
        <v>762</v>
      </c>
      <c r="F145" s="63"/>
      <c r="G145" s="2567"/>
      <c r="H145" s="2558"/>
      <c r="I145" s="2561"/>
      <c r="J145" s="2510"/>
      <c r="K145" s="2513"/>
      <c r="L145" s="2558"/>
      <c r="M145" s="2561"/>
      <c r="N145" s="2510"/>
      <c r="O145" s="2513"/>
      <c r="P145" s="2504"/>
      <c r="Q145" s="2501"/>
      <c r="R145" s="2501"/>
      <c r="S145" s="2501"/>
      <c r="T145" s="2501"/>
      <c r="U145" s="2501"/>
      <c r="V145" s="2501"/>
      <c r="W145" s="2501"/>
      <c r="X145" s="2501"/>
      <c r="Y145" s="2507"/>
      <c r="Z145" s="2558"/>
      <c r="AA145" s="64" t="s">
        <v>881</v>
      </c>
      <c r="AC145" s="2498"/>
      <c r="AD145" s="36"/>
      <c r="AE145" s="36"/>
    </row>
    <row r="146" spans="1:31" s="16" customFormat="1">
      <c r="A146" s="2562">
        <v>48</v>
      </c>
      <c r="B146" s="2517"/>
      <c r="C146" s="2517"/>
      <c r="D146" s="2517"/>
      <c r="E146" s="56" t="s">
        <v>760</v>
      </c>
      <c r="F146" s="57"/>
      <c r="G146" s="2565"/>
      <c r="H146" s="2556"/>
      <c r="I146" s="2559"/>
      <c r="J146" s="2508"/>
      <c r="K146" s="2511" t="s">
        <v>526</v>
      </c>
      <c r="L146" s="2556"/>
      <c r="M146" s="2559"/>
      <c r="N146" s="2508"/>
      <c r="O146" s="2511" t="s">
        <v>526</v>
      </c>
      <c r="P146" s="2502"/>
      <c r="Q146" s="2499"/>
      <c r="R146" s="2499"/>
      <c r="S146" s="2499"/>
      <c r="T146" s="2499"/>
      <c r="U146" s="2499"/>
      <c r="V146" s="2499"/>
      <c r="W146" s="2499"/>
      <c r="X146" s="2499"/>
      <c r="Y146" s="2505"/>
      <c r="Z146" s="2556" t="s">
        <v>478</v>
      </c>
      <c r="AA146" s="58" t="s">
        <v>880</v>
      </c>
      <c r="AC146" s="2496" t="str">
        <f t="shared" ref="AC146" si="45">IF(ISERROR(VLOOKUP(C146,$AD$6:$AE$27,2,0))=TRUE,"",VLOOKUP(C146,$AD$6:$AE$27,2,0))</f>
        <v/>
      </c>
      <c r="AD146" s="36"/>
      <c r="AE146" s="36"/>
    </row>
    <row r="147" spans="1:31" s="16" customFormat="1">
      <c r="A147" s="2563"/>
      <c r="B147" s="2518"/>
      <c r="C147" s="2518"/>
      <c r="D147" s="2518"/>
      <c r="E147" s="59" t="s">
        <v>761</v>
      </c>
      <c r="F147" s="60"/>
      <c r="G147" s="2566"/>
      <c r="H147" s="2557"/>
      <c r="I147" s="2560"/>
      <c r="J147" s="2509"/>
      <c r="K147" s="2512"/>
      <c r="L147" s="2557"/>
      <c r="M147" s="2560"/>
      <c r="N147" s="2509"/>
      <c r="O147" s="2512"/>
      <c r="P147" s="2503"/>
      <c r="Q147" s="2500"/>
      <c r="R147" s="2500"/>
      <c r="S147" s="2500"/>
      <c r="T147" s="2500"/>
      <c r="U147" s="2500"/>
      <c r="V147" s="2500"/>
      <c r="W147" s="2500"/>
      <c r="X147" s="2500"/>
      <c r="Y147" s="2506"/>
      <c r="Z147" s="2557"/>
      <c r="AA147" s="61" t="s">
        <v>877</v>
      </c>
      <c r="AC147" s="2497"/>
      <c r="AD147" s="36"/>
      <c r="AE147" s="36"/>
    </row>
    <row r="148" spans="1:31" s="16" customFormat="1">
      <c r="A148" s="2564"/>
      <c r="B148" s="2519"/>
      <c r="C148" s="2519"/>
      <c r="D148" s="2519"/>
      <c r="E148" s="62" t="s">
        <v>762</v>
      </c>
      <c r="F148" s="63"/>
      <c r="G148" s="2567"/>
      <c r="H148" s="2558"/>
      <c r="I148" s="2561"/>
      <c r="J148" s="2510"/>
      <c r="K148" s="2513"/>
      <c r="L148" s="2558"/>
      <c r="M148" s="2561"/>
      <c r="N148" s="2510"/>
      <c r="O148" s="2513"/>
      <c r="P148" s="2504"/>
      <c r="Q148" s="2501"/>
      <c r="R148" s="2501"/>
      <c r="S148" s="2501"/>
      <c r="T148" s="2501"/>
      <c r="U148" s="2501"/>
      <c r="V148" s="2501"/>
      <c r="W148" s="2501"/>
      <c r="X148" s="2501"/>
      <c r="Y148" s="2507"/>
      <c r="Z148" s="2558"/>
      <c r="AA148" s="64" t="s">
        <v>881</v>
      </c>
      <c r="AC148" s="2498"/>
      <c r="AD148" s="36"/>
      <c r="AE148" s="36"/>
    </row>
    <row r="149" spans="1:31" s="16" customFormat="1">
      <c r="A149" s="2562">
        <v>49</v>
      </c>
      <c r="B149" s="2517"/>
      <c r="C149" s="2517"/>
      <c r="D149" s="2517"/>
      <c r="E149" s="56" t="s">
        <v>760</v>
      </c>
      <c r="F149" s="57"/>
      <c r="G149" s="2565"/>
      <c r="H149" s="2556"/>
      <c r="I149" s="2559"/>
      <c r="J149" s="2508"/>
      <c r="K149" s="2511" t="s">
        <v>526</v>
      </c>
      <c r="L149" s="2556"/>
      <c r="M149" s="2559"/>
      <c r="N149" s="2508"/>
      <c r="O149" s="2511" t="s">
        <v>526</v>
      </c>
      <c r="P149" s="2502"/>
      <c r="Q149" s="2499"/>
      <c r="R149" s="2499"/>
      <c r="S149" s="2499"/>
      <c r="T149" s="2499"/>
      <c r="U149" s="2499"/>
      <c r="V149" s="2499"/>
      <c r="W149" s="2499"/>
      <c r="X149" s="2499"/>
      <c r="Y149" s="2505"/>
      <c r="Z149" s="2556" t="s">
        <v>478</v>
      </c>
      <c r="AA149" s="58" t="s">
        <v>880</v>
      </c>
      <c r="AC149" s="2496" t="str">
        <f t="shared" ref="AC149" si="46">IF(ISERROR(VLOOKUP(C149,$AD$6:$AE$27,2,0))=TRUE,"",VLOOKUP(C149,$AD$6:$AE$27,2,0))</f>
        <v/>
      </c>
      <c r="AD149" s="36"/>
      <c r="AE149" s="36"/>
    </row>
    <row r="150" spans="1:31" s="16" customFormat="1">
      <c r="A150" s="2563"/>
      <c r="B150" s="2518"/>
      <c r="C150" s="2518"/>
      <c r="D150" s="2518"/>
      <c r="E150" s="59" t="s">
        <v>761</v>
      </c>
      <c r="F150" s="60"/>
      <c r="G150" s="2566"/>
      <c r="H150" s="2557"/>
      <c r="I150" s="2560"/>
      <c r="J150" s="2509"/>
      <c r="K150" s="2512"/>
      <c r="L150" s="2557"/>
      <c r="M150" s="2560"/>
      <c r="N150" s="2509"/>
      <c r="O150" s="2512"/>
      <c r="P150" s="2503"/>
      <c r="Q150" s="2500"/>
      <c r="R150" s="2500"/>
      <c r="S150" s="2500"/>
      <c r="T150" s="2500"/>
      <c r="U150" s="2500"/>
      <c r="V150" s="2500"/>
      <c r="W150" s="2500"/>
      <c r="X150" s="2500"/>
      <c r="Y150" s="2506"/>
      <c r="Z150" s="2557"/>
      <c r="AA150" s="61" t="s">
        <v>877</v>
      </c>
      <c r="AC150" s="2497"/>
      <c r="AD150" s="36"/>
      <c r="AE150" s="36"/>
    </row>
    <row r="151" spans="1:31" s="16" customFormat="1">
      <c r="A151" s="2564"/>
      <c r="B151" s="2519"/>
      <c r="C151" s="2519"/>
      <c r="D151" s="2519"/>
      <c r="E151" s="62" t="s">
        <v>762</v>
      </c>
      <c r="F151" s="63"/>
      <c r="G151" s="2567"/>
      <c r="H151" s="2558"/>
      <c r="I151" s="2561"/>
      <c r="J151" s="2510"/>
      <c r="K151" s="2513"/>
      <c r="L151" s="2558"/>
      <c r="M151" s="2561"/>
      <c r="N151" s="2510"/>
      <c r="O151" s="2513"/>
      <c r="P151" s="2504"/>
      <c r="Q151" s="2501"/>
      <c r="R151" s="2501"/>
      <c r="S151" s="2501"/>
      <c r="T151" s="2501"/>
      <c r="U151" s="2501"/>
      <c r="V151" s="2501"/>
      <c r="W151" s="2501"/>
      <c r="X151" s="2501"/>
      <c r="Y151" s="2507"/>
      <c r="Z151" s="2558"/>
      <c r="AA151" s="64" t="s">
        <v>881</v>
      </c>
      <c r="AC151" s="2498"/>
      <c r="AD151" s="36"/>
      <c r="AE151" s="36"/>
    </row>
    <row r="152" spans="1:31" s="16" customFormat="1">
      <c r="A152" s="2562">
        <v>50</v>
      </c>
      <c r="B152" s="2517"/>
      <c r="C152" s="2517"/>
      <c r="D152" s="2517"/>
      <c r="E152" s="56" t="s">
        <v>760</v>
      </c>
      <c r="F152" s="57"/>
      <c r="G152" s="2565"/>
      <c r="H152" s="2556"/>
      <c r="I152" s="2559"/>
      <c r="J152" s="2508"/>
      <c r="K152" s="2511" t="s">
        <v>526</v>
      </c>
      <c r="L152" s="2556"/>
      <c r="M152" s="2559"/>
      <c r="N152" s="2508"/>
      <c r="O152" s="2511" t="s">
        <v>526</v>
      </c>
      <c r="P152" s="2502"/>
      <c r="Q152" s="2499"/>
      <c r="R152" s="2499"/>
      <c r="S152" s="2499"/>
      <c r="T152" s="2499"/>
      <c r="U152" s="2499"/>
      <c r="V152" s="2499"/>
      <c r="W152" s="2499"/>
      <c r="X152" s="2499"/>
      <c r="Y152" s="2505"/>
      <c r="Z152" s="2556" t="s">
        <v>478</v>
      </c>
      <c r="AA152" s="58" t="s">
        <v>880</v>
      </c>
      <c r="AC152" s="2496" t="str">
        <f t="shared" ref="AC152" si="47">IF(ISERROR(VLOOKUP(C152,$AD$6:$AE$27,2,0))=TRUE,"",VLOOKUP(C152,$AD$6:$AE$27,2,0))</f>
        <v/>
      </c>
      <c r="AD152" s="36"/>
      <c r="AE152" s="36"/>
    </row>
    <row r="153" spans="1:31" s="16" customFormat="1">
      <c r="A153" s="2563"/>
      <c r="B153" s="2518"/>
      <c r="C153" s="2518"/>
      <c r="D153" s="2518"/>
      <c r="E153" s="59" t="s">
        <v>761</v>
      </c>
      <c r="F153" s="60"/>
      <c r="G153" s="2566"/>
      <c r="H153" s="2557"/>
      <c r="I153" s="2560"/>
      <c r="J153" s="2509"/>
      <c r="K153" s="2512"/>
      <c r="L153" s="2557"/>
      <c r="M153" s="2560"/>
      <c r="N153" s="2509"/>
      <c r="O153" s="2512"/>
      <c r="P153" s="2503"/>
      <c r="Q153" s="2500"/>
      <c r="R153" s="2500"/>
      <c r="S153" s="2500"/>
      <c r="T153" s="2500"/>
      <c r="U153" s="2500"/>
      <c r="V153" s="2500"/>
      <c r="W153" s="2500"/>
      <c r="X153" s="2500"/>
      <c r="Y153" s="2506"/>
      <c r="Z153" s="2557"/>
      <c r="AA153" s="61" t="s">
        <v>877</v>
      </c>
      <c r="AC153" s="2497"/>
      <c r="AD153" s="36"/>
      <c r="AE153" s="36"/>
    </row>
    <row r="154" spans="1:31" s="16" customFormat="1">
      <c r="A154" s="2564"/>
      <c r="B154" s="2519"/>
      <c r="C154" s="2519"/>
      <c r="D154" s="2519"/>
      <c r="E154" s="62" t="s">
        <v>762</v>
      </c>
      <c r="F154" s="63"/>
      <c r="G154" s="2567"/>
      <c r="H154" s="2558"/>
      <c r="I154" s="2561"/>
      <c r="J154" s="2510"/>
      <c r="K154" s="2513"/>
      <c r="L154" s="2558"/>
      <c r="M154" s="2561"/>
      <c r="N154" s="2510"/>
      <c r="O154" s="2513"/>
      <c r="P154" s="2504"/>
      <c r="Q154" s="2501"/>
      <c r="R154" s="2501"/>
      <c r="S154" s="2501"/>
      <c r="T154" s="2501"/>
      <c r="U154" s="2501"/>
      <c r="V154" s="2501"/>
      <c r="W154" s="2501"/>
      <c r="X154" s="2501"/>
      <c r="Y154" s="2507"/>
      <c r="Z154" s="2558"/>
      <c r="AA154" s="64" t="s">
        <v>881</v>
      </c>
      <c r="AC154" s="2498"/>
      <c r="AD154" s="36"/>
      <c r="AE154" s="36"/>
    </row>
    <row r="155" spans="1:31" s="16" customFormat="1">
      <c r="A155" s="2562">
        <v>51</v>
      </c>
      <c r="B155" s="2517"/>
      <c r="C155" s="2517"/>
      <c r="D155" s="2517"/>
      <c r="E155" s="56" t="s">
        <v>760</v>
      </c>
      <c r="F155" s="57"/>
      <c r="G155" s="2565"/>
      <c r="H155" s="2556"/>
      <c r="I155" s="2559"/>
      <c r="J155" s="2508"/>
      <c r="K155" s="2511" t="s">
        <v>526</v>
      </c>
      <c r="L155" s="2556"/>
      <c r="M155" s="2559"/>
      <c r="N155" s="2508"/>
      <c r="O155" s="2511" t="s">
        <v>526</v>
      </c>
      <c r="P155" s="2502"/>
      <c r="Q155" s="2499"/>
      <c r="R155" s="2499"/>
      <c r="S155" s="2499"/>
      <c r="T155" s="2499"/>
      <c r="U155" s="2499"/>
      <c r="V155" s="2499"/>
      <c r="W155" s="2499"/>
      <c r="X155" s="2499"/>
      <c r="Y155" s="2505"/>
      <c r="Z155" s="2556" t="s">
        <v>478</v>
      </c>
      <c r="AA155" s="58" t="s">
        <v>880</v>
      </c>
      <c r="AC155" s="2496" t="str">
        <f t="shared" ref="AC155" si="48">IF(ISERROR(VLOOKUP(C155,$AD$6:$AE$27,2,0))=TRUE,"",VLOOKUP(C155,$AD$6:$AE$27,2,0))</f>
        <v/>
      </c>
      <c r="AD155" s="36"/>
      <c r="AE155" s="36"/>
    </row>
    <row r="156" spans="1:31" s="16" customFormat="1">
      <c r="A156" s="2563"/>
      <c r="B156" s="2518"/>
      <c r="C156" s="2518"/>
      <c r="D156" s="2518"/>
      <c r="E156" s="59" t="s">
        <v>761</v>
      </c>
      <c r="F156" s="60"/>
      <c r="G156" s="2566"/>
      <c r="H156" s="2557"/>
      <c r="I156" s="2560"/>
      <c r="J156" s="2509"/>
      <c r="K156" s="2512"/>
      <c r="L156" s="2557"/>
      <c r="M156" s="2560"/>
      <c r="N156" s="2509"/>
      <c r="O156" s="2512"/>
      <c r="P156" s="2503"/>
      <c r="Q156" s="2500"/>
      <c r="R156" s="2500"/>
      <c r="S156" s="2500"/>
      <c r="T156" s="2500"/>
      <c r="U156" s="2500"/>
      <c r="V156" s="2500"/>
      <c r="W156" s="2500"/>
      <c r="X156" s="2500"/>
      <c r="Y156" s="2506"/>
      <c r="Z156" s="2557"/>
      <c r="AA156" s="61" t="s">
        <v>877</v>
      </c>
      <c r="AC156" s="2497"/>
      <c r="AD156" s="36"/>
      <c r="AE156" s="36"/>
    </row>
    <row r="157" spans="1:31" s="16" customFormat="1">
      <c r="A157" s="2564"/>
      <c r="B157" s="2519"/>
      <c r="C157" s="2519"/>
      <c r="D157" s="2519"/>
      <c r="E157" s="62" t="s">
        <v>762</v>
      </c>
      <c r="F157" s="63"/>
      <c r="G157" s="2567"/>
      <c r="H157" s="2558"/>
      <c r="I157" s="2561"/>
      <c r="J157" s="2510"/>
      <c r="K157" s="2513"/>
      <c r="L157" s="2558"/>
      <c r="M157" s="2561"/>
      <c r="N157" s="2510"/>
      <c r="O157" s="2513"/>
      <c r="P157" s="2504"/>
      <c r="Q157" s="2501"/>
      <c r="R157" s="2501"/>
      <c r="S157" s="2501"/>
      <c r="T157" s="2501"/>
      <c r="U157" s="2501"/>
      <c r="V157" s="2501"/>
      <c r="W157" s="2501"/>
      <c r="X157" s="2501"/>
      <c r="Y157" s="2507"/>
      <c r="Z157" s="2558"/>
      <c r="AA157" s="64" t="s">
        <v>881</v>
      </c>
      <c r="AC157" s="2498"/>
      <c r="AD157" s="36"/>
      <c r="AE157" s="36"/>
    </row>
    <row r="158" spans="1:31" s="16" customFormat="1">
      <c r="A158" s="2562">
        <v>52</v>
      </c>
      <c r="B158" s="2517"/>
      <c r="C158" s="2517"/>
      <c r="D158" s="2517"/>
      <c r="E158" s="56" t="s">
        <v>760</v>
      </c>
      <c r="F158" s="57"/>
      <c r="G158" s="2565"/>
      <c r="H158" s="2556"/>
      <c r="I158" s="2559"/>
      <c r="J158" s="2508"/>
      <c r="K158" s="2511" t="s">
        <v>526</v>
      </c>
      <c r="L158" s="2556"/>
      <c r="M158" s="2559"/>
      <c r="N158" s="2508"/>
      <c r="O158" s="2511" t="s">
        <v>526</v>
      </c>
      <c r="P158" s="2502"/>
      <c r="Q158" s="2499"/>
      <c r="R158" s="2499"/>
      <c r="S158" s="2499"/>
      <c r="T158" s="2499"/>
      <c r="U158" s="2499"/>
      <c r="V158" s="2499"/>
      <c r="W158" s="2499"/>
      <c r="X158" s="2499"/>
      <c r="Y158" s="2505"/>
      <c r="Z158" s="2556" t="s">
        <v>478</v>
      </c>
      <c r="AA158" s="58" t="s">
        <v>880</v>
      </c>
      <c r="AC158" s="2496" t="str">
        <f t="shared" ref="AC158" si="49">IF(ISERROR(VLOOKUP(C158,$AD$6:$AE$27,2,0))=TRUE,"",VLOOKUP(C158,$AD$6:$AE$27,2,0))</f>
        <v/>
      </c>
      <c r="AD158" s="36"/>
      <c r="AE158" s="36"/>
    </row>
    <row r="159" spans="1:31" s="16" customFormat="1">
      <c r="A159" s="2563"/>
      <c r="B159" s="2518"/>
      <c r="C159" s="2518"/>
      <c r="D159" s="2518"/>
      <c r="E159" s="59" t="s">
        <v>761</v>
      </c>
      <c r="F159" s="60"/>
      <c r="G159" s="2566"/>
      <c r="H159" s="2557"/>
      <c r="I159" s="2560"/>
      <c r="J159" s="2509"/>
      <c r="K159" s="2512"/>
      <c r="L159" s="2557"/>
      <c r="M159" s="2560"/>
      <c r="N159" s="2509"/>
      <c r="O159" s="2512"/>
      <c r="P159" s="2503"/>
      <c r="Q159" s="2500"/>
      <c r="R159" s="2500"/>
      <c r="S159" s="2500"/>
      <c r="T159" s="2500"/>
      <c r="U159" s="2500"/>
      <c r="V159" s="2500"/>
      <c r="W159" s="2500"/>
      <c r="X159" s="2500"/>
      <c r="Y159" s="2506"/>
      <c r="Z159" s="2557"/>
      <c r="AA159" s="61" t="s">
        <v>877</v>
      </c>
      <c r="AC159" s="2497"/>
      <c r="AD159" s="36"/>
      <c r="AE159" s="36"/>
    </row>
    <row r="160" spans="1:31" s="16" customFormat="1">
      <c r="A160" s="2564"/>
      <c r="B160" s="2519"/>
      <c r="C160" s="2519"/>
      <c r="D160" s="2519"/>
      <c r="E160" s="62" t="s">
        <v>762</v>
      </c>
      <c r="F160" s="63"/>
      <c r="G160" s="2567"/>
      <c r="H160" s="2558"/>
      <c r="I160" s="2561"/>
      <c r="J160" s="2510"/>
      <c r="K160" s="2513"/>
      <c r="L160" s="2558"/>
      <c r="M160" s="2561"/>
      <c r="N160" s="2510"/>
      <c r="O160" s="2513"/>
      <c r="P160" s="2504"/>
      <c r="Q160" s="2501"/>
      <c r="R160" s="2501"/>
      <c r="S160" s="2501"/>
      <c r="T160" s="2501"/>
      <c r="U160" s="2501"/>
      <c r="V160" s="2501"/>
      <c r="W160" s="2501"/>
      <c r="X160" s="2501"/>
      <c r="Y160" s="2507"/>
      <c r="Z160" s="2558"/>
      <c r="AA160" s="64" t="s">
        <v>881</v>
      </c>
      <c r="AC160" s="2498"/>
      <c r="AD160" s="36"/>
      <c r="AE160" s="36"/>
    </row>
    <row r="161" spans="1:31" s="16" customFormat="1">
      <c r="A161" s="2562">
        <v>53</v>
      </c>
      <c r="B161" s="2517"/>
      <c r="C161" s="2517"/>
      <c r="D161" s="2517"/>
      <c r="E161" s="56" t="s">
        <v>760</v>
      </c>
      <c r="F161" s="57"/>
      <c r="G161" s="2565"/>
      <c r="H161" s="2556"/>
      <c r="I161" s="2559"/>
      <c r="J161" s="2508"/>
      <c r="K161" s="2511" t="s">
        <v>526</v>
      </c>
      <c r="L161" s="2556"/>
      <c r="M161" s="2559"/>
      <c r="N161" s="2508"/>
      <c r="O161" s="2511" t="s">
        <v>526</v>
      </c>
      <c r="P161" s="2502"/>
      <c r="Q161" s="2499"/>
      <c r="R161" s="2499"/>
      <c r="S161" s="2499"/>
      <c r="T161" s="2499"/>
      <c r="U161" s="2499"/>
      <c r="V161" s="2499"/>
      <c r="W161" s="2499"/>
      <c r="X161" s="2499"/>
      <c r="Y161" s="2505"/>
      <c r="Z161" s="2556" t="s">
        <v>478</v>
      </c>
      <c r="AA161" s="58" t="s">
        <v>880</v>
      </c>
      <c r="AC161" s="2496" t="str">
        <f t="shared" ref="AC161" si="50">IF(ISERROR(VLOOKUP(C161,$AD$6:$AE$27,2,0))=TRUE,"",VLOOKUP(C161,$AD$6:$AE$27,2,0))</f>
        <v/>
      </c>
      <c r="AD161" s="36"/>
      <c r="AE161" s="36"/>
    </row>
    <row r="162" spans="1:31" s="16" customFormat="1">
      <c r="A162" s="2563"/>
      <c r="B162" s="2518"/>
      <c r="C162" s="2518"/>
      <c r="D162" s="2518"/>
      <c r="E162" s="59" t="s">
        <v>761</v>
      </c>
      <c r="F162" s="60"/>
      <c r="G162" s="2566"/>
      <c r="H162" s="2557"/>
      <c r="I162" s="2560"/>
      <c r="J162" s="2509"/>
      <c r="K162" s="2512"/>
      <c r="L162" s="2557"/>
      <c r="M162" s="2560"/>
      <c r="N162" s="2509"/>
      <c r="O162" s="2512"/>
      <c r="P162" s="2503"/>
      <c r="Q162" s="2500"/>
      <c r="R162" s="2500"/>
      <c r="S162" s="2500"/>
      <c r="T162" s="2500"/>
      <c r="U162" s="2500"/>
      <c r="V162" s="2500"/>
      <c r="W162" s="2500"/>
      <c r="X162" s="2500"/>
      <c r="Y162" s="2506"/>
      <c r="Z162" s="2557"/>
      <c r="AA162" s="61" t="s">
        <v>877</v>
      </c>
      <c r="AC162" s="2497"/>
      <c r="AD162" s="36"/>
      <c r="AE162" s="36"/>
    </row>
    <row r="163" spans="1:31" s="16" customFormat="1">
      <c r="A163" s="2564"/>
      <c r="B163" s="2519"/>
      <c r="C163" s="2519"/>
      <c r="D163" s="2519"/>
      <c r="E163" s="62" t="s">
        <v>762</v>
      </c>
      <c r="F163" s="63"/>
      <c r="G163" s="2567"/>
      <c r="H163" s="2558"/>
      <c r="I163" s="2561"/>
      <c r="J163" s="2510"/>
      <c r="K163" s="2513"/>
      <c r="L163" s="2558"/>
      <c r="M163" s="2561"/>
      <c r="N163" s="2510"/>
      <c r="O163" s="2513"/>
      <c r="P163" s="2504"/>
      <c r="Q163" s="2501"/>
      <c r="R163" s="2501"/>
      <c r="S163" s="2501"/>
      <c r="T163" s="2501"/>
      <c r="U163" s="2501"/>
      <c r="V163" s="2501"/>
      <c r="W163" s="2501"/>
      <c r="X163" s="2501"/>
      <c r="Y163" s="2507"/>
      <c r="Z163" s="2558"/>
      <c r="AA163" s="64" t="s">
        <v>881</v>
      </c>
      <c r="AC163" s="2498"/>
      <c r="AD163" s="36"/>
      <c r="AE163" s="36"/>
    </row>
    <row r="164" spans="1:31" s="16" customFormat="1">
      <c r="A164" s="2562">
        <v>54</v>
      </c>
      <c r="B164" s="2517"/>
      <c r="C164" s="2517"/>
      <c r="D164" s="2517"/>
      <c r="E164" s="56" t="s">
        <v>760</v>
      </c>
      <c r="F164" s="57"/>
      <c r="G164" s="2565"/>
      <c r="H164" s="2556"/>
      <c r="I164" s="2559"/>
      <c r="J164" s="2508"/>
      <c r="K164" s="2511" t="s">
        <v>526</v>
      </c>
      <c r="L164" s="2556"/>
      <c r="M164" s="2559"/>
      <c r="N164" s="2508"/>
      <c r="O164" s="2511" t="s">
        <v>526</v>
      </c>
      <c r="P164" s="2502"/>
      <c r="Q164" s="2499"/>
      <c r="R164" s="2499"/>
      <c r="S164" s="2499"/>
      <c r="T164" s="2499"/>
      <c r="U164" s="2499"/>
      <c r="V164" s="2499"/>
      <c r="W164" s="2499"/>
      <c r="X164" s="2499"/>
      <c r="Y164" s="2505"/>
      <c r="Z164" s="2556" t="s">
        <v>478</v>
      </c>
      <c r="AA164" s="58" t="s">
        <v>880</v>
      </c>
      <c r="AC164" s="2496" t="str">
        <f t="shared" ref="AC164" si="51">IF(ISERROR(VLOOKUP(C164,$AD$6:$AE$27,2,0))=TRUE,"",VLOOKUP(C164,$AD$6:$AE$27,2,0))</f>
        <v/>
      </c>
      <c r="AD164" s="36"/>
      <c r="AE164" s="36"/>
    </row>
    <row r="165" spans="1:31" s="16" customFormat="1">
      <c r="A165" s="2563"/>
      <c r="B165" s="2518"/>
      <c r="C165" s="2518"/>
      <c r="D165" s="2518"/>
      <c r="E165" s="59" t="s">
        <v>761</v>
      </c>
      <c r="F165" s="60"/>
      <c r="G165" s="2566"/>
      <c r="H165" s="2557"/>
      <c r="I165" s="2560"/>
      <c r="J165" s="2509"/>
      <c r="K165" s="2512"/>
      <c r="L165" s="2557"/>
      <c r="M165" s="2560"/>
      <c r="N165" s="2509"/>
      <c r="O165" s="2512"/>
      <c r="P165" s="2503"/>
      <c r="Q165" s="2500"/>
      <c r="R165" s="2500"/>
      <c r="S165" s="2500"/>
      <c r="T165" s="2500"/>
      <c r="U165" s="2500"/>
      <c r="V165" s="2500"/>
      <c r="W165" s="2500"/>
      <c r="X165" s="2500"/>
      <c r="Y165" s="2506"/>
      <c r="Z165" s="2557"/>
      <c r="AA165" s="61" t="s">
        <v>877</v>
      </c>
      <c r="AC165" s="2497"/>
      <c r="AD165" s="36"/>
      <c r="AE165" s="36"/>
    </row>
    <row r="166" spans="1:31" s="16" customFormat="1">
      <c r="A166" s="2564"/>
      <c r="B166" s="2519"/>
      <c r="C166" s="2519"/>
      <c r="D166" s="2519"/>
      <c r="E166" s="62" t="s">
        <v>762</v>
      </c>
      <c r="F166" s="63"/>
      <c r="G166" s="2567"/>
      <c r="H166" s="2558"/>
      <c r="I166" s="2561"/>
      <c r="J166" s="2510"/>
      <c r="K166" s="2513"/>
      <c r="L166" s="2558"/>
      <c r="M166" s="2561"/>
      <c r="N166" s="2510"/>
      <c r="O166" s="2513"/>
      <c r="P166" s="2504"/>
      <c r="Q166" s="2501"/>
      <c r="R166" s="2501"/>
      <c r="S166" s="2501"/>
      <c r="T166" s="2501"/>
      <c r="U166" s="2501"/>
      <c r="V166" s="2501"/>
      <c r="W166" s="2501"/>
      <c r="X166" s="2501"/>
      <c r="Y166" s="2507"/>
      <c r="Z166" s="2558"/>
      <c r="AA166" s="64" t="s">
        <v>881</v>
      </c>
      <c r="AC166" s="2498"/>
      <c r="AD166" s="36"/>
      <c r="AE166" s="36"/>
    </row>
    <row r="167" spans="1:31" s="16" customFormat="1">
      <c r="A167" s="2562">
        <v>55</v>
      </c>
      <c r="B167" s="2517"/>
      <c r="C167" s="2517"/>
      <c r="D167" s="2517"/>
      <c r="E167" s="56" t="s">
        <v>760</v>
      </c>
      <c r="F167" s="57"/>
      <c r="G167" s="2565"/>
      <c r="H167" s="2556"/>
      <c r="I167" s="2559"/>
      <c r="J167" s="2508"/>
      <c r="K167" s="2511" t="s">
        <v>526</v>
      </c>
      <c r="L167" s="2556"/>
      <c r="M167" s="2559"/>
      <c r="N167" s="2508"/>
      <c r="O167" s="2511" t="s">
        <v>526</v>
      </c>
      <c r="P167" s="2502"/>
      <c r="Q167" s="2499"/>
      <c r="R167" s="2499"/>
      <c r="S167" s="2499"/>
      <c r="T167" s="2499"/>
      <c r="U167" s="2499"/>
      <c r="V167" s="2499"/>
      <c r="W167" s="2499"/>
      <c r="X167" s="2499"/>
      <c r="Y167" s="2505"/>
      <c r="Z167" s="2556" t="s">
        <v>478</v>
      </c>
      <c r="AA167" s="58" t="s">
        <v>880</v>
      </c>
      <c r="AC167" s="2496" t="str">
        <f t="shared" ref="AC167" si="52">IF(ISERROR(VLOOKUP(C167,$AD$6:$AE$27,2,0))=TRUE,"",VLOOKUP(C167,$AD$6:$AE$27,2,0))</f>
        <v/>
      </c>
      <c r="AD167" s="36"/>
      <c r="AE167" s="36"/>
    </row>
    <row r="168" spans="1:31" s="16" customFormat="1">
      <c r="A168" s="2563"/>
      <c r="B168" s="2518"/>
      <c r="C168" s="2518"/>
      <c r="D168" s="2518"/>
      <c r="E168" s="59" t="s">
        <v>761</v>
      </c>
      <c r="F168" s="60"/>
      <c r="G168" s="2566"/>
      <c r="H168" s="2557"/>
      <c r="I168" s="2560"/>
      <c r="J168" s="2509"/>
      <c r="K168" s="2512"/>
      <c r="L168" s="2557"/>
      <c r="M168" s="2560"/>
      <c r="N168" s="2509"/>
      <c r="O168" s="2512"/>
      <c r="P168" s="2503"/>
      <c r="Q168" s="2500"/>
      <c r="R168" s="2500"/>
      <c r="S168" s="2500"/>
      <c r="T168" s="2500"/>
      <c r="U168" s="2500"/>
      <c r="V168" s="2500"/>
      <c r="W168" s="2500"/>
      <c r="X168" s="2500"/>
      <c r="Y168" s="2506"/>
      <c r="Z168" s="2557"/>
      <c r="AA168" s="61" t="s">
        <v>877</v>
      </c>
      <c r="AC168" s="2497"/>
      <c r="AD168" s="36"/>
      <c r="AE168" s="36"/>
    </row>
    <row r="169" spans="1:31" s="16" customFormat="1">
      <c r="A169" s="2564"/>
      <c r="B169" s="2519"/>
      <c r="C169" s="2519"/>
      <c r="D169" s="2519"/>
      <c r="E169" s="62" t="s">
        <v>762</v>
      </c>
      <c r="F169" s="63"/>
      <c r="G169" s="2567"/>
      <c r="H169" s="2558"/>
      <c r="I169" s="2561"/>
      <c r="J169" s="2510"/>
      <c r="K169" s="2513"/>
      <c r="L169" s="2558"/>
      <c r="M169" s="2561"/>
      <c r="N169" s="2510"/>
      <c r="O169" s="2513"/>
      <c r="P169" s="2504"/>
      <c r="Q169" s="2501"/>
      <c r="R169" s="2501"/>
      <c r="S169" s="2501"/>
      <c r="T169" s="2501"/>
      <c r="U169" s="2501"/>
      <c r="V169" s="2501"/>
      <c r="W169" s="2501"/>
      <c r="X169" s="2501"/>
      <c r="Y169" s="2507"/>
      <c r="Z169" s="2558"/>
      <c r="AA169" s="64" t="s">
        <v>881</v>
      </c>
      <c r="AC169" s="2498"/>
      <c r="AD169" s="36"/>
      <c r="AE169" s="36"/>
    </row>
    <row r="170" spans="1:31" s="16" customFormat="1">
      <c r="A170" s="2562">
        <v>56</v>
      </c>
      <c r="B170" s="2517"/>
      <c r="C170" s="2517"/>
      <c r="D170" s="2517"/>
      <c r="E170" s="56" t="s">
        <v>760</v>
      </c>
      <c r="F170" s="57"/>
      <c r="G170" s="2565"/>
      <c r="H170" s="2556"/>
      <c r="I170" s="2559"/>
      <c r="J170" s="2508"/>
      <c r="K170" s="2511" t="s">
        <v>526</v>
      </c>
      <c r="L170" s="2556"/>
      <c r="M170" s="2559"/>
      <c r="N170" s="2508"/>
      <c r="O170" s="2511" t="s">
        <v>526</v>
      </c>
      <c r="P170" s="2502"/>
      <c r="Q170" s="2499"/>
      <c r="R170" s="2499"/>
      <c r="S170" s="2499"/>
      <c r="T170" s="2499"/>
      <c r="U170" s="2499"/>
      <c r="V170" s="2499"/>
      <c r="W170" s="2499"/>
      <c r="X170" s="2499"/>
      <c r="Y170" s="2505"/>
      <c r="Z170" s="2556" t="s">
        <v>478</v>
      </c>
      <c r="AA170" s="58" t="s">
        <v>880</v>
      </c>
      <c r="AC170" s="2496" t="str">
        <f t="shared" ref="AC170" si="53">IF(ISERROR(VLOOKUP(C170,$AD$6:$AE$27,2,0))=TRUE,"",VLOOKUP(C170,$AD$6:$AE$27,2,0))</f>
        <v/>
      </c>
      <c r="AD170" s="36"/>
      <c r="AE170" s="36"/>
    </row>
    <row r="171" spans="1:31" s="16" customFormat="1">
      <c r="A171" s="2563"/>
      <c r="B171" s="2518"/>
      <c r="C171" s="2518"/>
      <c r="D171" s="2518"/>
      <c r="E171" s="59" t="s">
        <v>761</v>
      </c>
      <c r="F171" s="60"/>
      <c r="G171" s="2566"/>
      <c r="H171" s="2557"/>
      <c r="I171" s="2560"/>
      <c r="J171" s="2509"/>
      <c r="K171" s="2512"/>
      <c r="L171" s="2557"/>
      <c r="M171" s="2560"/>
      <c r="N171" s="2509"/>
      <c r="O171" s="2512"/>
      <c r="P171" s="2503"/>
      <c r="Q171" s="2500"/>
      <c r="R171" s="2500"/>
      <c r="S171" s="2500"/>
      <c r="T171" s="2500"/>
      <c r="U171" s="2500"/>
      <c r="V171" s="2500"/>
      <c r="W171" s="2500"/>
      <c r="X171" s="2500"/>
      <c r="Y171" s="2506"/>
      <c r="Z171" s="2557"/>
      <c r="AA171" s="61" t="s">
        <v>877</v>
      </c>
      <c r="AC171" s="2497"/>
      <c r="AD171" s="36"/>
      <c r="AE171" s="36"/>
    </row>
    <row r="172" spans="1:31" s="16" customFormat="1">
      <c r="A172" s="2564"/>
      <c r="B172" s="2519"/>
      <c r="C172" s="2519"/>
      <c r="D172" s="2519"/>
      <c r="E172" s="62" t="s">
        <v>762</v>
      </c>
      <c r="F172" s="63"/>
      <c r="G172" s="2567"/>
      <c r="H172" s="2558"/>
      <c r="I172" s="2561"/>
      <c r="J172" s="2510"/>
      <c r="K172" s="2513"/>
      <c r="L172" s="2558"/>
      <c r="M172" s="2561"/>
      <c r="N172" s="2510"/>
      <c r="O172" s="2513"/>
      <c r="P172" s="2504"/>
      <c r="Q172" s="2501"/>
      <c r="R172" s="2501"/>
      <c r="S172" s="2501"/>
      <c r="T172" s="2501"/>
      <c r="U172" s="2501"/>
      <c r="V172" s="2501"/>
      <c r="W172" s="2501"/>
      <c r="X172" s="2501"/>
      <c r="Y172" s="2507"/>
      <c r="Z172" s="2558"/>
      <c r="AA172" s="64" t="s">
        <v>881</v>
      </c>
      <c r="AC172" s="2498"/>
      <c r="AD172" s="36"/>
      <c r="AE172" s="36"/>
    </row>
    <row r="173" spans="1:31" s="16" customFormat="1">
      <c r="A173" s="2562">
        <v>57</v>
      </c>
      <c r="B173" s="2517"/>
      <c r="C173" s="2517"/>
      <c r="D173" s="2517"/>
      <c r="E173" s="56" t="s">
        <v>760</v>
      </c>
      <c r="F173" s="57"/>
      <c r="G173" s="2565"/>
      <c r="H173" s="2556"/>
      <c r="I173" s="2559"/>
      <c r="J173" s="2508"/>
      <c r="K173" s="2511" t="s">
        <v>526</v>
      </c>
      <c r="L173" s="2556"/>
      <c r="M173" s="2559"/>
      <c r="N173" s="2508"/>
      <c r="O173" s="2511" t="s">
        <v>526</v>
      </c>
      <c r="P173" s="2502"/>
      <c r="Q173" s="2499"/>
      <c r="R173" s="2499"/>
      <c r="S173" s="2499"/>
      <c r="T173" s="2499"/>
      <c r="U173" s="2499"/>
      <c r="V173" s="2499"/>
      <c r="W173" s="2499"/>
      <c r="X173" s="2499"/>
      <c r="Y173" s="2505"/>
      <c r="Z173" s="2556" t="s">
        <v>478</v>
      </c>
      <c r="AA173" s="58" t="s">
        <v>880</v>
      </c>
      <c r="AC173" s="2496" t="str">
        <f t="shared" ref="AC173" si="54">IF(ISERROR(VLOOKUP(C173,$AD$6:$AE$27,2,0))=TRUE,"",VLOOKUP(C173,$AD$6:$AE$27,2,0))</f>
        <v/>
      </c>
      <c r="AD173" s="36"/>
      <c r="AE173" s="36"/>
    </row>
    <row r="174" spans="1:31" s="16" customFormat="1">
      <c r="A174" s="2563"/>
      <c r="B174" s="2518"/>
      <c r="C174" s="2518"/>
      <c r="D174" s="2518"/>
      <c r="E174" s="59" t="s">
        <v>761</v>
      </c>
      <c r="F174" s="60"/>
      <c r="G174" s="2566"/>
      <c r="H174" s="2557"/>
      <c r="I174" s="2560"/>
      <c r="J174" s="2509"/>
      <c r="K174" s="2512"/>
      <c r="L174" s="2557"/>
      <c r="M174" s="2560"/>
      <c r="N174" s="2509"/>
      <c r="O174" s="2512"/>
      <c r="P174" s="2503"/>
      <c r="Q174" s="2500"/>
      <c r="R174" s="2500"/>
      <c r="S174" s="2500"/>
      <c r="T174" s="2500"/>
      <c r="U174" s="2500"/>
      <c r="V174" s="2500"/>
      <c r="W174" s="2500"/>
      <c r="X174" s="2500"/>
      <c r="Y174" s="2506"/>
      <c r="Z174" s="2557"/>
      <c r="AA174" s="61" t="s">
        <v>877</v>
      </c>
      <c r="AC174" s="2497"/>
      <c r="AD174" s="36"/>
      <c r="AE174" s="36"/>
    </row>
    <row r="175" spans="1:31" s="16" customFormat="1">
      <c r="A175" s="2564"/>
      <c r="B175" s="2519"/>
      <c r="C175" s="2519"/>
      <c r="D175" s="2519"/>
      <c r="E175" s="62" t="s">
        <v>762</v>
      </c>
      <c r="F175" s="63"/>
      <c r="G175" s="2567"/>
      <c r="H175" s="2558"/>
      <c r="I175" s="2561"/>
      <c r="J175" s="2510"/>
      <c r="K175" s="2513"/>
      <c r="L175" s="2558"/>
      <c r="M175" s="2561"/>
      <c r="N175" s="2510"/>
      <c r="O175" s="2513"/>
      <c r="P175" s="2504"/>
      <c r="Q175" s="2501"/>
      <c r="R175" s="2501"/>
      <c r="S175" s="2501"/>
      <c r="T175" s="2501"/>
      <c r="U175" s="2501"/>
      <c r="V175" s="2501"/>
      <c r="W175" s="2501"/>
      <c r="X175" s="2501"/>
      <c r="Y175" s="2507"/>
      <c r="Z175" s="2558"/>
      <c r="AA175" s="64" t="s">
        <v>881</v>
      </c>
      <c r="AC175" s="2498"/>
      <c r="AD175" s="36"/>
      <c r="AE175" s="36"/>
    </row>
    <row r="176" spans="1:31" s="16" customFormat="1">
      <c r="A176" s="2562">
        <v>58</v>
      </c>
      <c r="B176" s="2517"/>
      <c r="C176" s="2517"/>
      <c r="D176" s="2517"/>
      <c r="E176" s="56" t="s">
        <v>760</v>
      </c>
      <c r="F176" s="57"/>
      <c r="G176" s="2565"/>
      <c r="H176" s="2556"/>
      <c r="I176" s="2559"/>
      <c r="J176" s="2508"/>
      <c r="K176" s="2511" t="s">
        <v>526</v>
      </c>
      <c r="L176" s="2556"/>
      <c r="M176" s="2559"/>
      <c r="N176" s="2508"/>
      <c r="O176" s="2511" t="s">
        <v>526</v>
      </c>
      <c r="P176" s="2502"/>
      <c r="Q176" s="2499"/>
      <c r="R176" s="2499"/>
      <c r="S176" s="2499"/>
      <c r="T176" s="2499"/>
      <c r="U176" s="2499"/>
      <c r="V176" s="2499"/>
      <c r="W176" s="2499"/>
      <c r="X176" s="2499"/>
      <c r="Y176" s="2505"/>
      <c r="Z176" s="2556" t="s">
        <v>478</v>
      </c>
      <c r="AA176" s="58" t="s">
        <v>880</v>
      </c>
      <c r="AC176" s="2496" t="str">
        <f t="shared" ref="AC176" si="55">IF(ISERROR(VLOOKUP(C176,$AD$6:$AE$27,2,0))=TRUE,"",VLOOKUP(C176,$AD$6:$AE$27,2,0))</f>
        <v/>
      </c>
      <c r="AD176" s="36"/>
      <c r="AE176" s="36"/>
    </row>
    <row r="177" spans="1:31" s="16" customFormat="1">
      <c r="A177" s="2563"/>
      <c r="B177" s="2518"/>
      <c r="C177" s="2518"/>
      <c r="D177" s="2518"/>
      <c r="E177" s="59" t="s">
        <v>761</v>
      </c>
      <c r="F177" s="60"/>
      <c r="G177" s="2566"/>
      <c r="H177" s="2557"/>
      <c r="I177" s="2560"/>
      <c r="J177" s="2509"/>
      <c r="K177" s="2512"/>
      <c r="L177" s="2557"/>
      <c r="M177" s="2560"/>
      <c r="N177" s="2509"/>
      <c r="O177" s="2512"/>
      <c r="P177" s="2503"/>
      <c r="Q177" s="2500"/>
      <c r="R177" s="2500"/>
      <c r="S177" s="2500"/>
      <c r="T177" s="2500"/>
      <c r="U177" s="2500"/>
      <c r="V177" s="2500"/>
      <c r="W177" s="2500"/>
      <c r="X177" s="2500"/>
      <c r="Y177" s="2506"/>
      <c r="Z177" s="2557"/>
      <c r="AA177" s="61" t="s">
        <v>877</v>
      </c>
      <c r="AC177" s="2497"/>
      <c r="AD177" s="36"/>
      <c r="AE177" s="36"/>
    </row>
    <row r="178" spans="1:31" s="16" customFormat="1">
      <c r="A178" s="2564"/>
      <c r="B178" s="2519"/>
      <c r="C178" s="2519"/>
      <c r="D178" s="2519"/>
      <c r="E178" s="62" t="s">
        <v>762</v>
      </c>
      <c r="F178" s="63"/>
      <c r="G178" s="2567"/>
      <c r="H178" s="2558"/>
      <c r="I178" s="2561"/>
      <c r="J178" s="2510"/>
      <c r="K178" s="2513"/>
      <c r="L178" s="2558"/>
      <c r="M178" s="2561"/>
      <c r="N178" s="2510"/>
      <c r="O178" s="2513"/>
      <c r="P178" s="2504"/>
      <c r="Q178" s="2501"/>
      <c r="R178" s="2501"/>
      <c r="S178" s="2501"/>
      <c r="T178" s="2501"/>
      <c r="U178" s="2501"/>
      <c r="V178" s="2501"/>
      <c r="W178" s="2501"/>
      <c r="X178" s="2501"/>
      <c r="Y178" s="2507"/>
      <c r="Z178" s="2558"/>
      <c r="AA178" s="64" t="s">
        <v>881</v>
      </c>
      <c r="AC178" s="2498"/>
      <c r="AD178" s="36"/>
      <c r="AE178" s="36"/>
    </row>
    <row r="179" spans="1:31" s="16" customFormat="1">
      <c r="A179" s="2562">
        <v>59</v>
      </c>
      <c r="B179" s="2517"/>
      <c r="C179" s="2517"/>
      <c r="D179" s="2517"/>
      <c r="E179" s="56" t="s">
        <v>760</v>
      </c>
      <c r="F179" s="57"/>
      <c r="G179" s="2565"/>
      <c r="H179" s="2556"/>
      <c r="I179" s="2559"/>
      <c r="J179" s="2508"/>
      <c r="K179" s="2511" t="s">
        <v>526</v>
      </c>
      <c r="L179" s="2556"/>
      <c r="M179" s="2559"/>
      <c r="N179" s="2508"/>
      <c r="O179" s="2511" t="s">
        <v>526</v>
      </c>
      <c r="P179" s="2502"/>
      <c r="Q179" s="2499"/>
      <c r="R179" s="2499"/>
      <c r="S179" s="2499"/>
      <c r="T179" s="2499"/>
      <c r="U179" s="2499"/>
      <c r="V179" s="2499"/>
      <c r="W179" s="2499"/>
      <c r="X179" s="2499"/>
      <c r="Y179" s="2505"/>
      <c r="Z179" s="2556" t="s">
        <v>478</v>
      </c>
      <c r="AA179" s="58" t="s">
        <v>880</v>
      </c>
      <c r="AC179" s="2496" t="str">
        <f t="shared" ref="AC179" si="56">IF(ISERROR(VLOOKUP(C179,$AD$6:$AE$27,2,0))=TRUE,"",VLOOKUP(C179,$AD$6:$AE$27,2,0))</f>
        <v/>
      </c>
      <c r="AD179" s="36"/>
      <c r="AE179" s="36"/>
    </row>
    <row r="180" spans="1:31" s="16" customFormat="1">
      <c r="A180" s="2563"/>
      <c r="B180" s="2518"/>
      <c r="C180" s="2518"/>
      <c r="D180" s="2518"/>
      <c r="E180" s="59" t="s">
        <v>761</v>
      </c>
      <c r="F180" s="60"/>
      <c r="G180" s="2566"/>
      <c r="H180" s="2557"/>
      <c r="I180" s="2560"/>
      <c r="J180" s="2509"/>
      <c r="K180" s="2512"/>
      <c r="L180" s="2557"/>
      <c r="M180" s="2560"/>
      <c r="N180" s="2509"/>
      <c r="O180" s="2512"/>
      <c r="P180" s="2503"/>
      <c r="Q180" s="2500"/>
      <c r="R180" s="2500"/>
      <c r="S180" s="2500"/>
      <c r="T180" s="2500"/>
      <c r="U180" s="2500"/>
      <c r="V180" s="2500"/>
      <c r="W180" s="2500"/>
      <c r="X180" s="2500"/>
      <c r="Y180" s="2506"/>
      <c r="Z180" s="2557"/>
      <c r="AA180" s="61" t="s">
        <v>877</v>
      </c>
      <c r="AC180" s="2497"/>
      <c r="AD180" s="36"/>
      <c r="AE180" s="36"/>
    </row>
    <row r="181" spans="1:31" s="16" customFormat="1">
      <c r="A181" s="2564"/>
      <c r="B181" s="2519"/>
      <c r="C181" s="2519"/>
      <c r="D181" s="2519"/>
      <c r="E181" s="62" t="s">
        <v>762</v>
      </c>
      <c r="F181" s="63"/>
      <c r="G181" s="2567"/>
      <c r="H181" s="2558"/>
      <c r="I181" s="2561"/>
      <c r="J181" s="2510"/>
      <c r="K181" s="2513"/>
      <c r="L181" s="2558"/>
      <c r="M181" s="2561"/>
      <c r="N181" s="2510"/>
      <c r="O181" s="2513"/>
      <c r="P181" s="2504"/>
      <c r="Q181" s="2501"/>
      <c r="R181" s="2501"/>
      <c r="S181" s="2501"/>
      <c r="T181" s="2501"/>
      <c r="U181" s="2501"/>
      <c r="V181" s="2501"/>
      <c r="W181" s="2501"/>
      <c r="X181" s="2501"/>
      <c r="Y181" s="2507"/>
      <c r="Z181" s="2558"/>
      <c r="AA181" s="64" t="s">
        <v>881</v>
      </c>
      <c r="AC181" s="2498"/>
      <c r="AD181" s="36"/>
      <c r="AE181" s="36"/>
    </row>
    <row r="182" spans="1:31" s="16" customFormat="1">
      <c r="A182" s="2562">
        <v>60</v>
      </c>
      <c r="B182" s="2517"/>
      <c r="C182" s="2517"/>
      <c r="D182" s="2517"/>
      <c r="E182" s="56" t="s">
        <v>760</v>
      </c>
      <c r="F182" s="57"/>
      <c r="G182" s="2565"/>
      <c r="H182" s="2556"/>
      <c r="I182" s="2559"/>
      <c r="J182" s="2508"/>
      <c r="K182" s="2511" t="s">
        <v>526</v>
      </c>
      <c r="L182" s="2556"/>
      <c r="M182" s="2559"/>
      <c r="N182" s="2508"/>
      <c r="O182" s="2511" t="s">
        <v>526</v>
      </c>
      <c r="P182" s="2502"/>
      <c r="Q182" s="2499"/>
      <c r="R182" s="2499"/>
      <c r="S182" s="2499"/>
      <c r="T182" s="2499"/>
      <c r="U182" s="2499"/>
      <c r="V182" s="2499"/>
      <c r="W182" s="2499"/>
      <c r="X182" s="2499"/>
      <c r="Y182" s="2505"/>
      <c r="Z182" s="2556" t="s">
        <v>478</v>
      </c>
      <c r="AA182" s="58" t="s">
        <v>880</v>
      </c>
      <c r="AC182" s="2496" t="str">
        <f t="shared" ref="AC182" si="57">IF(ISERROR(VLOOKUP(C182,$AD$6:$AE$27,2,0))=TRUE,"",VLOOKUP(C182,$AD$6:$AE$27,2,0))</f>
        <v/>
      </c>
      <c r="AD182" s="36"/>
      <c r="AE182" s="36"/>
    </row>
    <row r="183" spans="1:31" s="16" customFormat="1">
      <c r="A183" s="2563"/>
      <c r="B183" s="2518"/>
      <c r="C183" s="2518"/>
      <c r="D183" s="2518"/>
      <c r="E183" s="59" t="s">
        <v>761</v>
      </c>
      <c r="F183" s="60"/>
      <c r="G183" s="2566"/>
      <c r="H183" s="2557"/>
      <c r="I183" s="2560"/>
      <c r="J183" s="2509"/>
      <c r="K183" s="2512"/>
      <c r="L183" s="2557"/>
      <c r="M183" s="2560"/>
      <c r="N183" s="2509"/>
      <c r="O183" s="2512"/>
      <c r="P183" s="2503"/>
      <c r="Q183" s="2500"/>
      <c r="R183" s="2500"/>
      <c r="S183" s="2500"/>
      <c r="T183" s="2500"/>
      <c r="U183" s="2500"/>
      <c r="V183" s="2500"/>
      <c r="W183" s="2500"/>
      <c r="X183" s="2500"/>
      <c r="Y183" s="2506"/>
      <c r="Z183" s="2557"/>
      <c r="AA183" s="61" t="s">
        <v>877</v>
      </c>
      <c r="AC183" s="2497"/>
      <c r="AD183" s="36"/>
      <c r="AE183" s="36"/>
    </row>
    <row r="184" spans="1:31" s="16" customFormat="1">
      <c r="A184" s="2564"/>
      <c r="B184" s="2519"/>
      <c r="C184" s="2519"/>
      <c r="D184" s="2519"/>
      <c r="E184" s="62" t="s">
        <v>762</v>
      </c>
      <c r="F184" s="63"/>
      <c r="G184" s="2567"/>
      <c r="H184" s="2558"/>
      <c r="I184" s="2561"/>
      <c r="J184" s="2510"/>
      <c r="K184" s="2513"/>
      <c r="L184" s="2558"/>
      <c r="M184" s="2561"/>
      <c r="N184" s="2510"/>
      <c r="O184" s="2513"/>
      <c r="P184" s="2504"/>
      <c r="Q184" s="2501"/>
      <c r="R184" s="2501"/>
      <c r="S184" s="2501"/>
      <c r="T184" s="2501"/>
      <c r="U184" s="2501"/>
      <c r="V184" s="2501"/>
      <c r="W184" s="2501"/>
      <c r="X184" s="2501"/>
      <c r="Y184" s="2507"/>
      <c r="Z184" s="2558"/>
      <c r="AA184" s="64" t="s">
        <v>881</v>
      </c>
      <c r="AC184" s="2498"/>
      <c r="AD184" s="36"/>
      <c r="AE184" s="36"/>
    </row>
  </sheetData>
  <sheetProtection sheet="1" objects="1" scenarios="1"/>
  <mergeCells count="1519">
    <mergeCell ref="AC158:AC160"/>
    <mergeCell ref="AC161:AC163"/>
    <mergeCell ref="AC164:AC166"/>
    <mergeCell ref="AC167:AC169"/>
    <mergeCell ref="AC170:AC172"/>
    <mergeCell ref="AC173:AC175"/>
    <mergeCell ref="AC176:AC178"/>
    <mergeCell ref="AC179:AC181"/>
    <mergeCell ref="AC182:AC184"/>
    <mergeCell ref="AC107:AC109"/>
    <mergeCell ref="AC110:AC112"/>
    <mergeCell ref="AC113:AC115"/>
    <mergeCell ref="AC116:AC118"/>
    <mergeCell ref="AC119:AC121"/>
    <mergeCell ref="AC122:AC124"/>
    <mergeCell ref="AC125:AC127"/>
    <mergeCell ref="AC128:AC130"/>
    <mergeCell ref="AC131:AC133"/>
    <mergeCell ref="AC134:AC136"/>
    <mergeCell ref="AC137:AC139"/>
    <mergeCell ref="AC140:AC142"/>
    <mergeCell ref="AC143:AC145"/>
    <mergeCell ref="AC146:AC148"/>
    <mergeCell ref="AC149:AC151"/>
    <mergeCell ref="AC152:AC154"/>
    <mergeCell ref="AC155:AC157"/>
    <mergeCell ref="AC56:AC58"/>
    <mergeCell ref="AC59:AC61"/>
    <mergeCell ref="AC62:AC64"/>
    <mergeCell ref="AC65:AC67"/>
    <mergeCell ref="AC68:AC70"/>
    <mergeCell ref="AC71:AC73"/>
    <mergeCell ref="AC74:AC76"/>
    <mergeCell ref="AC77:AC79"/>
    <mergeCell ref="AC80:AC82"/>
    <mergeCell ref="AC83:AC85"/>
    <mergeCell ref="AC86:AC88"/>
    <mergeCell ref="AC89:AC91"/>
    <mergeCell ref="AC92:AC94"/>
    <mergeCell ref="AC95:AC97"/>
    <mergeCell ref="AC98:AC100"/>
    <mergeCell ref="AC101:AC103"/>
    <mergeCell ref="AC104:AC106"/>
    <mergeCell ref="AC5:AC7"/>
    <mergeCell ref="AC8:AC10"/>
    <mergeCell ref="AC11:AC13"/>
    <mergeCell ref="AC14:AC16"/>
    <mergeCell ref="AC17:AC19"/>
    <mergeCell ref="AC20:AC22"/>
    <mergeCell ref="AC23:AC25"/>
    <mergeCell ref="AC26:AC28"/>
    <mergeCell ref="AC29:AC31"/>
    <mergeCell ref="AC32:AC34"/>
    <mergeCell ref="AC35:AC37"/>
    <mergeCell ref="AC38:AC40"/>
    <mergeCell ref="AC41:AC43"/>
    <mergeCell ref="AC44:AC46"/>
    <mergeCell ref="AC47:AC49"/>
    <mergeCell ref="AC50:AC52"/>
    <mergeCell ref="AC53:AC55"/>
    <mergeCell ref="Z1:AA1"/>
    <mergeCell ref="P2:Q2"/>
    <mergeCell ref="D110:D112"/>
    <mergeCell ref="D113:D115"/>
    <mergeCell ref="D116:D118"/>
    <mergeCell ref="D119:D121"/>
    <mergeCell ref="D122:D124"/>
    <mergeCell ref="D125:D127"/>
    <mergeCell ref="D128:D130"/>
    <mergeCell ref="D131:D133"/>
    <mergeCell ref="D134:D136"/>
    <mergeCell ref="D137:D139"/>
    <mergeCell ref="D140:D142"/>
    <mergeCell ref="D143:D145"/>
    <mergeCell ref="D3:D4"/>
    <mergeCell ref="D5:D7"/>
    <mergeCell ref="D8:D10"/>
    <mergeCell ref="D11:D13"/>
    <mergeCell ref="D14:D16"/>
    <mergeCell ref="D17:D19"/>
    <mergeCell ref="D20:D22"/>
    <mergeCell ref="D23:D25"/>
    <mergeCell ref="D26:D28"/>
    <mergeCell ref="D29:D31"/>
    <mergeCell ref="D32:D34"/>
    <mergeCell ref="D35:D37"/>
    <mergeCell ref="D38:D40"/>
    <mergeCell ref="D41:D43"/>
    <mergeCell ref="D44:D46"/>
    <mergeCell ref="D50:D52"/>
    <mergeCell ref="L3:O3"/>
    <mergeCell ref="P3:Y3"/>
    <mergeCell ref="D146:D148"/>
    <mergeCell ref="D149:D151"/>
    <mergeCell ref="D152:D154"/>
    <mergeCell ref="D155:D157"/>
    <mergeCell ref="D158:D160"/>
    <mergeCell ref="D53:D55"/>
    <mergeCell ref="D56:D58"/>
    <mergeCell ref="D59:D61"/>
    <mergeCell ref="D62:D64"/>
    <mergeCell ref="D65:D67"/>
    <mergeCell ref="D68:D70"/>
    <mergeCell ref="D71:D73"/>
    <mergeCell ref="D74:D76"/>
    <mergeCell ref="D77:D79"/>
    <mergeCell ref="D80:D82"/>
    <mergeCell ref="D83:D85"/>
    <mergeCell ref="D86:D88"/>
    <mergeCell ref="D89:D91"/>
    <mergeCell ref="D92:D94"/>
    <mergeCell ref="D95:D97"/>
    <mergeCell ref="D98:D100"/>
    <mergeCell ref="D101:D103"/>
    <mergeCell ref="J4:K4"/>
    <mergeCell ref="N4:O4"/>
    <mergeCell ref="X5:X7"/>
    <mergeCell ref="W5:W7"/>
    <mergeCell ref="V5:V7"/>
    <mergeCell ref="U5:U7"/>
    <mergeCell ref="T5:T7"/>
    <mergeCell ref="A1:F1"/>
    <mergeCell ref="G1:I1"/>
    <mergeCell ref="A3:A4"/>
    <mergeCell ref="B3:B4"/>
    <mergeCell ref="C3:C4"/>
    <mergeCell ref="E3:F3"/>
    <mergeCell ref="G3:G4"/>
    <mergeCell ref="H3:K3"/>
    <mergeCell ref="G5:G7"/>
    <mergeCell ref="C5:C7"/>
    <mergeCell ref="B5:B7"/>
    <mergeCell ref="A5:A7"/>
    <mergeCell ref="P1:X1"/>
    <mergeCell ref="U2:V2"/>
    <mergeCell ref="A11:A13"/>
    <mergeCell ref="B11:B13"/>
    <mergeCell ref="C11:C13"/>
    <mergeCell ref="G11:G13"/>
    <mergeCell ref="H11:H13"/>
    <mergeCell ref="A8:A10"/>
    <mergeCell ref="B8:B10"/>
    <mergeCell ref="C8:C10"/>
    <mergeCell ref="G8:G10"/>
    <mergeCell ref="A2:N2"/>
    <mergeCell ref="Z5:Z7"/>
    <mergeCell ref="Y5:Y7"/>
    <mergeCell ref="M5:M7"/>
    <mergeCell ref="L5:L7"/>
    <mergeCell ref="K5:K7"/>
    <mergeCell ref="J5:J7"/>
    <mergeCell ref="I5:I7"/>
    <mergeCell ref="H5:H7"/>
    <mergeCell ref="S5:S7"/>
    <mergeCell ref="R5:R7"/>
    <mergeCell ref="Q5:Q7"/>
    <mergeCell ref="P5:P7"/>
    <mergeCell ref="O5:O7"/>
    <mergeCell ref="N5:N7"/>
    <mergeCell ref="V8:V10"/>
    <mergeCell ref="W8:W10"/>
    <mergeCell ref="X8:X10"/>
    <mergeCell ref="Y8:Y10"/>
    <mergeCell ref="Z8:Z10"/>
    <mergeCell ref="P8:P10"/>
    <mergeCell ref="Q8:Q10"/>
    <mergeCell ref="R8:R10"/>
    <mergeCell ref="S8:S10"/>
    <mergeCell ref="T8:T10"/>
    <mergeCell ref="U8:U10"/>
    <mergeCell ref="J8:J10"/>
    <mergeCell ref="K8:K10"/>
    <mergeCell ref="L8:L10"/>
    <mergeCell ref="M8:M10"/>
    <mergeCell ref="N8:N10"/>
    <mergeCell ref="O8:O10"/>
    <mergeCell ref="H8:H10"/>
    <mergeCell ref="I8:I10"/>
    <mergeCell ref="U11:U13"/>
    <mergeCell ref="V11:V13"/>
    <mergeCell ref="W11:W13"/>
    <mergeCell ref="X11:X13"/>
    <mergeCell ref="Y11:Y13"/>
    <mergeCell ref="Z11:Z13"/>
    <mergeCell ref="O11:O13"/>
    <mergeCell ref="P11:P13"/>
    <mergeCell ref="Q11:Q13"/>
    <mergeCell ref="R11:R13"/>
    <mergeCell ref="S11:S13"/>
    <mergeCell ref="T11:T13"/>
    <mergeCell ref="I11:I13"/>
    <mergeCell ref="J11:J13"/>
    <mergeCell ref="K11:K13"/>
    <mergeCell ref="L11:L13"/>
    <mergeCell ref="M11:M13"/>
    <mergeCell ref="N11:N13"/>
    <mergeCell ref="V14:V16"/>
    <mergeCell ref="W14:W16"/>
    <mergeCell ref="X14:X16"/>
    <mergeCell ref="Y14:Y16"/>
    <mergeCell ref="Z14:Z16"/>
    <mergeCell ref="A17:A19"/>
    <mergeCell ref="B17:B19"/>
    <mergeCell ref="C17:C19"/>
    <mergeCell ref="G17:G19"/>
    <mergeCell ref="H17:H19"/>
    <mergeCell ref="P14:P16"/>
    <mergeCell ref="Q14:Q16"/>
    <mergeCell ref="R14:R16"/>
    <mergeCell ref="S14:S16"/>
    <mergeCell ref="T14:T16"/>
    <mergeCell ref="U14:U16"/>
    <mergeCell ref="J14:J16"/>
    <mergeCell ref="K14:K16"/>
    <mergeCell ref="L14:L16"/>
    <mergeCell ref="M14:M16"/>
    <mergeCell ref="N14:N16"/>
    <mergeCell ref="O14:O16"/>
    <mergeCell ref="A14:A16"/>
    <mergeCell ref="B14:B16"/>
    <mergeCell ref="C14:C16"/>
    <mergeCell ref="G14:G16"/>
    <mergeCell ref="H14:H16"/>
    <mergeCell ref="I14:I16"/>
    <mergeCell ref="U17:U19"/>
    <mergeCell ref="V17:V19"/>
    <mergeCell ref="W17:W19"/>
    <mergeCell ref="X17:X19"/>
    <mergeCell ref="Y17:Y19"/>
    <mergeCell ref="Z17:Z19"/>
    <mergeCell ref="O17:O19"/>
    <mergeCell ref="P17:P19"/>
    <mergeCell ref="Q17:Q19"/>
    <mergeCell ref="R17:R19"/>
    <mergeCell ref="S17:S19"/>
    <mergeCell ref="T17:T19"/>
    <mergeCell ref="I17:I19"/>
    <mergeCell ref="J17:J19"/>
    <mergeCell ref="K17:K19"/>
    <mergeCell ref="L17:L19"/>
    <mergeCell ref="M17:M19"/>
    <mergeCell ref="N17:N19"/>
    <mergeCell ref="V20:V22"/>
    <mergeCell ref="W20:W22"/>
    <mergeCell ref="X20:X22"/>
    <mergeCell ref="Y20:Y22"/>
    <mergeCell ref="Z20:Z22"/>
    <mergeCell ref="A23:A25"/>
    <mergeCell ref="B23:B25"/>
    <mergeCell ref="C23:C25"/>
    <mergeCell ref="G23:G25"/>
    <mergeCell ref="H23:H25"/>
    <mergeCell ref="P20:P22"/>
    <mergeCell ref="Q20:Q22"/>
    <mergeCell ref="R20:R22"/>
    <mergeCell ref="S20:S22"/>
    <mergeCell ref="T20:T22"/>
    <mergeCell ref="U20:U22"/>
    <mergeCell ref="J20:J22"/>
    <mergeCell ref="K20:K22"/>
    <mergeCell ref="L20:L22"/>
    <mergeCell ref="M20:M22"/>
    <mergeCell ref="N20:N22"/>
    <mergeCell ref="O20:O22"/>
    <mergeCell ref="A20:A22"/>
    <mergeCell ref="B20:B22"/>
    <mergeCell ref="C20:C22"/>
    <mergeCell ref="G20:G22"/>
    <mergeCell ref="H20:H22"/>
    <mergeCell ref="I20:I22"/>
    <mergeCell ref="U23:U25"/>
    <mergeCell ref="V23:V25"/>
    <mergeCell ref="W23:W25"/>
    <mergeCell ref="X23:X25"/>
    <mergeCell ref="Y23:Y25"/>
    <mergeCell ref="Z23:Z25"/>
    <mergeCell ref="O23:O25"/>
    <mergeCell ref="P23:P25"/>
    <mergeCell ref="Q23:Q25"/>
    <mergeCell ref="R23:R25"/>
    <mergeCell ref="S23:S25"/>
    <mergeCell ref="T23:T25"/>
    <mergeCell ref="I23:I25"/>
    <mergeCell ref="J23:J25"/>
    <mergeCell ref="K23:K25"/>
    <mergeCell ref="L23:L25"/>
    <mergeCell ref="M23:M25"/>
    <mergeCell ref="N23:N25"/>
    <mergeCell ref="V26:V28"/>
    <mergeCell ref="W26:W28"/>
    <mergeCell ref="X26:X28"/>
    <mergeCell ref="Y26:Y28"/>
    <mergeCell ref="Z26:Z28"/>
    <mergeCell ref="A29:A31"/>
    <mergeCell ref="B29:B31"/>
    <mergeCell ref="C29:C31"/>
    <mergeCell ref="G29:G31"/>
    <mergeCell ref="H29:H31"/>
    <mergeCell ref="P26:P28"/>
    <mergeCell ref="Q26:Q28"/>
    <mergeCell ref="R26:R28"/>
    <mergeCell ref="S26:S28"/>
    <mergeCell ref="T26:T28"/>
    <mergeCell ref="U26:U28"/>
    <mergeCell ref="J26:J28"/>
    <mergeCell ref="K26:K28"/>
    <mergeCell ref="L26:L28"/>
    <mergeCell ref="M26:M28"/>
    <mergeCell ref="N26:N28"/>
    <mergeCell ref="O26:O28"/>
    <mergeCell ref="A26:A28"/>
    <mergeCell ref="B26:B28"/>
    <mergeCell ref="C26:C28"/>
    <mergeCell ref="G26:G28"/>
    <mergeCell ref="H26:H28"/>
    <mergeCell ref="I26:I28"/>
    <mergeCell ref="U29:U31"/>
    <mergeCell ref="V29:V31"/>
    <mergeCell ref="W29:W31"/>
    <mergeCell ref="X29:X31"/>
    <mergeCell ref="Y29:Y31"/>
    <mergeCell ref="Z29:Z31"/>
    <mergeCell ref="O29:O31"/>
    <mergeCell ref="P29:P31"/>
    <mergeCell ref="Q29:Q31"/>
    <mergeCell ref="R29:R31"/>
    <mergeCell ref="S29:S31"/>
    <mergeCell ref="T29:T31"/>
    <mergeCell ref="I29:I31"/>
    <mergeCell ref="J29:J31"/>
    <mergeCell ref="K29:K31"/>
    <mergeCell ref="L29:L31"/>
    <mergeCell ref="M29:M31"/>
    <mergeCell ref="N29:N31"/>
    <mergeCell ref="V32:V34"/>
    <mergeCell ref="W32:W34"/>
    <mergeCell ref="X32:X34"/>
    <mergeCell ref="Y32:Y34"/>
    <mergeCell ref="Z32:Z34"/>
    <mergeCell ref="A35:A37"/>
    <mergeCell ref="B35:B37"/>
    <mergeCell ref="C35:C37"/>
    <mergeCell ref="G35:G37"/>
    <mergeCell ref="H35:H37"/>
    <mergeCell ref="P32:P34"/>
    <mergeCell ref="Q32:Q34"/>
    <mergeCell ref="R32:R34"/>
    <mergeCell ref="S32:S34"/>
    <mergeCell ref="T32:T34"/>
    <mergeCell ref="U32:U34"/>
    <mergeCell ref="J32:J34"/>
    <mergeCell ref="K32:K34"/>
    <mergeCell ref="L32:L34"/>
    <mergeCell ref="M32:M34"/>
    <mergeCell ref="N32:N34"/>
    <mergeCell ref="O32:O34"/>
    <mergeCell ref="A32:A34"/>
    <mergeCell ref="B32:B34"/>
    <mergeCell ref="C32:C34"/>
    <mergeCell ref="G32:G34"/>
    <mergeCell ref="H32:H34"/>
    <mergeCell ref="I32:I34"/>
    <mergeCell ref="U35:U37"/>
    <mergeCell ref="V35:V37"/>
    <mergeCell ref="W35:W37"/>
    <mergeCell ref="X35:X37"/>
    <mergeCell ref="Y35:Y37"/>
    <mergeCell ref="Z35:Z37"/>
    <mergeCell ref="O35:O37"/>
    <mergeCell ref="P35:P37"/>
    <mergeCell ref="Q35:Q37"/>
    <mergeCell ref="R35:R37"/>
    <mergeCell ref="S35:S37"/>
    <mergeCell ref="T35:T37"/>
    <mergeCell ref="I35:I37"/>
    <mergeCell ref="J35:J37"/>
    <mergeCell ref="K35:K37"/>
    <mergeCell ref="L35:L37"/>
    <mergeCell ref="M35:M37"/>
    <mergeCell ref="N35:N37"/>
    <mergeCell ref="V38:V40"/>
    <mergeCell ref="W38:W40"/>
    <mergeCell ref="X38:X40"/>
    <mergeCell ref="Y38:Y40"/>
    <mergeCell ref="Z38:Z40"/>
    <mergeCell ref="A41:A43"/>
    <mergeCell ref="B41:B43"/>
    <mergeCell ref="C41:C43"/>
    <mergeCell ref="G41:G43"/>
    <mergeCell ref="H41:H43"/>
    <mergeCell ref="P38:P40"/>
    <mergeCell ref="Q38:Q40"/>
    <mergeCell ref="R38:R40"/>
    <mergeCell ref="S38:S40"/>
    <mergeCell ref="T38:T40"/>
    <mergeCell ref="U38:U40"/>
    <mergeCell ref="J38:J40"/>
    <mergeCell ref="K38:K40"/>
    <mergeCell ref="L38:L40"/>
    <mergeCell ref="M38:M40"/>
    <mergeCell ref="N38:N40"/>
    <mergeCell ref="O38:O40"/>
    <mergeCell ref="A38:A40"/>
    <mergeCell ref="B38:B40"/>
    <mergeCell ref="C38:C40"/>
    <mergeCell ref="G38:G40"/>
    <mergeCell ref="H38:H40"/>
    <mergeCell ref="I38:I40"/>
    <mergeCell ref="U41:U43"/>
    <mergeCell ref="V41:V43"/>
    <mergeCell ref="W41:W43"/>
    <mergeCell ref="X41:X43"/>
    <mergeCell ref="Y41:Y43"/>
    <mergeCell ref="Z41:Z43"/>
    <mergeCell ref="O41:O43"/>
    <mergeCell ref="P41:P43"/>
    <mergeCell ref="Q41:Q43"/>
    <mergeCell ref="R41:R43"/>
    <mergeCell ref="S41:S43"/>
    <mergeCell ref="T41:T43"/>
    <mergeCell ref="I41:I43"/>
    <mergeCell ref="J41:J43"/>
    <mergeCell ref="K41:K43"/>
    <mergeCell ref="L41:L43"/>
    <mergeCell ref="M41:M43"/>
    <mergeCell ref="N41:N43"/>
    <mergeCell ref="V44:V46"/>
    <mergeCell ref="W44:W46"/>
    <mergeCell ref="X44:X46"/>
    <mergeCell ref="Y44:Y46"/>
    <mergeCell ref="Z44:Z46"/>
    <mergeCell ref="A47:A49"/>
    <mergeCell ref="B47:B49"/>
    <mergeCell ref="C47:C49"/>
    <mergeCell ref="G47:G49"/>
    <mergeCell ref="H47:H49"/>
    <mergeCell ref="P44:P46"/>
    <mergeCell ref="Q44:Q46"/>
    <mergeCell ref="R44:R46"/>
    <mergeCell ref="S44:S46"/>
    <mergeCell ref="T44:T46"/>
    <mergeCell ref="U44:U46"/>
    <mergeCell ref="J44:J46"/>
    <mergeCell ref="K44:K46"/>
    <mergeCell ref="L44:L46"/>
    <mergeCell ref="M44:M46"/>
    <mergeCell ref="N44:N46"/>
    <mergeCell ref="O44:O46"/>
    <mergeCell ref="A44:A46"/>
    <mergeCell ref="B44:B46"/>
    <mergeCell ref="C44:C46"/>
    <mergeCell ref="G44:G46"/>
    <mergeCell ref="H44:H46"/>
    <mergeCell ref="I44:I46"/>
    <mergeCell ref="U47:U49"/>
    <mergeCell ref="D47:D49"/>
    <mergeCell ref="V47:V49"/>
    <mergeCell ref="W47:W49"/>
    <mergeCell ref="X47:X49"/>
    <mergeCell ref="Y47:Y49"/>
    <mergeCell ref="Z47:Z49"/>
    <mergeCell ref="O47:O49"/>
    <mergeCell ref="P47:P49"/>
    <mergeCell ref="Q47:Q49"/>
    <mergeCell ref="R47:R49"/>
    <mergeCell ref="S47:S49"/>
    <mergeCell ref="T47:T49"/>
    <mergeCell ref="I47:I49"/>
    <mergeCell ref="J47:J49"/>
    <mergeCell ref="K47:K49"/>
    <mergeCell ref="L47:L49"/>
    <mergeCell ref="M47:M49"/>
    <mergeCell ref="N47:N49"/>
    <mergeCell ref="V50:V52"/>
    <mergeCell ref="W50:W52"/>
    <mergeCell ref="X50:X52"/>
    <mergeCell ref="Y50:Y52"/>
    <mergeCell ref="Z50:Z52"/>
    <mergeCell ref="A53:A55"/>
    <mergeCell ref="B53:B55"/>
    <mergeCell ref="C53:C55"/>
    <mergeCell ref="G53:G55"/>
    <mergeCell ref="H53:H55"/>
    <mergeCell ref="P50:P52"/>
    <mergeCell ref="Q50:Q52"/>
    <mergeCell ref="R50:R52"/>
    <mergeCell ref="S50:S52"/>
    <mergeCell ref="T50:T52"/>
    <mergeCell ref="U50:U52"/>
    <mergeCell ref="J50:J52"/>
    <mergeCell ref="K50:K52"/>
    <mergeCell ref="L50:L52"/>
    <mergeCell ref="M50:M52"/>
    <mergeCell ref="N50:N52"/>
    <mergeCell ref="O50:O52"/>
    <mergeCell ref="A50:A52"/>
    <mergeCell ref="B50:B52"/>
    <mergeCell ref="C50:C52"/>
    <mergeCell ref="G50:G52"/>
    <mergeCell ref="H50:H52"/>
    <mergeCell ref="I50:I52"/>
    <mergeCell ref="U53:U55"/>
    <mergeCell ref="V53:V55"/>
    <mergeCell ref="W53:W55"/>
    <mergeCell ref="X53:X55"/>
    <mergeCell ref="Y53:Y55"/>
    <mergeCell ref="Z53:Z55"/>
    <mergeCell ref="O53:O55"/>
    <mergeCell ref="P53:P55"/>
    <mergeCell ref="Q53:Q55"/>
    <mergeCell ref="R53:R55"/>
    <mergeCell ref="S53:S55"/>
    <mergeCell ref="T53:T55"/>
    <mergeCell ref="I53:I55"/>
    <mergeCell ref="J53:J55"/>
    <mergeCell ref="K53:K55"/>
    <mergeCell ref="L53:L55"/>
    <mergeCell ref="M53:M55"/>
    <mergeCell ref="N53:N55"/>
    <mergeCell ref="V56:V58"/>
    <mergeCell ref="W56:W58"/>
    <mergeCell ref="X56:X58"/>
    <mergeCell ref="Y56:Y58"/>
    <mergeCell ref="Z56:Z58"/>
    <mergeCell ref="A59:A61"/>
    <mergeCell ref="B59:B61"/>
    <mergeCell ref="C59:C61"/>
    <mergeCell ref="G59:G61"/>
    <mergeCell ref="H59:H61"/>
    <mergeCell ref="P56:P58"/>
    <mergeCell ref="Q56:Q58"/>
    <mergeCell ref="R56:R58"/>
    <mergeCell ref="S56:S58"/>
    <mergeCell ref="T56:T58"/>
    <mergeCell ref="U56:U58"/>
    <mergeCell ref="J56:J58"/>
    <mergeCell ref="K56:K58"/>
    <mergeCell ref="L56:L58"/>
    <mergeCell ref="M56:M58"/>
    <mergeCell ref="N56:N58"/>
    <mergeCell ref="O56:O58"/>
    <mergeCell ref="A56:A58"/>
    <mergeCell ref="B56:B58"/>
    <mergeCell ref="C56:C58"/>
    <mergeCell ref="G56:G58"/>
    <mergeCell ref="H56:H58"/>
    <mergeCell ref="I56:I58"/>
    <mergeCell ref="U59:U61"/>
    <mergeCell ref="V59:V61"/>
    <mergeCell ref="W59:W61"/>
    <mergeCell ref="X59:X61"/>
    <mergeCell ref="Y59:Y61"/>
    <mergeCell ref="Z59:Z61"/>
    <mergeCell ref="O59:O61"/>
    <mergeCell ref="P59:P61"/>
    <mergeCell ref="Q59:Q61"/>
    <mergeCell ref="R59:R61"/>
    <mergeCell ref="S59:S61"/>
    <mergeCell ref="T59:T61"/>
    <mergeCell ref="I59:I61"/>
    <mergeCell ref="J59:J61"/>
    <mergeCell ref="K59:K61"/>
    <mergeCell ref="L59:L61"/>
    <mergeCell ref="M59:M61"/>
    <mergeCell ref="N59:N61"/>
    <mergeCell ref="V62:V64"/>
    <mergeCell ref="W62:W64"/>
    <mergeCell ref="X62:X64"/>
    <mergeCell ref="Y62:Y64"/>
    <mergeCell ref="Z62:Z64"/>
    <mergeCell ref="A65:A67"/>
    <mergeCell ref="B65:B67"/>
    <mergeCell ref="C65:C67"/>
    <mergeCell ref="G65:G67"/>
    <mergeCell ref="H65:H67"/>
    <mergeCell ref="P62:P64"/>
    <mergeCell ref="Q62:Q64"/>
    <mergeCell ref="R62:R64"/>
    <mergeCell ref="S62:S64"/>
    <mergeCell ref="T62:T64"/>
    <mergeCell ref="U62:U64"/>
    <mergeCell ref="J62:J64"/>
    <mergeCell ref="K62:K64"/>
    <mergeCell ref="L62:L64"/>
    <mergeCell ref="M62:M64"/>
    <mergeCell ref="N62:N64"/>
    <mergeCell ref="O62:O64"/>
    <mergeCell ref="A62:A64"/>
    <mergeCell ref="B62:B64"/>
    <mergeCell ref="C62:C64"/>
    <mergeCell ref="G62:G64"/>
    <mergeCell ref="H62:H64"/>
    <mergeCell ref="I62:I64"/>
    <mergeCell ref="U65:U67"/>
    <mergeCell ref="V65:V67"/>
    <mergeCell ref="W65:W67"/>
    <mergeCell ref="X65:X67"/>
    <mergeCell ref="Y65:Y67"/>
    <mergeCell ref="Z65:Z67"/>
    <mergeCell ref="O65:O67"/>
    <mergeCell ref="P65:P67"/>
    <mergeCell ref="Q65:Q67"/>
    <mergeCell ref="R65:R67"/>
    <mergeCell ref="S65:S67"/>
    <mergeCell ref="T65:T67"/>
    <mergeCell ref="I65:I67"/>
    <mergeCell ref="J65:J67"/>
    <mergeCell ref="K65:K67"/>
    <mergeCell ref="L65:L67"/>
    <mergeCell ref="M65:M67"/>
    <mergeCell ref="N65:N67"/>
    <mergeCell ref="V68:V70"/>
    <mergeCell ref="W68:W70"/>
    <mergeCell ref="X68:X70"/>
    <mergeCell ref="Y68:Y70"/>
    <mergeCell ref="Z68:Z70"/>
    <mergeCell ref="A71:A73"/>
    <mergeCell ref="B71:B73"/>
    <mergeCell ref="C71:C73"/>
    <mergeCell ref="G71:G73"/>
    <mergeCell ref="H71:H73"/>
    <mergeCell ref="P68:P70"/>
    <mergeCell ref="Q68:Q70"/>
    <mergeCell ref="R68:R70"/>
    <mergeCell ref="S68:S70"/>
    <mergeCell ref="T68:T70"/>
    <mergeCell ref="U68:U70"/>
    <mergeCell ref="J68:J70"/>
    <mergeCell ref="K68:K70"/>
    <mergeCell ref="L68:L70"/>
    <mergeCell ref="M68:M70"/>
    <mergeCell ref="N68:N70"/>
    <mergeCell ref="O68:O70"/>
    <mergeCell ref="A68:A70"/>
    <mergeCell ref="B68:B70"/>
    <mergeCell ref="C68:C70"/>
    <mergeCell ref="G68:G70"/>
    <mergeCell ref="H68:H70"/>
    <mergeCell ref="I68:I70"/>
    <mergeCell ref="U71:U73"/>
    <mergeCell ref="V71:V73"/>
    <mergeCell ref="W71:W73"/>
    <mergeCell ref="X71:X73"/>
    <mergeCell ref="Y71:Y73"/>
    <mergeCell ref="Z71:Z73"/>
    <mergeCell ref="O71:O73"/>
    <mergeCell ref="P71:P73"/>
    <mergeCell ref="Q71:Q73"/>
    <mergeCell ref="R71:R73"/>
    <mergeCell ref="S71:S73"/>
    <mergeCell ref="T71:T73"/>
    <mergeCell ref="I71:I73"/>
    <mergeCell ref="J71:J73"/>
    <mergeCell ref="K71:K73"/>
    <mergeCell ref="L71:L73"/>
    <mergeCell ref="M71:M73"/>
    <mergeCell ref="N71:N73"/>
    <mergeCell ref="V74:V76"/>
    <mergeCell ref="W74:W76"/>
    <mergeCell ref="X74:X76"/>
    <mergeCell ref="Y74:Y76"/>
    <mergeCell ref="Z74:Z76"/>
    <mergeCell ref="A77:A79"/>
    <mergeCell ref="B77:B79"/>
    <mergeCell ref="C77:C79"/>
    <mergeCell ref="G77:G79"/>
    <mergeCell ref="H77:H79"/>
    <mergeCell ref="P74:P76"/>
    <mergeCell ref="Q74:Q76"/>
    <mergeCell ref="R74:R76"/>
    <mergeCell ref="S74:S76"/>
    <mergeCell ref="T74:T76"/>
    <mergeCell ref="U74:U76"/>
    <mergeCell ref="J74:J76"/>
    <mergeCell ref="K74:K76"/>
    <mergeCell ref="L74:L76"/>
    <mergeCell ref="M74:M76"/>
    <mergeCell ref="N74:N76"/>
    <mergeCell ref="O74:O76"/>
    <mergeCell ref="A74:A76"/>
    <mergeCell ref="B74:B76"/>
    <mergeCell ref="C74:C76"/>
    <mergeCell ref="G74:G76"/>
    <mergeCell ref="H74:H76"/>
    <mergeCell ref="I74:I76"/>
    <mergeCell ref="U77:U79"/>
    <mergeCell ref="V77:V79"/>
    <mergeCell ref="W77:W79"/>
    <mergeCell ref="X77:X79"/>
    <mergeCell ref="Y77:Y79"/>
    <mergeCell ref="Z77:Z79"/>
    <mergeCell ref="O77:O79"/>
    <mergeCell ref="P77:P79"/>
    <mergeCell ref="Q77:Q79"/>
    <mergeCell ref="R77:R79"/>
    <mergeCell ref="S77:S79"/>
    <mergeCell ref="T77:T79"/>
    <mergeCell ref="I77:I79"/>
    <mergeCell ref="J77:J79"/>
    <mergeCell ref="K77:K79"/>
    <mergeCell ref="L77:L79"/>
    <mergeCell ref="M77:M79"/>
    <mergeCell ref="N77:N79"/>
    <mergeCell ref="V80:V82"/>
    <mergeCell ref="W80:W82"/>
    <mergeCell ref="X80:X82"/>
    <mergeCell ref="Y80:Y82"/>
    <mergeCell ref="Z80:Z82"/>
    <mergeCell ref="A83:A85"/>
    <mergeCell ref="B83:B85"/>
    <mergeCell ref="C83:C85"/>
    <mergeCell ref="G83:G85"/>
    <mergeCell ref="H83:H85"/>
    <mergeCell ref="P80:P82"/>
    <mergeCell ref="Q80:Q82"/>
    <mergeCell ref="R80:R82"/>
    <mergeCell ref="S80:S82"/>
    <mergeCell ref="T80:T82"/>
    <mergeCell ref="U80:U82"/>
    <mergeCell ref="J80:J82"/>
    <mergeCell ref="K80:K82"/>
    <mergeCell ref="L80:L82"/>
    <mergeCell ref="M80:M82"/>
    <mergeCell ref="N80:N82"/>
    <mergeCell ref="O80:O82"/>
    <mergeCell ref="A80:A82"/>
    <mergeCell ref="B80:B82"/>
    <mergeCell ref="C80:C82"/>
    <mergeCell ref="G80:G82"/>
    <mergeCell ref="H80:H82"/>
    <mergeCell ref="I80:I82"/>
    <mergeCell ref="U83:U85"/>
    <mergeCell ref="V83:V85"/>
    <mergeCell ref="W83:W85"/>
    <mergeCell ref="X83:X85"/>
    <mergeCell ref="Y83:Y85"/>
    <mergeCell ref="Z83:Z85"/>
    <mergeCell ref="O83:O85"/>
    <mergeCell ref="P83:P85"/>
    <mergeCell ref="Q83:Q85"/>
    <mergeCell ref="R83:R85"/>
    <mergeCell ref="S83:S85"/>
    <mergeCell ref="T83:T85"/>
    <mergeCell ref="I83:I85"/>
    <mergeCell ref="J83:J85"/>
    <mergeCell ref="K83:K85"/>
    <mergeCell ref="L83:L85"/>
    <mergeCell ref="M83:M85"/>
    <mergeCell ref="N83:N85"/>
    <mergeCell ref="V86:V88"/>
    <mergeCell ref="W86:W88"/>
    <mergeCell ref="X86:X88"/>
    <mergeCell ref="Y86:Y88"/>
    <mergeCell ref="Z86:Z88"/>
    <mergeCell ref="A89:A91"/>
    <mergeCell ref="B89:B91"/>
    <mergeCell ref="C89:C91"/>
    <mergeCell ref="G89:G91"/>
    <mergeCell ref="H89:H91"/>
    <mergeCell ref="P86:P88"/>
    <mergeCell ref="Q86:Q88"/>
    <mergeCell ref="R86:R88"/>
    <mergeCell ref="S86:S88"/>
    <mergeCell ref="T86:T88"/>
    <mergeCell ref="U86:U88"/>
    <mergeCell ref="J86:J88"/>
    <mergeCell ref="K86:K88"/>
    <mergeCell ref="L86:L88"/>
    <mergeCell ref="M86:M88"/>
    <mergeCell ref="N86:N88"/>
    <mergeCell ref="O86:O88"/>
    <mergeCell ref="A86:A88"/>
    <mergeCell ref="B86:B88"/>
    <mergeCell ref="C86:C88"/>
    <mergeCell ref="G86:G88"/>
    <mergeCell ref="H86:H88"/>
    <mergeCell ref="I86:I88"/>
    <mergeCell ref="U89:U91"/>
    <mergeCell ref="V89:V91"/>
    <mergeCell ref="W89:W91"/>
    <mergeCell ref="X89:X91"/>
    <mergeCell ref="Y89:Y91"/>
    <mergeCell ref="Z89:Z91"/>
    <mergeCell ref="O89:O91"/>
    <mergeCell ref="P89:P91"/>
    <mergeCell ref="Q89:Q91"/>
    <mergeCell ref="R89:R91"/>
    <mergeCell ref="S89:S91"/>
    <mergeCell ref="T89:T91"/>
    <mergeCell ref="I89:I91"/>
    <mergeCell ref="J89:J91"/>
    <mergeCell ref="K89:K91"/>
    <mergeCell ref="L89:L91"/>
    <mergeCell ref="M89:M91"/>
    <mergeCell ref="N89:N91"/>
    <mergeCell ref="V92:V94"/>
    <mergeCell ref="W92:W94"/>
    <mergeCell ref="X92:X94"/>
    <mergeCell ref="Y92:Y94"/>
    <mergeCell ref="Z92:Z94"/>
    <mergeCell ref="A95:A97"/>
    <mergeCell ref="B95:B97"/>
    <mergeCell ref="C95:C97"/>
    <mergeCell ref="G95:G97"/>
    <mergeCell ref="H95:H97"/>
    <mergeCell ref="P92:P94"/>
    <mergeCell ref="Q92:Q94"/>
    <mergeCell ref="R92:R94"/>
    <mergeCell ref="S92:S94"/>
    <mergeCell ref="T92:T94"/>
    <mergeCell ref="U92:U94"/>
    <mergeCell ref="J92:J94"/>
    <mergeCell ref="K92:K94"/>
    <mergeCell ref="L92:L94"/>
    <mergeCell ref="M92:M94"/>
    <mergeCell ref="N92:N94"/>
    <mergeCell ref="O92:O94"/>
    <mergeCell ref="A92:A94"/>
    <mergeCell ref="B92:B94"/>
    <mergeCell ref="C92:C94"/>
    <mergeCell ref="G92:G94"/>
    <mergeCell ref="H92:H94"/>
    <mergeCell ref="I92:I94"/>
    <mergeCell ref="U95:U97"/>
    <mergeCell ref="V95:V97"/>
    <mergeCell ref="W95:W97"/>
    <mergeCell ref="X95:X97"/>
    <mergeCell ref="Y95:Y97"/>
    <mergeCell ref="Z95:Z97"/>
    <mergeCell ref="O95:O97"/>
    <mergeCell ref="P95:P97"/>
    <mergeCell ref="Q95:Q97"/>
    <mergeCell ref="R95:R97"/>
    <mergeCell ref="S95:S97"/>
    <mergeCell ref="T95:T97"/>
    <mergeCell ref="I95:I97"/>
    <mergeCell ref="J95:J97"/>
    <mergeCell ref="K95:K97"/>
    <mergeCell ref="L95:L97"/>
    <mergeCell ref="M95:M97"/>
    <mergeCell ref="N95:N97"/>
    <mergeCell ref="V98:V100"/>
    <mergeCell ref="W98:W100"/>
    <mergeCell ref="X98:X100"/>
    <mergeCell ref="Y98:Y100"/>
    <mergeCell ref="Z98:Z100"/>
    <mergeCell ref="A101:A103"/>
    <mergeCell ref="B101:B103"/>
    <mergeCell ref="C101:C103"/>
    <mergeCell ref="G101:G103"/>
    <mergeCell ref="H101:H103"/>
    <mergeCell ref="P98:P100"/>
    <mergeCell ref="Q98:Q100"/>
    <mergeCell ref="R98:R100"/>
    <mergeCell ref="S98:S100"/>
    <mergeCell ref="T98:T100"/>
    <mergeCell ref="U98:U100"/>
    <mergeCell ref="J98:J100"/>
    <mergeCell ref="K98:K100"/>
    <mergeCell ref="L98:L100"/>
    <mergeCell ref="M98:M100"/>
    <mergeCell ref="N98:N100"/>
    <mergeCell ref="O98:O100"/>
    <mergeCell ref="A98:A100"/>
    <mergeCell ref="B98:B100"/>
    <mergeCell ref="C98:C100"/>
    <mergeCell ref="G98:G100"/>
    <mergeCell ref="H98:H100"/>
    <mergeCell ref="I98:I100"/>
    <mergeCell ref="U101:U103"/>
    <mergeCell ref="V101:V103"/>
    <mergeCell ref="W101:W103"/>
    <mergeCell ref="X101:X103"/>
    <mergeCell ref="Y101:Y103"/>
    <mergeCell ref="Z101:Z103"/>
    <mergeCell ref="O101:O103"/>
    <mergeCell ref="P101:P103"/>
    <mergeCell ref="Q101:Q103"/>
    <mergeCell ref="R101:R103"/>
    <mergeCell ref="S101:S103"/>
    <mergeCell ref="T101:T103"/>
    <mergeCell ref="I101:I103"/>
    <mergeCell ref="J101:J103"/>
    <mergeCell ref="K101:K103"/>
    <mergeCell ref="L101:L103"/>
    <mergeCell ref="M101:M103"/>
    <mergeCell ref="N101:N103"/>
    <mergeCell ref="V104:V106"/>
    <mergeCell ref="W104:W106"/>
    <mergeCell ref="X104:X106"/>
    <mergeCell ref="Y104:Y106"/>
    <mergeCell ref="Z104:Z106"/>
    <mergeCell ref="A107:A109"/>
    <mergeCell ref="B107:B109"/>
    <mergeCell ref="C107:C109"/>
    <mergeCell ref="G107:G109"/>
    <mergeCell ref="H107:H109"/>
    <mergeCell ref="P104:P106"/>
    <mergeCell ref="Q104:Q106"/>
    <mergeCell ref="R104:R106"/>
    <mergeCell ref="S104:S106"/>
    <mergeCell ref="T104:T106"/>
    <mergeCell ref="U104:U106"/>
    <mergeCell ref="J104:J106"/>
    <mergeCell ref="K104:K106"/>
    <mergeCell ref="L104:L106"/>
    <mergeCell ref="M104:M106"/>
    <mergeCell ref="N104:N106"/>
    <mergeCell ref="O104:O106"/>
    <mergeCell ref="A104:A106"/>
    <mergeCell ref="B104:B106"/>
    <mergeCell ref="C104:C106"/>
    <mergeCell ref="G104:G106"/>
    <mergeCell ref="H104:H106"/>
    <mergeCell ref="I104:I106"/>
    <mergeCell ref="U107:U109"/>
    <mergeCell ref="D104:D106"/>
    <mergeCell ref="D107:D109"/>
    <mergeCell ref="V107:V109"/>
    <mergeCell ref="W107:W109"/>
    <mergeCell ref="X107:X109"/>
    <mergeCell ref="Y107:Y109"/>
    <mergeCell ref="Z107:Z109"/>
    <mergeCell ref="O107:O109"/>
    <mergeCell ref="P107:P109"/>
    <mergeCell ref="Q107:Q109"/>
    <mergeCell ref="R107:R109"/>
    <mergeCell ref="S107:S109"/>
    <mergeCell ref="T107:T109"/>
    <mergeCell ref="I107:I109"/>
    <mergeCell ref="J107:J109"/>
    <mergeCell ref="K107:K109"/>
    <mergeCell ref="L107:L109"/>
    <mergeCell ref="M107:M109"/>
    <mergeCell ref="N107:N109"/>
    <mergeCell ref="V110:V112"/>
    <mergeCell ref="W110:W112"/>
    <mergeCell ref="X110:X112"/>
    <mergeCell ref="Y110:Y112"/>
    <mergeCell ref="Z110:Z112"/>
    <mergeCell ref="A113:A115"/>
    <mergeCell ref="B113:B115"/>
    <mergeCell ref="C113:C115"/>
    <mergeCell ref="G113:G115"/>
    <mergeCell ref="H113:H115"/>
    <mergeCell ref="P110:P112"/>
    <mergeCell ref="Q110:Q112"/>
    <mergeCell ref="R110:R112"/>
    <mergeCell ref="S110:S112"/>
    <mergeCell ref="T110:T112"/>
    <mergeCell ref="U110:U112"/>
    <mergeCell ref="J110:J112"/>
    <mergeCell ref="K110:K112"/>
    <mergeCell ref="L110:L112"/>
    <mergeCell ref="M110:M112"/>
    <mergeCell ref="N110:N112"/>
    <mergeCell ref="O110:O112"/>
    <mergeCell ref="A110:A112"/>
    <mergeCell ref="B110:B112"/>
    <mergeCell ref="C110:C112"/>
    <mergeCell ref="G110:G112"/>
    <mergeCell ref="H110:H112"/>
    <mergeCell ref="I110:I112"/>
    <mergeCell ref="U113:U115"/>
    <mergeCell ref="V113:V115"/>
    <mergeCell ref="W113:W115"/>
    <mergeCell ref="X113:X115"/>
    <mergeCell ref="Y113:Y115"/>
    <mergeCell ref="Z113:Z115"/>
    <mergeCell ref="O113:O115"/>
    <mergeCell ref="P113:P115"/>
    <mergeCell ref="Q113:Q115"/>
    <mergeCell ref="R113:R115"/>
    <mergeCell ref="S113:S115"/>
    <mergeCell ref="T113:T115"/>
    <mergeCell ref="I113:I115"/>
    <mergeCell ref="J113:J115"/>
    <mergeCell ref="K113:K115"/>
    <mergeCell ref="L113:L115"/>
    <mergeCell ref="M113:M115"/>
    <mergeCell ref="N113:N115"/>
    <mergeCell ref="V116:V118"/>
    <mergeCell ref="W116:W118"/>
    <mergeCell ref="X116:X118"/>
    <mergeCell ref="Y116:Y118"/>
    <mergeCell ref="Z116:Z118"/>
    <mergeCell ref="A119:A121"/>
    <mergeCell ref="B119:B121"/>
    <mergeCell ref="C119:C121"/>
    <mergeCell ref="G119:G121"/>
    <mergeCell ref="H119:H121"/>
    <mergeCell ref="P116:P118"/>
    <mergeCell ref="Q116:Q118"/>
    <mergeCell ref="R116:R118"/>
    <mergeCell ref="S116:S118"/>
    <mergeCell ref="T116:T118"/>
    <mergeCell ref="U116:U118"/>
    <mergeCell ref="J116:J118"/>
    <mergeCell ref="K116:K118"/>
    <mergeCell ref="L116:L118"/>
    <mergeCell ref="M116:M118"/>
    <mergeCell ref="N116:N118"/>
    <mergeCell ref="O116:O118"/>
    <mergeCell ref="A116:A118"/>
    <mergeCell ref="B116:B118"/>
    <mergeCell ref="C116:C118"/>
    <mergeCell ref="G116:G118"/>
    <mergeCell ref="H116:H118"/>
    <mergeCell ref="I116:I118"/>
    <mergeCell ref="U119:U121"/>
    <mergeCell ref="V119:V121"/>
    <mergeCell ref="W119:W121"/>
    <mergeCell ref="X119:X121"/>
    <mergeCell ref="Y119:Y121"/>
    <mergeCell ref="Z119:Z121"/>
    <mergeCell ref="O119:O121"/>
    <mergeCell ref="P119:P121"/>
    <mergeCell ref="Q119:Q121"/>
    <mergeCell ref="R119:R121"/>
    <mergeCell ref="S119:S121"/>
    <mergeCell ref="T119:T121"/>
    <mergeCell ref="I119:I121"/>
    <mergeCell ref="J119:J121"/>
    <mergeCell ref="K119:K121"/>
    <mergeCell ref="L119:L121"/>
    <mergeCell ref="M119:M121"/>
    <mergeCell ref="N119:N121"/>
    <mergeCell ref="V122:V124"/>
    <mergeCell ref="W122:W124"/>
    <mergeCell ref="X122:X124"/>
    <mergeCell ref="Y122:Y124"/>
    <mergeCell ref="Z122:Z124"/>
    <mergeCell ref="A125:A127"/>
    <mergeCell ref="B125:B127"/>
    <mergeCell ref="C125:C127"/>
    <mergeCell ref="G125:G127"/>
    <mergeCell ref="H125:H127"/>
    <mergeCell ref="P122:P124"/>
    <mergeCell ref="Q122:Q124"/>
    <mergeCell ref="R122:R124"/>
    <mergeCell ref="S122:S124"/>
    <mergeCell ref="T122:T124"/>
    <mergeCell ref="U122:U124"/>
    <mergeCell ref="J122:J124"/>
    <mergeCell ref="K122:K124"/>
    <mergeCell ref="L122:L124"/>
    <mergeCell ref="M122:M124"/>
    <mergeCell ref="N122:N124"/>
    <mergeCell ref="O122:O124"/>
    <mergeCell ref="A122:A124"/>
    <mergeCell ref="B122:B124"/>
    <mergeCell ref="C122:C124"/>
    <mergeCell ref="G122:G124"/>
    <mergeCell ref="H122:H124"/>
    <mergeCell ref="I122:I124"/>
    <mergeCell ref="U125:U127"/>
    <mergeCell ref="V125:V127"/>
    <mergeCell ref="W125:W127"/>
    <mergeCell ref="X125:X127"/>
    <mergeCell ref="Y125:Y127"/>
    <mergeCell ref="Z125:Z127"/>
    <mergeCell ref="O125:O127"/>
    <mergeCell ref="P125:P127"/>
    <mergeCell ref="Q125:Q127"/>
    <mergeCell ref="R125:R127"/>
    <mergeCell ref="S125:S127"/>
    <mergeCell ref="T125:T127"/>
    <mergeCell ref="I125:I127"/>
    <mergeCell ref="J125:J127"/>
    <mergeCell ref="K125:K127"/>
    <mergeCell ref="L125:L127"/>
    <mergeCell ref="M125:M127"/>
    <mergeCell ref="N125:N127"/>
    <mergeCell ref="V128:V130"/>
    <mergeCell ref="W128:W130"/>
    <mergeCell ref="X128:X130"/>
    <mergeCell ref="Y128:Y130"/>
    <mergeCell ref="Z128:Z130"/>
    <mergeCell ref="A131:A133"/>
    <mergeCell ref="B131:B133"/>
    <mergeCell ref="C131:C133"/>
    <mergeCell ref="G131:G133"/>
    <mergeCell ref="H131:H133"/>
    <mergeCell ref="P128:P130"/>
    <mergeCell ref="Q128:Q130"/>
    <mergeCell ref="R128:R130"/>
    <mergeCell ref="S128:S130"/>
    <mergeCell ref="T128:T130"/>
    <mergeCell ref="U128:U130"/>
    <mergeCell ref="J128:J130"/>
    <mergeCell ref="K128:K130"/>
    <mergeCell ref="L128:L130"/>
    <mergeCell ref="M128:M130"/>
    <mergeCell ref="N128:N130"/>
    <mergeCell ref="O128:O130"/>
    <mergeCell ref="A128:A130"/>
    <mergeCell ref="B128:B130"/>
    <mergeCell ref="C128:C130"/>
    <mergeCell ref="G128:G130"/>
    <mergeCell ref="H128:H130"/>
    <mergeCell ref="I128:I130"/>
    <mergeCell ref="U131:U133"/>
    <mergeCell ref="V131:V133"/>
    <mergeCell ref="W131:W133"/>
    <mergeCell ref="X131:X133"/>
    <mergeCell ref="Y131:Y133"/>
    <mergeCell ref="Z131:Z133"/>
    <mergeCell ref="O131:O133"/>
    <mergeCell ref="P131:P133"/>
    <mergeCell ref="Q131:Q133"/>
    <mergeCell ref="R131:R133"/>
    <mergeCell ref="S131:S133"/>
    <mergeCell ref="T131:T133"/>
    <mergeCell ref="I131:I133"/>
    <mergeCell ref="J131:J133"/>
    <mergeCell ref="K131:K133"/>
    <mergeCell ref="L131:L133"/>
    <mergeCell ref="M131:M133"/>
    <mergeCell ref="N131:N133"/>
    <mergeCell ref="V134:V136"/>
    <mergeCell ref="W134:W136"/>
    <mergeCell ref="X134:X136"/>
    <mergeCell ref="Y134:Y136"/>
    <mergeCell ref="Z134:Z136"/>
    <mergeCell ref="A137:A139"/>
    <mergeCell ref="B137:B139"/>
    <mergeCell ref="C137:C139"/>
    <mergeCell ref="G137:G139"/>
    <mergeCell ref="H137:H139"/>
    <mergeCell ref="P134:P136"/>
    <mergeCell ref="Q134:Q136"/>
    <mergeCell ref="R134:R136"/>
    <mergeCell ref="S134:S136"/>
    <mergeCell ref="T134:T136"/>
    <mergeCell ref="U134:U136"/>
    <mergeCell ref="J134:J136"/>
    <mergeCell ref="K134:K136"/>
    <mergeCell ref="L134:L136"/>
    <mergeCell ref="M134:M136"/>
    <mergeCell ref="N134:N136"/>
    <mergeCell ref="O134:O136"/>
    <mergeCell ref="A134:A136"/>
    <mergeCell ref="B134:B136"/>
    <mergeCell ref="C134:C136"/>
    <mergeCell ref="G134:G136"/>
    <mergeCell ref="H134:H136"/>
    <mergeCell ref="I134:I136"/>
    <mergeCell ref="U137:U139"/>
    <mergeCell ref="V137:V139"/>
    <mergeCell ref="W137:W139"/>
    <mergeCell ref="X137:X139"/>
    <mergeCell ref="Y137:Y139"/>
    <mergeCell ref="Z137:Z139"/>
    <mergeCell ref="O137:O139"/>
    <mergeCell ref="P137:P139"/>
    <mergeCell ref="Q137:Q139"/>
    <mergeCell ref="R137:R139"/>
    <mergeCell ref="S137:S139"/>
    <mergeCell ref="T137:T139"/>
    <mergeCell ref="I137:I139"/>
    <mergeCell ref="J137:J139"/>
    <mergeCell ref="K137:K139"/>
    <mergeCell ref="L137:L139"/>
    <mergeCell ref="M137:M139"/>
    <mergeCell ref="N137:N139"/>
    <mergeCell ref="V140:V142"/>
    <mergeCell ref="W140:W142"/>
    <mergeCell ref="X140:X142"/>
    <mergeCell ref="Y140:Y142"/>
    <mergeCell ref="Z140:Z142"/>
    <mergeCell ref="A143:A145"/>
    <mergeCell ref="B143:B145"/>
    <mergeCell ref="C143:C145"/>
    <mergeCell ref="G143:G145"/>
    <mergeCell ref="H143:H145"/>
    <mergeCell ref="P140:P142"/>
    <mergeCell ref="Q140:Q142"/>
    <mergeCell ref="R140:R142"/>
    <mergeCell ref="S140:S142"/>
    <mergeCell ref="T140:T142"/>
    <mergeCell ref="U140:U142"/>
    <mergeCell ref="J140:J142"/>
    <mergeCell ref="K140:K142"/>
    <mergeCell ref="L140:L142"/>
    <mergeCell ref="M140:M142"/>
    <mergeCell ref="N140:N142"/>
    <mergeCell ref="O140:O142"/>
    <mergeCell ref="A140:A142"/>
    <mergeCell ref="B140:B142"/>
    <mergeCell ref="C140:C142"/>
    <mergeCell ref="G140:G142"/>
    <mergeCell ref="H140:H142"/>
    <mergeCell ref="I140:I142"/>
    <mergeCell ref="U143:U145"/>
    <mergeCell ref="V143:V145"/>
    <mergeCell ref="W143:W145"/>
    <mergeCell ref="X143:X145"/>
    <mergeCell ref="Y143:Y145"/>
    <mergeCell ref="Z143:Z145"/>
    <mergeCell ref="O143:O145"/>
    <mergeCell ref="P143:P145"/>
    <mergeCell ref="Q143:Q145"/>
    <mergeCell ref="R143:R145"/>
    <mergeCell ref="S143:S145"/>
    <mergeCell ref="T143:T145"/>
    <mergeCell ref="I143:I145"/>
    <mergeCell ref="J143:J145"/>
    <mergeCell ref="K143:K145"/>
    <mergeCell ref="L143:L145"/>
    <mergeCell ref="M143:M145"/>
    <mergeCell ref="N143:N145"/>
    <mergeCell ref="V146:V148"/>
    <mergeCell ref="W146:W148"/>
    <mergeCell ref="X146:X148"/>
    <mergeCell ref="Y146:Y148"/>
    <mergeCell ref="Z146:Z148"/>
    <mergeCell ref="A149:A151"/>
    <mergeCell ref="B149:B151"/>
    <mergeCell ref="C149:C151"/>
    <mergeCell ref="G149:G151"/>
    <mergeCell ref="H149:H151"/>
    <mergeCell ref="P146:P148"/>
    <mergeCell ref="Q146:Q148"/>
    <mergeCell ref="R146:R148"/>
    <mergeCell ref="S146:S148"/>
    <mergeCell ref="T146:T148"/>
    <mergeCell ref="U146:U148"/>
    <mergeCell ref="J146:J148"/>
    <mergeCell ref="K146:K148"/>
    <mergeCell ref="L146:L148"/>
    <mergeCell ref="M146:M148"/>
    <mergeCell ref="N146:N148"/>
    <mergeCell ref="O146:O148"/>
    <mergeCell ref="A146:A148"/>
    <mergeCell ref="B146:B148"/>
    <mergeCell ref="C146:C148"/>
    <mergeCell ref="G146:G148"/>
    <mergeCell ref="H146:H148"/>
    <mergeCell ref="I146:I148"/>
    <mergeCell ref="U149:U151"/>
    <mergeCell ref="V149:V151"/>
    <mergeCell ref="W149:W151"/>
    <mergeCell ref="X149:X151"/>
    <mergeCell ref="Y149:Y151"/>
    <mergeCell ref="Z149:Z151"/>
    <mergeCell ref="O149:O151"/>
    <mergeCell ref="P149:P151"/>
    <mergeCell ref="Q149:Q151"/>
    <mergeCell ref="R149:R151"/>
    <mergeCell ref="S149:S151"/>
    <mergeCell ref="T149:T151"/>
    <mergeCell ref="I149:I151"/>
    <mergeCell ref="J149:J151"/>
    <mergeCell ref="K149:K151"/>
    <mergeCell ref="L149:L151"/>
    <mergeCell ref="M149:M151"/>
    <mergeCell ref="N149:N151"/>
    <mergeCell ref="V152:V154"/>
    <mergeCell ref="W152:W154"/>
    <mergeCell ref="X152:X154"/>
    <mergeCell ref="Y152:Y154"/>
    <mergeCell ref="Z152:Z154"/>
    <mergeCell ref="A155:A157"/>
    <mergeCell ref="B155:B157"/>
    <mergeCell ref="C155:C157"/>
    <mergeCell ref="G155:G157"/>
    <mergeCell ref="H155:H157"/>
    <mergeCell ref="P152:P154"/>
    <mergeCell ref="Q152:Q154"/>
    <mergeCell ref="R152:R154"/>
    <mergeCell ref="S152:S154"/>
    <mergeCell ref="T152:T154"/>
    <mergeCell ref="U152:U154"/>
    <mergeCell ref="J152:J154"/>
    <mergeCell ref="K152:K154"/>
    <mergeCell ref="L152:L154"/>
    <mergeCell ref="M152:M154"/>
    <mergeCell ref="N152:N154"/>
    <mergeCell ref="O152:O154"/>
    <mergeCell ref="A152:A154"/>
    <mergeCell ref="B152:B154"/>
    <mergeCell ref="C152:C154"/>
    <mergeCell ref="G152:G154"/>
    <mergeCell ref="H152:H154"/>
    <mergeCell ref="I152:I154"/>
    <mergeCell ref="U155:U157"/>
    <mergeCell ref="V155:V157"/>
    <mergeCell ref="W155:W157"/>
    <mergeCell ref="X155:X157"/>
    <mergeCell ref="Y155:Y157"/>
    <mergeCell ref="Z155:Z157"/>
    <mergeCell ref="O155:O157"/>
    <mergeCell ref="P155:P157"/>
    <mergeCell ref="Q155:Q157"/>
    <mergeCell ref="R155:R157"/>
    <mergeCell ref="S155:S157"/>
    <mergeCell ref="T155:T157"/>
    <mergeCell ref="I155:I157"/>
    <mergeCell ref="J155:J157"/>
    <mergeCell ref="K155:K157"/>
    <mergeCell ref="L155:L157"/>
    <mergeCell ref="M155:M157"/>
    <mergeCell ref="N155:N157"/>
    <mergeCell ref="Z158:Z160"/>
    <mergeCell ref="A161:A163"/>
    <mergeCell ref="B161:B163"/>
    <mergeCell ref="C161:C163"/>
    <mergeCell ref="G161:G163"/>
    <mergeCell ref="H161:H163"/>
    <mergeCell ref="P158:P160"/>
    <mergeCell ref="Q158:Q160"/>
    <mergeCell ref="R158:R160"/>
    <mergeCell ref="S158:S160"/>
    <mergeCell ref="T158:T160"/>
    <mergeCell ref="U158:U160"/>
    <mergeCell ref="J158:J160"/>
    <mergeCell ref="K158:K160"/>
    <mergeCell ref="L158:L160"/>
    <mergeCell ref="M158:M160"/>
    <mergeCell ref="N158:N160"/>
    <mergeCell ref="O158:O160"/>
    <mergeCell ref="A158:A160"/>
    <mergeCell ref="B158:B160"/>
    <mergeCell ref="C158:C160"/>
    <mergeCell ref="G158:G160"/>
    <mergeCell ref="H158:H160"/>
    <mergeCell ref="I158:I160"/>
    <mergeCell ref="U161:U163"/>
    <mergeCell ref="V161:V163"/>
    <mergeCell ref="W161:W163"/>
    <mergeCell ref="X161:X163"/>
    <mergeCell ref="D161:D163"/>
    <mergeCell ref="O161:O163"/>
    <mergeCell ref="P161:P163"/>
    <mergeCell ref="Q161:Q163"/>
    <mergeCell ref="R161:R163"/>
    <mergeCell ref="S161:S163"/>
    <mergeCell ref="T161:T163"/>
    <mergeCell ref="I161:I163"/>
    <mergeCell ref="J161:J163"/>
    <mergeCell ref="K161:K163"/>
    <mergeCell ref="L161:L163"/>
    <mergeCell ref="M161:M163"/>
    <mergeCell ref="N161:N163"/>
    <mergeCell ref="A167:A169"/>
    <mergeCell ref="B167:B169"/>
    <mergeCell ref="C167:C169"/>
    <mergeCell ref="G167:G169"/>
    <mergeCell ref="H167:H169"/>
    <mergeCell ref="P164:P166"/>
    <mergeCell ref="Q164:Q166"/>
    <mergeCell ref="R164:R166"/>
    <mergeCell ref="S164:S166"/>
    <mergeCell ref="T164:T166"/>
    <mergeCell ref="J164:J166"/>
    <mergeCell ref="K164:K166"/>
    <mergeCell ref="L164:L166"/>
    <mergeCell ref="M164:M166"/>
    <mergeCell ref="N164:N166"/>
    <mergeCell ref="O164:O166"/>
    <mergeCell ref="A164:A166"/>
    <mergeCell ref="D164:D166"/>
    <mergeCell ref="D167:D169"/>
    <mergeCell ref="B164:B166"/>
    <mergeCell ref="C164:C166"/>
    <mergeCell ref="G164:G166"/>
    <mergeCell ref="H164:H166"/>
    <mergeCell ref="I164:I166"/>
    <mergeCell ref="U167:U169"/>
    <mergeCell ref="V167:V169"/>
    <mergeCell ref="W167:W169"/>
    <mergeCell ref="X167:X169"/>
    <mergeCell ref="Y167:Y169"/>
    <mergeCell ref="Z167:Z169"/>
    <mergeCell ref="O167:O169"/>
    <mergeCell ref="P167:P169"/>
    <mergeCell ref="Q167:Q169"/>
    <mergeCell ref="R167:R169"/>
    <mergeCell ref="S167:S169"/>
    <mergeCell ref="T167:T169"/>
    <mergeCell ref="I167:I169"/>
    <mergeCell ref="J167:J169"/>
    <mergeCell ref="K167:K169"/>
    <mergeCell ref="L167:L169"/>
    <mergeCell ref="M167:M169"/>
    <mergeCell ref="N167:N169"/>
    <mergeCell ref="U164:U166"/>
    <mergeCell ref="A173:A175"/>
    <mergeCell ref="B173:B175"/>
    <mergeCell ref="C173:C175"/>
    <mergeCell ref="G173:G175"/>
    <mergeCell ref="H173:H175"/>
    <mergeCell ref="P170:P172"/>
    <mergeCell ref="Q170:Q172"/>
    <mergeCell ref="R170:R172"/>
    <mergeCell ref="S170:S172"/>
    <mergeCell ref="T170:T172"/>
    <mergeCell ref="U170:U172"/>
    <mergeCell ref="J170:J172"/>
    <mergeCell ref="K170:K172"/>
    <mergeCell ref="L170:L172"/>
    <mergeCell ref="M170:M172"/>
    <mergeCell ref="N170:N172"/>
    <mergeCell ref="O170:O172"/>
    <mergeCell ref="A170:A172"/>
    <mergeCell ref="B170:B172"/>
    <mergeCell ref="C170:C172"/>
    <mergeCell ref="G170:G172"/>
    <mergeCell ref="H170:H172"/>
    <mergeCell ref="I170:I172"/>
    <mergeCell ref="U173:U175"/>
    <mergeCell ref="D170:D172"/>
    <mergeCell ref="D173:D175"/>
    <mergeCell ref="U179:U181"/>
    <mergeCell ref="V173:V175"/>
    <mergeCell ref="W173:W175"/>
    <mergeCell ref="X173:X175"/>
    <mergeCell ref="Y173:Y175"/>
    <mergeCell ref="Z173:Z175"/>
    <mergeCell ref="O173:O175"/>
    <mergeCell ref="P173:P175"/>
    <mergeCell ref="Q173:Q175"/>
    <mergeCell ref="R173:R175"/>
    <mergeCell ref="S173:S175"/>
    <mergeCell ref="T173:T175"/>
    <mergeCell ref="I173:I175"/>
    <mergeCell ref="J173:J175"/>
    <mergeCell ref="K173:K175"/>
    <mergeCell ref="L173:L175"/>
    <mergeCell ref="M173:M175"/>
    <mergeCell ref="N173:N175"/>
    <mergeCell ref="P176:P178"/>
    <mergeCell ref="Q176:Q178"/>
    <mergeCell ref="R176:R178"/>
    <mergeCell ref="S176:S178"/>
    <mergeCell ref="T176:T178"/>
    <mergeCell ref="U176:U178"/>
    <mergeCell ref="J176:J178"/>
    <mergeCell ref="K176:K178"/>
    <mergeCell ref="L176:L178"/>
    <mergeCell ref="M176:M178"/>
    <mergeCell ref="N176:N178"/>
    <mergeCell ref="O176:O178"/>
    <mergeCell ref="A176:A178"/>
    <mergeCell ref="B176:B178"/>
    <mergeCell ref="C176:C178"/>
    <mergeCell ref="G176:G178"/>
    <mergeCell ref="H176:H178"/>
    <mergeCell ref="I176:I178"/>
    <mergeCell ref="D176:D178"/>
    <mergeCell ref="O179:O181"/>
    <mergeCell ref="P179:P181"/>
    <mergeCell ref="Q179:Q181"/>
    <mergeCell ref="R179:R181"/>
    <mergeCell ref="S179:S181"/>
    <mergeCell ref="T179:T181"/>
    <mergeCell ref="I179:I181"/>
    <mergeCell ref="J179:J181"/>
    <mergeCell ref="K179:K181"/>
    <mergeCell ref="L179:L181"/>
    <mergeCell ref="M179:M181"/>
    <mergeCell ref="N179:N181"/>
    <mergeCell ref="A179:A181"/>
    <mergeCell ref="B179:B181"/>
    <mergeCell ref="C179:C181"/>
    <mergeCell ref="G179:G181"/>
    <mergeCell ref="H179:H181"/>
    <mergeCell ref="D179:D181"/>
    <mergeCell ref="P182:P184"/>
    <mergeCell ref="Q182:Q184"/>
    <mergeCell ref="R182:R184"/>
    <mergeCell ref="S182:S184"/>
    <mergeCell ref="T182:T184"/>
    <mergeCell ref="U182:U184"/>
    <mergeCell ref="J182:J184"/>
    <mergeCell ref="K182:K184"/>
    <mergeCell ref="L182:L184"/>
    <mergeCell ref="M182:M184"/>
    <mergeCell ref="N182:N184"/>
    <mergeCell ref="O182:O184"/>
    <mergeCell ref="A182:A184"/>
    <mergeCell ref="B182:B184"/>
    <mergeCell ref="C182:C184"/>
    <mergeCell ref="G182:G184"/>
    <mergeCell ref="H182:H184"/>
    <mergeCell ref="I182:I184"/>
    <mergeCell ref="D182:D184"/>
    <mergeCell ref="Z3:AA3"/>
    <mergeCell ref="V182:V184"/>
    <mergeCell ref="W182:W184"/>
    <mergeCell ref="X182:X184"/>
    <mergeCell ref="Y182:Y184"/>
    <mergeCell ref="Z182:Z184"/>
    <mergeCell ref="V176:V178"/>
    <mergeCell ref="W176:W178"/>
    <mergeCell ref="X176:X178"/>
    <mergeCell ref="Y176:Y178"/>
    <mergeCell ref="Z176:Z178"/>
    <mergeCell ref="V170:V172"/>
    <mergeCell ref="W170:W172"/>
    <mergeCell ref="X170:X172"/>
    <mergeCell ref="Y170:Y172"/>
    <mergeCell ref="Z170:Z172"/>
    <mergeCell ref="V164:V166"/>
    <mergeCell ref="W164:W166"/>
    <mergeCell ref="X164:X166"/>
    <mergeCell ref="Y164:Y166"/>
    <mergeCell ref="Z164:Z166"/>
    <mergeCell ref="V179:V181"/>
    <mergeCell ref="W179:W181"/>
    <mergeCell ref="X179:X181"/>
    <mergeCell ref="Y179:Y181"/>
    <mergeCell ref="Z179:Z181"/>
    <mergeCell ref="Y161:Y163"/>
    <mergeCell ref="Z161:Z163"/>
    <mergeCell ref="V158:V160"/>
    <mergeCell ref="W158:W160"/>
    <mergeCell ref="X158:X160"/>
    <mergeCell ref="Y158:Y160"/>
  </mergeCells>
  <phoneticPr fontId="3"/>
  <conditionalFormatting sqref="P2:Q2">
    <cfRule type="expression" dxfId="1" priority="2">
      <formula>$P$2=""</formula>
    </cfRule>
  </conditionalFormatting>
  <conditionalFormatting sqref="U2:V2">
    <cfRule type="expression" dxfId="0" priority="1">
      <formula>$U$2=""</formula>
    </cfRule>
  </conditionalFormatting>
  <dataValidations count="4">
    <dataValidation type="list" allowBlank="1" showInputMessage="1" showErrorMessage="1" sqref="P5:Y184">
      <formula1>"有"</formula1>
    </dataValidation>
    <dataValidation type="list" allowBlank="1" showInputMessage="1" showErrorMessage="1" sqref="D5:D184">
      <formula1>"0歳児担任,1歳児担任,2歳児担任,3歳児担任,4歳児担任,5歳児担任,一時保育担当,子育て広場専任職員,フリー,　,"</formula1>
    </dataValidation>
    <dataValidation type="list" errorStyle="warning" allowBlank="1" showInputMessage="1" showErrorMessage="1" error="選択項目以外の入力がされています。" sqref="C5:C184">
      <formula1>$AD$6:$AD$26</formula1>
    </dataValidation>
    <dataValidation type="list" errorStyle="warning" allowBlank="1" showInputMessage="1" showErrorMessage="1" error="選択項目以外の入力がされています。" sqref="Z5:Z184">
      <formula1>$AF$6:$AF$18</formula1>
    </dataValidation>
  </dataValidations>
  <printOptions horizontalCentered="1"/>
  <pageMargins left="0.31496062992125984" right="0.31496062992125984" top="0.55118110236220474" bottom="0.35433070866141736" header="0.31496062992125984" footer="0.31496062992125984"/>
  <pageSetup paperSize="9" scale="77" fitToHeight="0" orientation="landscape" r:id="rId1"/>
  <rowBreaks count="1" manualBreakCount="1">
    <brk id="52" max="26"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AG184"/>
  <sheetViews>
    <sheetView view="pageBreakPreview" topLeftCell="B4" zoomScale="85" zoomScaleNormal="100" zoomScaleSheetLayoutView="85" workbookViewId="0">
      <selection activeCell="O8" sqref="O8:O10"/>
    </sheetView>
  </sheetViews>
  <sheetFormatPr defaultRowHeight="13.5"/>
  <cols>
    <col min="1" max="1" width="3.25" style="14" bestFit="1" customWidth="1"/>
    <col min="2" max="2" width="14.5" style="14" customWidth="1"/>
    <col min="3" max="4" width="11" style="14" customWidth="1"/>
    <col min="5" max="5" width="9.375" style="14" customWidth="1"/>
    <col min="6" max="6" width="15" style="14" customWidth="1"/>
    <col min="7" max="7" width="10.375" style="14" customWidth="1"/>
    <col min="8" max="8" width="8.375" style="14" customWidth="1"/>
    <col min="9" max="9" width="4.5" style="14" customWidth="1"/>
    <col min="10" max="10" width="4.75" style="14" customWidth="1"/>
    <col min="11" max="11" width="4.375" style="14" customWidth="1"/>
    <col min="12" max="12" width="4.75" style="14" customWidth="1"/>
    <col min="13" max="14" width="3.625" style="14" customWidth="1"/>
    <col min="15" max="15" width="12" style="14" customWidth="1"/>
    <col min="16" max="16" width="2.875" style="14" bestFit="1" customWidth="1"/>
    <col min="17" max="24" width="4.5" style="15" customWidth="1"/>
    <col min="25" max="26" width="4.5" style="14" customWidth="1"/>
    <col min="27" max="27" width="9.125" style="14" customWidth="1"/>
    <col min="28" max="28" width="10.5" style="14" customWidth="1"/>
    <col min="29" max="30" width="9" style="14" hidden="1" customWidth="1"/>
    <col min="31" max="32" width="9" style="36" hidden="1" customWidth="1"/>
    <col min="33" max="33" width="9" style="14" hidden="1" customWidth="1"/>
    <col min="34" max="16384" width="9" style="14"/>
  </cols>
  <sheetData>
    <row r="1" spans="1:33" ht="18" customHeight="1">
      <c r="A1" s="2548" t="s">
        <v>637</v>
      </c>
      <c r="B1" s="2548"/>
      <c r="C1" s="2548"/>
      <c r="D1" s="2548"/>
      <c r="E1" s="2548"/>
      <c r="F1" s="2548"/>
      <c r="G1" s="2549"/>
      <c r="H1" s="2549"/>
      <c r="I1" s="22"/>
      <c r="J1" s="22"/>
      <c r="O1" s="21"/>
      <c r="P1" s="21"/>
      <c r="Q1" s="21"/>
      <c r="R1" s="21"/>
      <c r="S1" s="21"/>
      <c r="T1" s="21"/>
      <c r="U1" s="21"/>
      <c r="V1" s="21"/>
      <c r="W1" s="21"/>
      <c r="X1" s="21"/>
      <c r="Y1" s="21"/>
      <c r="Z1" s="2580" t="s">
        <v>636</v>
      </c>
      <c r="AA1" s="2581"/>
    </row>
    <row r="2" spans="1:33" ht="18" customHeight="1">
      <c r="A2" s="14" t="s">
        <v>974</v>
      </c>
      <c r="Q2" s="14"/>
      <c r="R2" s="14"/>
      <c r="S2" s="14"/>
      <c r="T2" s="14"/>
      <c r="U2" s="14"/>
      <c r="V2" s="14"/>
      <c r="W2" s="14"/>
      <c r="X2" s="14"/>
    </row>
    <row r="3" spans="1:33" s="16" customFormat="1" ht="23.25" customHeight="1">
      <c r="A3" s="2544" t="s">
        <v>628</v>
      </c>
      <c r="B3" s="2544" t="s">
        <v>591</v>
      </c>
      <c r="C3" s="2544" t="s">
        <v>615</v>
      </c>
      <c r="D3" s="2547" t="s">
        <v>756</v>
      </c>
      <c r="E3" s="2547" t="s">
        <v>627</v>
      </c>
      <c r="F3" s="2547"/>
      <c r="G3" s="2547" t="s">
        <v>626</v>
      </c>
      <c r="H3" s="2545" t="s">
        <v>635</v>
      </c>
      <c r="I3" s="2544" t="s">
        <v>890</v>
      </c>
      <c r="J3" s="2544"/>
      <c r="K3" s="2544"/>
      <c r="L3" s="2544"/>
      <c r="M3" s="2544"/>
      <c r="N3" s="2544"/>
      <c r="O3" s="2544"/>
      <c r="P3" s="2544"/>
      <c r="Q3" s="2540" t="s">
        <v>623</v>
      </c>
      <c r="R3" s="2540"/>
      <c r="S3" s="2540"/>
      <c r="T3" s="2540"/>
      <c r="U3" s="2540"/>
      <c r="V3" s="2540"/>
      <c r="W3" s="2540"/>
      <c r="X3" s="2540"/>
      <c r="Y3" s="2540"/>
      <c r="Z3" s="2540"/>
      <c r="AA3" s="2540" t="s">
        <v>757</v>
      </c>
      <c r="AB3" s="2540"/>
      <c r="AE3" s="40"/>
      <c r="AF3" s="40"/>
    </row>
    <row r="4" spans="1:33" s="16" customFormat="1" ht="48.75" customHeight="1" thickBot="1">
      <c r="A4" s="2544"/>
      <c r="B4" s="2544"/>
      <c r="C4" s="2544"/>
      <c r="D4" s="2547"/>
      <c r="E4" s="20" t="s">
        <v>622</v>
      </c>
      <c r="F4" s="19" t="s">
        <v>621</v>
      </c>
      <c r="G4" s="2547"/>
      <c r="H4" s="2582"/>
      <c r="I4" s="2575" t="s">
        <v>634</v>
      </c>
      <c r="J4" s="2575"/>
      <c r="K4" s="2576" t="s">
        <v>633</v>
      </c>
      <c r="L4" s="2576"/>
      <c r="M4" s="2577" t="s">
        <v>632</v>
      </c>
      <c r="N4" s="2578"/>
      <c r="O4" s="2578"/>
      <c r="P4" s="2579"/>
      <c r="Q4" s="51" t="s">
        <v>926</v>
      </c>
      <c r="R4" s="52" t="s">
        <v>927</v>
      </c>
      <c r="S4" s="52"/>
      <c r="T4" s="52"/>
      <c r="U4" s="52"/>
      <c r="V4" s="52"/>
      <c r="W4" s="52"/>
      <c r="X4" s="53"/>
      <c r="Y4" s="54"/>
      <c r="Z4" s="55"/>
      <c r="AA4" s="26" t="s">
        <v>876</v>
      </c>
      <c r="AB4" s="27" t="s">
        <v>878</v>
      </c>
      <c r="AE4" s="40"/>
      <c r="AF4" s="40"/>
    </row>
    <row r="5" spans="1:33" s="16" customFormat="1" ht="12">
      <c r="A5" s="2496">
        <v>1</v>
      </c>
      <c r="B5" s="2517" t="s">
        <v>965</v>
      </c>
      <c r="C5" s="2517" t="s">
        <v>935</v>
      </c>
      <c r="D5" s="2520" t="s">
        <v>966</v>
      </c>
      <c r="E5" s="56" t="s">
        <v>760</v>
      </c>
      <c r="F5" s="57"/>
      <c r="G5" s="2569">
        <v>43922</v>
      </c>
      <c r="H5" s="2572" t="s">
        <v>967</v>
      </c>
      <c r="I5" s="2599">
        <v>20</v>
      </c>
      <c r="J5" s="2600" t="s">
        <v>311</v>
      </c>
      <c r="K5" s="2599">
        <v>8</v>
      </c>
      <c r="L5" s="2600" t="s">
        <v>629</v>
      </c>
      <c r="M5" s="2601" t="s">
        <v>968</v>
      </c>
      <c r="N5" s="2602"/>
      <c r="O5" s="2607">
        <v>2000000</v>
      </c>
      <c r="P5" s="2593" t="s">
        <v>526</v>
      </c>
      <c r="Q5" s="2596"/>
      <c r="R5" s="2499"/>
      <c r="S5" s="2499"/>
      <c r="T5" s="2499"/>
      <c r="U5" s="2499"/>
      <c r="V5" s="2499"/>
      <c r="W5" s="2499"/>
      <c r="X5" s="2499"/>
      <c r="Y5" s="2499"/>
      <c r="Z5" s="2505"/>
      <c r="AA5" s="2590"/>
      <c r="AB5" s="58" t="s">
        <v>880</v>
      </c>
      <c r="AD5" s="2496">
        <f>IF(ISERROR(VLOOKUP(C5,$AE$6:$AF$27,2,0))=TRUE,"",VLOOKUP(C5,$AE$6:$AF$27,2,0))</f>
        <v>0</v>
      </c>
      <c r="AE5" s="40" t="s">
        <v>930</v>
      </c>
      <c r="AF5" s="40"/>
    </row>
    <row r="6" spans="1:33" s="16" customFormat="1" ht="12">
      <c r="A6" s="2497"/>
      <c r="B6" s="2518"/>
      <c r="C6" s="2518"/>
      <c r="D6" s="2521"/>
      <c r="E6" s="59" t="s">
        <v>761</v>
      </c>
      <c r="F6" s="60"/>
      <c r="G6" s="2570"/>
      <c r="H6" s="2573"/>
      <c r="I6" s="2585"/>
      <c r="J6" s="2588"/>
      <c r="K6" s="2585"/>
      <c r="L6" s="2588"/>
      <c r="M6" s="2603"/>
      <c r="N6" s="2604"/>
      <c r="O6" s="2509"/>
      <c r="P6" s="2594"/>
      <c r="Q6" s="2597"/>
      <c r="R6" s="2500"/>
      <c r="S6" s="2500"/>
      <c r="T6" s="2500"/>
      <c r="U6" s="2500"/>
      <c r="V6" s="2500"/>
      <c r="W6" s="2500"/>
      <c r="X6" s="2500"/>
      <c r="Y6" s="2500"/>
      <c r="Z6" s="2506"/>
      <c r="AA6" s="2591"/>
      <c r="AB6" s="61" t="s">
        <v>715</v>
      </c>
      <c r="AD6" s="2497"/>
      <c r="AE6" s="40" t="s">
        <v>933</v>
      </c>
      <c r="AF6" s="40">
        <v>0</v>
      </c>
      <c r="AG6" s="16" t="s">
        <v>952</v>
      </c>
    </row>
    <row r="7" spans="1:33" s="16" customFormat="1" ht="12">
      <c r="A7" s="2498"/>
      <c r="B7" s="2519"/>
      <c r="C7" s="2519"/>
      <c r="D7" s="2522"/>
      <c r="E7" s="62" t="s">
        <v>762</v>
      </c>
      <c r="F7" s="63"/>
      <c r="G7" s="2571"/>
      <c r="H7" s="2574"/>
      <c r="I7" s="2586"/>
      <c r="J7" s="2589"/>
      <c r="K7" s="2586"/>
      <c r="L7" s="2589"/>
      <c r="M7" s="2605"/>
      <c r="N7" s="2606"/>
      <c r="O7" s="2510"/>
      <c r="P7" s="2595"/>
      <c r="Q7" s="2598"/>
      <c r="R7" s="2501"/>
      <c r="S7" s="2501"/>
      <c r="T7" s="2501"/>
      <c r="U7" s="2501"/>
      <c r="V7" s="2501"/>
      <c r="W7" s="2501"/>
      <c r="X7" s="2501"/>
      <c r="Y7" s="2501"/>
      <c r="Z7" s="2507"/>
      <c r="AA7" s="2592"/>
      <c r="AB7" s="64" t="s">
        <v>881</v>
      </c>
      <c r="AD7" s="2498"/>
      <c r="AE7" s="40" t="s">
        <v>951</v>
      </c>
      <c r="AF7" s="40">
        <v>0</v>
      </c>
      <c r="AG7" s="16" t="s">
        <v>953</v>
      </c>
    </row>
    <row r="8" spans="1:33" s="16" customFormat="1" ht="12">
      <c r="A8" s="2496">
        <v>2</v>
      </c>
      <c r="B8" s="2517" t="s">
        <v>969</v>
      </c>
      <c r="C8" s="2517" t="s">
        <v>1110</v>
      </c>
      <c r="D8" s="2520" t="s">
        <v>970</v>
      </c>
      <c r="E8" s="56" t="s">
        <v>760</v>
      </c>
      <c r="F8" s="57" t="s">
        <v>928</v>
      </c>
      <c r="G8" s="2569">
        <v>43922</v>
      </c>
      <c r="H8" s="2583" t="s">
        <v>967</v>
      </c>
      <c r="I8" s="2584">
        <v>20</v>
      </c>
      <c r="J8" s="2587" t="s">
        <v>311</v>
      </c>
      <c r="K8" s="2584">
        <v>8</v>
      </c>
      <c r="L8" s="2587" t="s">
        <v>629</v>
      </c>
      <c r="M8" s="2608" t="s">
        <v>971</v>
      </c>
      <c r="N8" s="2609"/>
      <c r="O8" s="2508">
        <v>1200</v>
      </c>
      <c r="P8" s="2610" t="s">
        <v>526</v>
      </c>
      <c r="Q8" s="2596" t="s">
        <v>929</v>
      </c>
      <c r="R8" s="2499" t="s">
        <v>929</v>
      </c>
      <c r="S8" s="2499"/>
      <c r="T8" s="2499"/>
      <c r="U8" s="2499"/>
      <c r="V8" s="2499"/>
      <c r="W8" s="2499"/>
      <c r="X8" s="2499"/>
      <c r="Y8" s="2499"/>
      <c r="Z8" s="2505"/>
      <c r="AA8" s="2590"/>
      <c r="AB8" s="58" t="s">
        <v>880</v>
      </c>
      <c r="AD8" s="2496">
        <f t="shared" ref="AD8" si="0">IF(ISERROR(VLOOKUP(C8,$AE$6:$AF$27,2,0))=TRUE,"",VLOOKUP(C8,$AE$6:$AF$27,2,0))</f>
        <v>1</v>
      </c>
      <c r="AE8" s="40" t="s">
        <v>934</v>
      </c>
      <c r="AF8" s="40">
        <v>1</v>
      </c>
      <c r="AG8" s="16" t="s">
        <v>954</v>
      </c>
    </row>
    <row r="9" spans="1:33" s="16" customFormat="1" ht="12">
      <c r="A9" s="2497"/>
      <c r="B9" s="2518"/>
      <c r="C9" s="2518"/>
      <c r="D9" s="2521"/>
      <c r="E9" s="59" t="s">
        <v>761</v>
      </c>
      <c r="F9" s="60" t="s">
        <v>994</v>
      </c>
      <c r="G9" s="2570"/>
      <c r="H9" s="2573"/>
      <c r="I9" s="2585"/>
      <c r="J9" s="2588"/>
      <c r="K9" s="2585"/>
      <c r="L9" s="2588"/>
      <c r="M9" s="2603"/>
      <c r="N9" s="2604"/>
      <c r="O9" s="2509"/>
      <c r="P9" s="2594"/>
      <c r="Q9" s="2597"/>
      <c r="R9" s="2500"/>
      <c r="S9" s="2500"/>
      <c r="T9" s="2500"/>
      <c r="U9" s="2500"/>
      <c r="V9" s="2500"/>
      <c r="W9" s="2500"/>
      <c r="X9" s="2500"/>
      <c r="Y9" s="2500"/>
      <c r="Z9" s="2506"/>
      <c r="AA9" s="2591"/>
      <c r="AB9" s="61" t="s">
        <v>715</v>
      </c>
      <c r="AD9" s="2497"/>
      <c r="AE9" s="40" t="s">
        <v>935</v>
      </c>
      <c r="AF9" s="40">
        <v>0</v>
      </c>
      <c r="AG9" s="16" t="s">
        <v>955</v>
      </c>
    </row>
    <row r="10" spans="1:33" s="16" customFormat="1" ht="12">
      <c r="A10" s="2498"/>
      <c r="B10" s="2519"/>
      <c r="C10" s="2519"/>
      <c r="D10" s="2522"/>
      <c r="E10" s="62" t="s">
        <v>762</v>
      </c>
      <c r="F10" s="63"/>
      <c r="G10" s="2571"/>
      <c r="H10" s="2574"/>
      <c r="I10" s="2586"/>
      <c r="J10" s="2589"/>
      <c r="K10" s="2586"/>
      <c r="L10" s="2589"/>
      <c r="M10" s="2605"/>
      <c r="N10" s="2606"/>
      <c r="O10" s="2510"/>
      <c r="P10" s="2595"/>
      <c r="Q10" s="2598"/>
      <c r="R10" s="2501"/>
      <c r="S10" s="2501"/>
      <c r="T10" s="2501"/>
      <c r="U10" s="2501"/>
      <c r="V10" s="2501"/>
      <c r="W10" s="2501"/>
      <c r="X10" s="2501"/>
      <c r="Y10" s="2501"/>
      <c r="Z10" s="2507"/>
      <c r="AA10" s="2592"/>
      <c r="AB10" s="64" t="s">
        <v>881</v>
      </c>
      <c r="AD10" s="2498"/>
      <c r="AE10" s="40" t="s">
        <v>936</v>
      </c>
      <c r="AF10" s="40">
        <v>1</v>
      </c>
      <c r="AG10" s="16" t="s">
        <v>956</v>
      </c>
    </row>
    <row r="11" spans="1:33" s="16" customFormat="1" ht="12">
      <c r="A11" s="2496">
        <v>3</v>
      </c>
      <c r="B11" s="2517" t="s">
        <v>997</v>
      </c>
      <c r="C11" s="2517" t="s">
        <v>1110</v>
      </c>
      <c r="D11" s="2520" t="s">
        <v>972</v>
      </c>
      <c r="E11" s="56" t="s">
        <v>760</v>
      </c>
      <c r="F11" s="57" t="s">
        <v>928</v>
      </c>
      <c r="G11" s="2569">
        <v>43922</v>
      </c>
      <c r="H11" s="2583" t="s">
        <v>967</v>
      </c>
      <c r="I11" s="2584">
        <v>10</v>
      </c>
      <c r="J11" s="2587" t="s">
        <v>311</v>
      </c>
      <c r="K11" s="2584">
        <v>5</v>
      </c>
      <c r="L11" s="2587" t="s">
        <v>629</v>
      </c>
      <c r="M11" s="2608" t="s">
        <v>971</v>
      </c>
      <c r="N11" s="2609"/>
      <c r="O11" s="2508">
        <v>1200</v>
      </c>
      <c r="P11" s="2610" t="s">
        <v>526</v>
      </c>
      <c r="Q11" s="2596" t="s">
        <v>929</v>
      </c>
      <c r="R11" s="2499" t="s">
        <v>929</v>
      </c>
      <c r="S11" s="2499"/>
      <c r="T11" s="2499"/>
      <c r="U11" s="2499"/>
      <c r="V11" s="2499"/>
      <c r="W11" s="2499"/>
      <c r="X11" s="2499"/>
      <c r="Y11" s="2499"/>
      <c r="Z11" s="2505"/>
      <c r="AA11" s="2590"/>
      <c r="AB11" s="58" t="s">
        <v>880</v>
      </c>
      <c r="AD11" s="2496">
        <f t="shared" ref="AD11" si="1">IF(ISERROR(VLOOKUP(C11,$AE$6:$AF$27,2,0))=TRUE,"",VLOOKUP(C11,$AE$6:$AF$27,2,0))</f>
        <v>1</v>
      </c>
      <c r="AE11" s="40" t="s">
        <v>1110</v>
      </c>
      <c r="AF11" s="40">
        <v>1</v>
      </c>
      <c r="AG11" s="16" t="s">
        <v>957</v>
      </c>
    </row>
    <row r="12" spans="1:33" s="16" customFormat="1" ht="12">
      <c r="A12" s="2497"/>
      <c r="B12" s="2518"/>
      <c r="C12" s="2518"/>
      <c r="D12" s="2521"/>
      <c r="E12" s="59" t="s">
        <v>761</v>
      </c>
      <c r="F12" s="60" t="s">
        <v>994</v>
      </c>
      <c r="G12" s="2570"/>
      <c r="H12" s="2573"/>
      <c r="I12" s="2585"/>
      <c r="J12" s="2588"/>
      <c r="K12" s="2585"/>
      <c r="L12" s="2588"/>
      <c r="M12" s="2603"/>
      <c r="N12" s="2604"/>
      <c r="O12" s="2509"/>
      <c r="P12" s="2594"/>
      <c r="Q12" s="2597"/>
      <c r="R12" s="2500"/>
      <c r="S12" s="2500"/>
      <c r="T12" s="2500"/>
      <c r="U12" s="2500"/>
      <c r="V12" s="2500"/>
      <c r="W12" s="2500"/>
      <c r="X12" s="2500"/>
      <c r="Y12" s="2500"/>
      <c r="Z12" s="2506"/>
      <c r="AA12" s="2591"/>
      <c r="AB12" s="61" t="s">
        <v>715</v>
      </c>
      <c r="AD12" s="2497"/>
      <c r="AE12" s="40" t="s">
        <v>937</v>
      </c>
      <c r="AF12" s="40">
        <v>0</v>
      </c>
      <c r="AG12" s="16" t="s">
        <v>958</v>
      </c>
    </row>
    <row r="13" spans="1:33" s="16" customFormat="1" ht="12.75" thickBot="1">
      <c r="A13" s="2498"/>
      <c r="B13" s="2519"/>
      <c r="C13" s="2519"/>
      <c r="D13" s="2521"/>
      <c r="E13" s="62" t="s">
        <v>762</v>
      </c>
      <c r="F13" s="63"/>
      <c r="G13" s="2571"/>
      <c r="H13" s="2574"/>
      <c r="I13" s="2586"/>
      <c r="J13" s="2589"/>
      <c r="K13" s="2586"/>
      <c r="L13" s="2589"/>
      <c r="M13" s="2605"/>
      <c r="N13" s="2606"/>
      <c r="O13" s="2510"/>
      <c r="P13" s="2595"/>
      <c r="Q13" s="2598"/>
      <c r="R13" s="2501"/>
      <c r="S13" s="2501"/>
      <c r="T13" s="2501"/>
      <c r="U13" s="2501"/>
      <c r="V13" s="2501"/>
      <c r="W13" s="2501"/>
      <c r="X13" s="2501"/>
      <c r="Y13" s="2501"/>
      <c r="Z13" s="2507"/>
      <c r="AA13" s="2592"/>
      <c r="AB13" s="64" t="s">
        <v>881</v>
      </c>
      <c r="AD13" s="2498"/>
      <c r="AE13" s="40" t="s">
        <v>938</v>
      </c>
      <c r="AF13" s="40">
        <v>0</v>
      </c>
      <c r="AG13" s="16" t="s">
        <v>959</v>
      </c>
    </row>
    <row r="14" spans="1:33" s="16" customFormat="1" ht="12">
      <c r="A14" s="2496">
        <v>4</v>
      </c>
      <c r="B14" s="2517" t="s">
        <v>998</v>
      </c>
      <c r="C14" s="2618" t="s">
        <v>1110</v>
      </c>
      <c r="D14" s="2621" t="s">
        <v>973</v>
      </c>
      <c r="E14" s="65" t="s">
        <v>760</v>
      </c>
      <c r="F14" s="57" t="s">
        <v>928</v>
      </c>
      <c r="G14" s="2569">
        <v>43922</v>
      </c>
      <c r="H14" s="2583" t="s">
        <v>967</v>
      </c>
      <c r="I14" s="2584">
        <v>5</v>
      </c>
      <c r="J14" s="2587" t="s">
        <v>311</v>
      </c>
      <c r="K14" s="2584">
        <v>5</v>
      </c>
      <c r="L14" s="2587" t="s">
        <v>629</v>
      </c>
      <c r="M14" s="2608" t="s">
        <v>188</v>
      </c>
      <c r="N14" s="2609"/>
      <c r="O14" s="2508"/>
      <c r="P14" s="2610" t="s">
        <v>526</v>
      </c>
      <c r="Q14" s="2596"/>
      <c r="R14" s="2499"/>
      <c r="S14" s="2499"/>
      <c r="T14" s="2499"/>
      <c r="U14" s="2499"/>
      <c r="V14" s="2499"/>
      <c r="W14" s="2499"/>
      <c r="X14" s="2499"/>
      <c r="Y14" s="2499"/>
      <c r="Z14" s="2505"/>
      <c r="AA14" s="2590"/>
      <c r="AB14" s="58" t="s">
        <v>880</v>
      </c>
      <c r="AD14" s="2496">
        <f t="shared" ref="AD14" si="2">IF(ISERROR(VLOOKUP(C14,$AE$6:$AF$27,2,0))=TRUE,"",VLOOKUP(C14,$AE$6:$AF$27,2,0))</f>
        <v>1</v>
      </c>
      <c r="AE14" s="40" t="s">
        <v>939</v>
      </c>
      <c r="AF14" s="40">
        <v>0</v>
      </c>
      <c r="AG14" s="16" t="s">
        <v>960</v>
      </c>
    </row>
    <row r="15" spans="1:33" s="16" customFormat="1" ht="12">
      <c r="A15" s="2497"/>
      <c r="B15" s="2518"/>
      <c r="C15" s="2619"/>
      <c r="D15" s="2622"/>
      <c r="E15" s="66" t="s">
        <v>761</v>
      </c>
      <c r="F15" s="60" t="s">
        <v>994</v>
      </c>
      <c r="G15" s="2570"/>
      <c r="H15" s="2573"/>
      <c r="I15" s="2585"/>
      <c r="J15" s="2588"/>
      <c r="K15" s="2585"/>
      <c r="L15" s="2588"/>
      <c r="M15" s="2603"/>
      <c r="N15" s="2604"/>
      <c r="O15" s="2509"/>
      <c r="P15" s="2594"/>
      <c r="Q15" s="2597"/>
      <c r="R15" s="2500"/>
      <c r="S15" s="2500"/>
      <c r="T15" s="2500"/>
      <c r="U15" s="2500"/>
      <c r="V15" s="2500"/>
      <c r="W15" s="2500"/>
      <c r="X15" s="2500"/>
      <c r="Y15" s="2500"/>
      <c r="Z15" s="2506"/>
      <c r="AA15" s="2591"/>
      <c r="AB15" s="61" t="s">
        <v>715</v>
      </c>
      <c r="AD15" s="2497"/>
      <c r="AE15" s="40" t="s">
        <v>940</v>
      </c>
      <c r="AF15" s="40">
        <v>0</v>
      </c>
      <c r="AG15" s="16" t="s">
        <v>961</v>
      </c>
    </row>
    <row r="16" spans="1:33" s="16" customFormat="1" ht="12.75" thickBot="1">
      <c r="A16" s="2498"/>
      <c r="B16" s="2519"/>
      <c r="C16" s="2620"/>
      <c r="D16" s="2623"/>
      <c r="E16" s="67" t="s">
        <v>762</v>
      </c>
      <c r="F16" s="63"/>
      <c r="G16" s="2571"/>
      <c r="H16" s="2624"/>
      <c r="I16" s="2625"/>
      <c r="J16" s="2613"/>
      <c r="K16" s="2625"/>
      <c r="L16" s="2613"/>
      <c r="M16" s="2614"/>
      <c r="N16" s="2615"/>
      <c r="O16" s="2616"/>
      <c r="P16" s="2617"/>
      <c r="Q16" s="2598"/>
      <c r="R16" s="2501"/>
      <c r="S16" s="2501"/>
      <c r="T16" s="2501"/>
      <c r="U16" s="2501"/>
      <c r="V16" s="2501"/>
      <c r="W16" s="2501"/>
      <c r="X16" s="2501"/>
      <c r="Y16" s="2501"/>
      <c r="Z16" s="2507"/>
      <c r="AA16" s="2592"/>
      <c r="AB16" s="64" t="s">
        <v>881</v>
      </c>
      <c r="AD16" s="2498"/>
      <c r="AE16" s="40" t="s">
        <v>941</v>
      </c>
      <c r="AF16" s="40">
        <v>0</v>
      </c>
      <c r="AG16" s="16" t="s">
        <v>962</v>
      </c>
    </row>
    <row r="17" spans="1:33" s="16" customFormat="1" ht="12">
      <c r="A17" s="2496">
        <v>5</v>
      </c>
      <c r="B17" s="2517"/>
      <c r="C17" s="2517"/>
      <c r="D17" s="2521"/>
      <c r="E17" s="56" t="s">
        <v>760</v>
      </c>
      <c r="F17" s="57"/>
      <c r="G17" s="2520"/>
      <c r="H17" s="2611" t="s">
        <v>631</v>
      </c>
      <c r="I17" s="2585"/>
      <c r="J17" s="2588" t="s">
        <v>311</v>
      </c>
      <c r="K17" s="2585"/>
      <c r="L17" s="2588" t="s">
        <v>629</v>
      </c>
      <c r="M17" s="2603" t="s">
        <v>188</v>
      </c>
      <c r="N17" s="2604"/>
      <c r="O17" s="2509"/>
      <c r="P17" s="2626" t="s">
        <v>526</v>
      </c>
      <c r="Q17" s="2502"/>
      <c r="R17" s="2499"/>
      <c r="S17" s="2499"/>
      <c r="T17" s="2499"/>
      <c r="U17" s="2499"/>
      <c r="V17" s="2499"/>
      <c r="W17" s="2499"/>
      <c r="X17" s="2499"/>
      <c r="Y17" s="2499"/>
      <c r="Z17" s="2505"/>
      <c r="AA17" s="2590"/>
      <c r="AB17" s="58" t="s">
        <v>880</v>
      </c>
      <c r="AD17" s="2496" t="str">
        <f t="shared" ref="AD17" si="3">IF(ISERROR(VLOOKUP(C17,$AE$6:$AF$27,2,0))=TRUE,"",VLOOKUP(C17,$AE$6:$AF$27,2,0))</f>
        <v/>
      </c>
      <c r="AE17" s="40" t="s">
        <v>942</v>
      </c>
      <c r="AF17" s="40">
        <v>0</v>
      </c>
      <c r="AG17" s="16" t="s">
        <v>963</v>
      </c>
    </row>
    <row r="18" spans="1:33" s="16" customFormat="1" ht="12">
      <c r="A18" s="2497"/>
      <c r="B18" s="2518"/>
      <c r="C18" s="2518"/>
      <c r="D18" s="2521"/>
      <c r="E18" s="59" t="s">
        <v>761</v>
      </c>
      <c r="F18" s="60"/>
      <c r="G18" s="2521"/>
      <c r="H18" s="2611"/>
      <c r="I18" s="2585"/>
      <c r="J18" s="2588"/>
      <c r="K18" s="2585"/>
      <c r="L18" s="2588"/>
      <c r="M18" s="2603"/>
      <c r="N18" s="2604"/>
      <c r="O18" s="2509"/>
      <c r="P18" s="2626"/>
      <c r="Q18" s="2503"/>
      <c r="R18" s="2500"/>
      <c r="S18" s="2500"/>
      <c r="T18" s="2500"/>
      <c r="U18" s="2500"/>
      <c r="V18" s="2500"/>
      <c r="W18" s="2500"/>
      <c r="X18" s="2500"/>
      <c r="Y18" s="2500"/>
      <c r="Z18" s="2506"/>
      <c r="AA18" s="2591"/>
      <c r="AB18" s="61" t="s">
        <v>715</v>
      </c>
      <c r="AD18" s="2497"/>
      <c r="AE18" s="40" t="s">
        <v>943</v>
      </c>
      <c r="AF18" s="40">
        <v>0</v>
      </c>
      <c r="AG18" s="16" t="s">
        <v>964</v>
      </c>
    </row>
    <row r="19" spans="1:33" s="16" customFormat="1">
      <c r="A19" s="2498"/>
      <c r="B19" s="2519"/>
      <c r="C19" s="2519"/>
      <c r="D19" s="2522"/>
      <c r="E19" s="62" t="s">
        <v>762</v>
      </c>
      <c r="F19" s="63"/>
      <c r="G19" s="2522"/>
      <c r="H19" s="2612"/>
      <c r="I19" s="2586"/>
      <c r="J19" s="2589"/>
      <c r="K19" s="2586"/>
      <c r="L19" s="2589"/>
      <c r="M19" s="2605"/>
      <c r="N19" s="2606"/>
      <c r="O19" s="2510"/>
      <c r="P19" s="2627"/>
      <c r="Q19" s="2504"/>
      <c r="R19" s="2501"/>
      <c r="S19" s="2501"/>
      <c r="T19" s="2501"/>
      <c r="U19" s="2501"/>
      <c r="V19" s="2501"/>
      <c r="W19" s="2501"/>
      <c r="X19" s="2501"/>
      <c r="Y19" s="2501"/>
      <c r="Z19" s="2507"/>
      <c r="AA19" s="2592"/>
      <c r="AB19" s="64" t="s">
        <v>881</v>
      </c>
      <c r="AD19" s="2498"/>
      <c r="AE19" s="36" t="s">
        <v>944</v>
      </c>
      <c r="AF19" s="36">
        <v>0</v>
      </c>
    </row>
    <row r="20" spans="1:33" s="16" customFormat="1">
      <c r="A20" s="2496">
        <v>6</v>
      </c>
      <c r="B20" s="2517"/>
      <c r="C20" s="2517"/>
      <c r="D20" s="2520"/>
      <c r="E20" s="56" t="s">
        <v>760</v>
      </c>
      <c r="F20" s="57"/>
      <c r="G20" s="2520"/>
      <c r="H20" s="2628" t="s">
        <v>631</v>
      </c>
      <c r="I20" s="2584"/>
      <c r="J20" s="2587" t="s">
        <v>311</v>
      </c>
      <c r="K20" s="2584"/>
      <c r="L20" s="2587" t="s">
        <v>629</v>
      </c>
      <c r="M20" s="2608" t="s">
        <v>188</v>
      </c>
      <c r="N20" s="2609"/>
      <c r="O20" s="2508"/>
      <c r="P20" s="2629" t="s">
        <v>526</v>
      </c>
      <c r="Q20" s="2502"/>
      <c r="R20" s="2499"/>
      <c r="S20" s="2499"/>
      <c r="T20" s="2499"/>
      <c r="U20" s="2499"/>
      <c r="V20" s="2499"/>
      <c r="W20" s="2499"/>
      <c r="X20" s="2499"/>
      <c r="Y20" s="2499"/>
      <c r="Z20" s="2505"/>
      <c r="AA20" s="2590"/>
      <c r="AB20" s="58" t="s">
        <v>880</v>
      </c>
      <c r="AD20" s="2496" t="str">
        <f t="shared" ref="AD20" si="4">IF(ISERROR(VLOOKUP(C20,$AE$6:$AF$27,2,0))=TRUE,"",VLOOKUP(C20,$AE$6:$AF$27,2,0))</f>
        <v/>
      </c>
      <c r="AE20" s="36" t="s">
        <v>945</v>
      </c>
      <c r="AF20" s="36">
        <v>0</v>
      </c>
    </row>
    <row r="21" spans="1:33" s="16" customFormat="1">
      <c r="A21" s="2497"/>
      <c r="B21" s="2518"/>
      <c r="C21" s="2518"/>
      <c r="D21" s="2521"/>
      <c r="E21" s="59" t="s">
        <v>761</v>
      </c>
      <c r="F21" s="60"/>
      <c r="G21" s="2521"/>
      <c r="H21" s="2611"/>
      <c r="I21" s="2585"/>
      <c r="J21" s="2588"/>
      <c r="K21" s="2585"/>
      <c r="L21" s="2588"/>
      <c r="M21" s="2603"/>
      <c r="N21" s="2604"/>
      <c r="O21" s="2509"/>
      <c r="P21" s="2626"/>
      <c r="Q21" s="2503"/>
      <c r="R21" s="2500"/>
      <c r="S21" s="2500"/>
      <c r="T21" s="2500"/>
      <c r="U21" s="2500"/>
      <c r="V21" s="2500"/>
      <c r="W21" s="2500"/>
      <c r="X21" s="2500"/>
      <c r="Y21" s="2500"/>
      <c r="Z21" s="2506"/>
      <c r="AA21" s="2591"/>
      <c r="AB21" s="61" t="s">
        <v>715</v>
      </c>
      <c r="AD21" s="2497"/>
      <c r="AE21" s="36" t="s">
        <v>946</v>
      </c>
      <c r="AF21" s="36">
        <v>0</v>
      </c>
    </row>
    <row r="22" spans="1:33" s="16" customFormat="1">
      <c r="A22" s="2498"/>
      <c r="B22" s="2519"/>
      <c r="C22" s="2519"/>
      <c r="D22" s="2522"/>
      <c r="E22" s="62" t="s">
        <v>762</v>
      </c>
      <c r="F22" s="63"/>
      <c r="G22" s="2522"/>
      <c r="H22" s="2612"/>
      <c r="I22" s="2586"/>
      <c r="J22" s="2589"/>
      <c r="K22" s="2586"/>
      <c r="L22" s="2589"/>
      <c r="M22" s="2605"/>
      <c r="N22" s="2606"/>
      <c r="O22" s="2510"/>
      <c r="P22" s="2627"/>
      <c r="Q22" s="2504"/>
      <c r="R22" s="2501"/>
      <c r="S22" s="2501"/>
      <c r="T22" s="2501"/>
      <c r="U22" s="2501"/>
      <c r="V22" s="2501"/>
      <c r="W22" s="2501"/>
      <c r="X22" s="2501"/>
      <c r="Y22" s="2501"/>
      <c r="Z22" s="2507"/>
      <c r="AA22" s="2592"/>
      <c r="AB22" s="64" t="s">
        <v>881</v>
      </c>
      <c r="AD22" s="2498"/>
      <c r="AE22" s="36" t="s">
        <v>931</v>
      </c>
      <c r="AF22" s="36">
        <v>0</v>
      </c>
    </row>
    <row r="23" spans="1:33" s="16" customFormat="1">
      <c r="A23" s="2496">
        <v>7</v>
      </c>
      <c r="B23" s="2517"/>
      <c r="C23" s="2517"/>
      <c r="D23" s="2520"/>
      <c r="E23" s="56" t="s">
        <v>760</v>
      </c>
      <c r="F23" s="57"/>
      <c r="G23" s="2520"/>
      <c r="H23" s="2628" t="s">
        <v>631</v>
      </c>
      <c r="I23" s="2584"/>
      <c r="J23" s="2587" t="s">
        <v>311</v>
      </c>
      <c r="K23" s="2584"/>
      <c r="L23" s="2587" t="s">
        <v>629</v>
      </c>
      <c r="M23" s="2608" t="s">
        <v>188</v>
      </c>
      <c r="N23" s="2609"/>
      <c r="O23" s="2508"/>
      <c r="P23" s="2629" t="s">
        <v>526</v>
      </c>
      <c r="Q23" s="2502"/>
      <c r="R23" s="2499"/>
      <c r="S23" s="2499"/>
      <c r="T23" s="2499"/>
      <c r="U23" s="2499"/>
      <c r="V23" s="2499"/>
      <c r="W23" s="2499"/>
      <c r="X23" s="2499"/>
      <c r="Y23" s="2499"/>
      <c r="Z23" s="2505"/>
      <c r="AA23" s="2590"/>
      <c r="AB23" s="58" t="s">
        <v>880</v>
      </c>
      <c r="AD23" s="2496" t="str">
        <f t="shared" ref="AD23" si="5">IF(ISERROR(VLOOKUP(C23,$AE$6:$AF$27,2,0))=TRUE,"",VLOOKUP(C23,$AE$6:$AF$27,2,0))</f>
        <v/>
      </c>
      <c r="AE23" s="36" t="s">
        <v>947</v>
      </c>
      <c r="AF23" s="36">
        <v>0</v>
      </c>
    </row>
    <row r="24" spans="1:33" s="16" customFormat="1">
      <c r="A24" s="2497"/>
      <c r="B24" s="2518"/>
      <c r="C24" s="2518"/>
      <c r="D24" s="2521"/>
      <c r="E24" s="59" t="s">
        <v>761</v>
      </c>
      <c r="F24" s="60"/>
      <c r="G24" s="2521"/>
      <c r="H24" s="2611"/>
      <c r="I24" s="2585"/>
      <c r="J24" s="2588"/>
      <c r="K24" s="2585"/>
      <c r="L24" s="2588"/>
      <c r="M24" s="2603"/>
      <c r="N24" s="2604"/>
      <c r="O24" s="2509"/>
      <c r="P24" s="2626"/>
      <c r="Q24" s="2503"/>
      <c r="R24" s="2500"/>
      <c r="S24" s="2500"/>
      <c r="T24" s="2500"/>
      <c r="U24" s="2500"/>
      <c r="V24" s="2500"/>
      <c r="W24" s="2500"/>
      <c r="X24" s="2500"/>
      <c r="Y24" s="2500"/>
      <c r="Z24" s="2506"/>
      <c r="AA24" s="2591"/>
      <c r="AB24" s="61" t="s">
        <v>715</v>
      </c>
      <c r="AD24" s="2497"/>
      <c r="AE24" s="36" t="s">
        <v>948</v>
      </c>
      <c r="AF24" s="36">
        <v>0</v>
      </c>
    </row>
    <row r="25" spans="1:33" s="16" customFormat="1">
      <c r="A25" s="2498"/>
      <c r="B25" s="2519"/>
      <c r="C25" s="2519"/>
      <c r="D25" s="2522"/>
      <c r="E25" s="62" t="s">
        <v>762</v>
      </c>
      <c r="F25" s="63"/>
      <c r="G25" s="2522"/>
      <c r="H25" s="2612"/>
      <c r="I25" s="2586"/>
      <c r="J25" s="2589"/>
      <c r="K25" s="2586"/>
      <c r="L25" s="2589"/>
      <c r="M25" s="2605"/>
      <c r="N25" s="2606"/>
      <c r="O25" s="2510"/>
      <c r="P25" s="2627"/>
      <c r="Q25" s="2504"/>
      <c r="R25" s="2501"/>
      <c r="S25" s="2501"/>
      <c r="T25" s="2501"/>
      <c r="U25" s="2501"/>
      <c r="V25" s="2501"/>
      <c r="W25" s="2501"/>
      <c r="X25" s="2501"/>
      <c r="Y25" s="2501"/>
      <c r="Z25" s="2507"/>
      <c r="AA25" s="2592"/>
      <c r="AB25" s="64" t="s">
        <v>881</v>
      </c>
      <c r="AD25" s="2498"/>
      <c r="AE25" s="36" t="s">
        <v>949</v>
      </c>
      <c r="AF25" s="36">
        <v>0</v>
      </c>
    </row>
    <row r="26" spans="1:33" s="16" customFormat="1">
      <c r="A26" s="2496">
        <v>8</v>
      </c>
      <c r="B26" s="2517"/>
      <c r="C26" s="2517"/>
      <c r="D26" s="2520"/>
      <c r="E26" s="56" t="s">
        <v>760</v>
      </c>
      <c r="F26" s="57"/>
      <c r="G26" s="2520"/>
      <c r="H26" s="2628" t="s">
        <v>631</v>
      </c>
      <c r="I26" s="2584"/>
      <c r="J26" s="2587" t="s">
        <v>311</v>
      </c>
      <c r="K26" s="2584"/>
      <c r="L26" s="2587" t="s">
        <v>629</v>
      </c>
      <c r="M26" s="2608" t="s">
        <v>188</v>
      </c>
      <c r="N26" s="2609"/>
      <c r="O26" s="2508"/>
      <c r="P26" s="2629" t="s">
        <v>526</v>
      </c>
      <c r="Q26" s="2502"/>
      <c r="R26" s="2499"/>
      <c r="S26" s="2499"/>
      <c r="T26" s="2499"/>
      <c r="U26" s="2499"/>
      <c r="V26" s="2499"/>
      <c r="W26" s="2499"/>
      <c r="X26" s="2499"/>
      <c r="Y26" s="2499"/>
      <c r="Z26" s="2505"/>
      <c r="AA26" s="2590"/>
      <c r="AB26" s="58" t="s">
        <v>880</v>
      </c>
      <c r="AD26" s="2496" t="str">
        <f t="shared" ref="AD26" si="6">IF(ISERROR(VLOOKUP(C26,$AE$6:$AF$27,2,0))=TRUE,"",VLOOKUP(C26,$AE$6:$AF$27,2,0))</f>
        <v/>
      </c>
      <c r="AE26" s="36" t="s">
        <v>950</v>
      </c>
      <c r="AF26" s="36">
        <v>0</v>
      </c>
    </row>
    <row r="27" spans="1:33" s="16" customFormat="1">
      <c r="A27" s="2497"/>
      <c r="B27" s="2518"/>
      <c r="C27" s="2518"/>
      <c r="D27" s="2521"/>
      <c r="E27" s="59" t="s">
        <v>761</v>
      </c>
      <c r="F27" s="60"/>
      <c r="G27" s="2521"/>
      <c r="H27" s="2611"/>
      <c r="I27" s="2585"/>
      <c r="J27" s="2588"/>
      <c r="K27" s="2585"/>
      <c r="L27" s="2588"/>
      <c r="M27" s="2603"/>
      <c r="N27" s="2604"/>
      <c r="O27" s="2509"/>
      <c r="P27" s="2626"/>
      <c r="Q27" s="2503"/>
      <c r="R27" s="2500"/>
      <c r="S27" s="2500"/>
      <c r="T27" s="2500"/>
      <c r="U27" s="2500"/>
      <c r="V27" s="2500"/>
      <c r="W27" s="2500"/>
      <c r="X27" s="2500"/>
      <c r="Y27" s="2500"/>
      <c r="Z27" s="2506"/>
      <c r="AA27" s="2591"/>
      <c r="AB27" s="61" t="s">
        <v>715</v>
      </c>
      <c r="AD27" s="2497"/>
      <c r="AE27" s="36"/>
      <c r="AF27" s="36">
        <v>0</v>
      </c>
    </row>
    <row r="28" spans="1:33" s="16" customFormat="1">
      <c r="A28" s="2498"/>
      <c r="B28" s="2519"/>
      <c r="C28" s="2519"/>
      <c r="D28" s="2522"/>
      <c r="E28" s="62" t="s">
        <v>762</v>
      </c>
      <c r="F28" s="63"/>
      <c r="G28" s="2522"/>
      <c r="H28" s="2612"/>
      <c r="I28" s="2586"/>
      <c r="J28" s="2589"/>
      <c r="K28" s="2586"/>
      <c r="L28" s="2589"/>
      <c r="M28" s="2605"/>
      <c r="N28" s="2606"/>
      <c r="O28" s="2510"/>
      <c r="P28" s="2627"/>
      <c r="Q28" s="2504"/>
      <c r="R28" s="2501"/>
      <c r="S28" s="2501"/>
      <c r="T28" s="2501"/>
      <c r="U28" s="2501"/>
      <c r="V28" s="2501"/>
      <c r="W28" s="2501"/>
      <c r="X28" s="2501"/>
      <c r="Y28" s="2501"/>
      <c r="Z28" s="2507"/>
      <c r="AA28" s="2592"/>
      <c r="AB28" s="64" t="s">
        <v>881</v>
      </c>
      <c r="AD28" s="2498"/>
      <c r="AE28" s="36"/>
      <c r="AF28" s="36"/>
    </row>
    <row r="29" spans="1:33" s="16" customFormat="1">
      <c r="A29" s="2496">
        <v>9</v>
      </c>
      <c r="B29" s="2517"/>
      <c r="C29" s="2517"/>
      <c r="D29" s="2520"/>
      <c r="E29" s="56" t="s">
        <v>760</v>
      </c>
      <c r="F29" s="57"/>
      <c r="G29" s="2520"/>
      <c r="H29" s="2628" t="s">
        <v>631</v>
      </c>
      <c r="I29" s="2584"/>
      <c r="J29" s="2587" t="s">
        <v>311</v>
      </c>
      <c r="K29" s="2584"/>
      <c r="L29" s="2587" t="s">
        <v>629</v>
      </c>
      <c r="M29" s="2608" t="s">
        <v>188</v>
      </c>
      <c r="N29" s="2609"/>
      <c r="O29" s="2508"/>
      <c r="P29" s="2629" t="s">
        <v>526</v>
      </c>
      <c r="Q29" s="2502"/>
      <c r="R29" s="2499"/>
      <c r="S29" s="2499"/>
      <c r="T29" s="2499"/>
      <c r="U29" s="2499"/>
      <c r="V29" s="2499"/>
      <c r="W29" s="2499"/>
      <c r="X29" s="2499"/>
      <c r="Y29" s="2499"/>
      <c r="Z29" s="2505"/>
      <c r="AA29" s="2590"/>
      <c r="AB29" s="58" t="s">
        <v>880</v>
      </c>
      <c r="AD29" s="2496" t="str">
        <f t="shared" ref="AD29" si="7">IF(ISERROR(VLOOKUP(C29,$AE$6:$AF$27,2,0))=TRUE,"",VLOOKUP(C29,$AE$6:$AF$27,2,0))</f>
        <v/>
      </c>
      <c r="AE29" s="36"/>
      <c r="AF29" s="36"/>
    </row>
    <row r="30" spans="1:33" s="16" customFormat="1">
      <c r="A30" s="2497"/>
      <c r="B30" s="2518"/>
      <c r="C30" s="2518"/>
      <c r="D30" s="2521"/>
      <c r="E30" s="59" t="s">
        <v>761</v>
      </c>
      <c r="F30" s="60"/>
      <c r="G30" s="2521"/>
      <c r="H30" s="2611"/>
      <c r="I30" s="2585"/>
      <c r="J30" s="2588"/>
      <c r="K30" s="2585"/>
      <c r="L30" s="2588"/>
      <c r="M30" s="2603"/>
      <c r="N30" s="2604"/>
      <c r="O30" s="2509"/>
      <c r="P30" s="2626"/>
      <c r="Q30" s="2503"/>
      <c r="R30" s="2500"/>
      <c r="S30" s="2500"/>
      <c r="T30" s="2500"/>
      <c r="U30" s="2500"/>
      <c r="V30" s="2500"/>
      <c r="W30" s="2500"/>
      <c r="X30" s="2500"/>
      <c r="Y30" s="2500"/>
      <c r="Z30" s="2506"/>
      <c r="AA30" s="2591"/>
      <c r="AB30" s="61" t="s">
        <v>715</v>
      </c>
      <c r="AD30" s="2497"/>
      <c r="AE30" s="36"/>
      <c r="AF30" s="36"/>
    </row>
    <row r="31" spans="1:33" s="16" customFormat="1">
      <c r="A31" s="2498"/>
      <c r="B31" s="2519"/>
      <c r="C31" s="2519"/>
      <c r="D31" s="2522"/>
      <c r="E31" s="62" t="s">
        <v>762</v>
      </c>
      <c r="F31" s="63"/>
      <c r="G31" s="2522"/>
      <c r="H31" s="2612"/>
      <c r="I31" s="2586"/>
      <c r="J31" s="2589"/>
      <c r="K31" s="2586"/>
      <c r="L31" s="2589"/>
      <c r="M31" s="2605"/>
      <c r="N31" s="2606"/>
      <c r="O31" s="2510"/>
      <c r="P31" s="2627"/>
      <c r="Q31" s="2504"/>
      <c r="R31" s="2501"/>
      <c r="S31" s="2501"/>
      <c r="T31" s="2501"/>
      <c r="U31" s="2501"/>
      <c r="V31" s="2501"/>
      <c r="W31" s="2501"/>
      <c r="X31" s="2501"/>
      <c r="Y31" s="2501"/>
      <c r="Z31" s="2507"/>
      <c r="AA31" s="2592"/>
      <c r="AB31" s="64" t="s">
        <v>881</v>
      </c>
      <c r="AD31" s="2498"/>
      <c r="AE31" s="36"/>
      <c r="AF31" s="36"/>
    </row>
    <row r="32" spans="1:33" s="16" customFormat="1">
      <c r="A32" s="2496">
        <v>10</v>
      </c>
      <c r="B32" s="2517"/>
      <c r="C32" s="2517"/>
      <c r="D32" s="2520"/>
      <c r="E32" s="56" t="s">
        <v>760</v>
      </c>
      <c r="F32" s="57"/>
      <c r="G32" s="2520"/>
      <c r="H32" s="2628" t="s">
        <v>631</v>
      </c>
      <c r="I32" s="2584"/>
      <c r="J32" s="2587" t="s">
        <v>311</v>
      </c>
      <c r="K32" s="2584"/>
      <c r="L32" s="2587" t="s">
        <v>629</v>
      </c>
      <c r="M32" s="2608" t="s">
        <v>188</v>
      </c>
      <c r="N32" s="2609"/>
      <c r="O32" s="2508"/>
      <c r="P32" s="2629" t="s">
        <v>526</v>
      </c>
      <c r="Q32" s="2502"/>
      <c r="R32" s="2499"/>
      <c r="S32" s="2499"/>
      <c r="T32" s="2499"/>
      <c r="U32" s="2499"/>
      <c r="V32" s="2499"/>
      <c r="W32" s="2499"/>
      <c r="X32" s="2499"/>
      <c r="Y32" s="2499"/>
      <c r="Z32" s="2505"/>
      <c r="AA32" s="2590"/>
      <c r="AB32" s="58" t="s">
        <v>880</v>
      </c>
      <c r="AD32" s="2496" t="str">
        <f t="shared" ref="AD32" si="8">IF(ISERROR(VLOOKUP(C32,$AE$6:$AF$27,2,0))=TRUE,"",VLOOKUP(C32,$AE$6:$AF$27,2,0))</f>
        <v/>
      </c>
      <c r="AE32" s="36"/>
      <c r="AF32" s="36"/>
    </row>
    <row r="33" spans="1:32" s="16" customFormat="1">
      <c r="A33" s="2497"/>
      <c r="B33" s="2518"/>
      <c r="C33" s="2518"/>
      <c r="D33" s="2521"/>
      <c r="E33" s="59" t="s">
        <v>761</v>
      </c>
      <c r="F33" s="60"/>
      <c r="G33" s="2521"/>
      <c r="H33" s="2611"/>
      <c r="I33" s="2585"/>
      <c r="J33" s="2588"/>
      <c r="K33" s="2585"/>
      <c r="L33" s="2588"/>
      <c r="M33" s="2603"/>
      <c r="N33" s="2604"/>
      <c r="O33" s="2509"/>
      <c r="P33" s="2626"/>
      <c r="Q33" s="2503"/>
      <c r="R33" s="2500"/>
      <c r="S33" s="2500"/>
      <c r="T33" s="2500"/>
      <c r="U33" s="2500"/>
      <c r="V33" s="2500"/>
      <c r="W33" s="2500"/>
      <c r="X33" s="2500"/>
      <c r="Y33" s="2500"/>
      <c r="Z33" s="2506"/>
      <c r="AA33" s="2591"/>
      <c r="AB33" s="61" t="s">
        <v>715</v>
      </c>
      <c r="AD33" s="2497"/>
      <c r="AE33" s="36"/>
      <c r="AF33" s="36"/>
    </row>
    <row r="34" spans="1:32" s="16" customFormat="1">
      <c r="A34" s="2498"/>
      <c r="B34" s="2519"/>
      <c r="C34" s="2519"/>
      <c r="D34" s="2522"/>
      <c r="E34" s="62" t="s">
        <v>762</v>
      </c>
      <c r="F34" s="63"/>
      <c r="G34" s="2522"/>
      <c r="H34" s="2612"/>
      <c r="I34" s="2586"/>
      <c r="J34" s="2589"/>
      <c r="K34" s="2586"/>
      <c r="L34" s="2589"/>
      <c r="M34" s="2605"/>
      <c r="N34" s="2606"/>
      <c r="O34" s="2510"/>
      <c r="P34" s="2627"/>
      <c r="Q34" s="2504"/>
      <c r="R34" s="2501"/>
      <c r="S34" s="2501"/>
      <c r="T34" s="2501"/>
      <c r="U34" s="2501"/>
      <c r="V34" s="2501"/>
      <c r="W34" s="2501"/>
      <c r="X34" s="2501"/>
      <c r="Y34" s="2501"/>
      <c r="Z34" s="2507"/>
      <c r="AA34" s="2592"/>
      <c r="AB34" s="64" t="s">
        <v>881</v>
      </c>
      <c r="AD34" s="2498"/>
      <c r="AE34" s="36"/>
      <c r="AF34" s="36"/>
    </row>
    <row r="35" spans="1:32" s="16" customFormat="1">
      <c r="A35" s="2496">
        <v>11</v>
      </c>
      <c r="B35" s="2517"/>
      <c r="C35" s="2517"/>
      <c r="D35" s="2520"/>
      <c r="E35" s="56" t="s">
        <v>760</v>
      </c>
      <c r="F35" s="57"/>
      <c r="G35" s="2520"/>
      <c r="H35" s="2628" t="s">
        <v>631</v>
      </c>
      <c r="I35" s="2584"/>
      <c r="J35" s="2587" t="s">
        <v>311</v>
      </c>
      <c r="K35" s="2584"/>
      <c r="L35" s="2587" t="s">
        <v>629</v>
      </c>
      <c r="M35" s="2608" t="s">
        <v>188</v>
      </c>
      <c r="N35" s="2609"/>
      <c r="O35" s="2508"/>
      <c r="P35" s="2629" t="s">
        <v>526</v>
      </c>
      <c r="Q35" s="2502"/>
      <c r="R35" s="2499"/>
      <c r="S35" s="2499"/>
      <c r="T35" s="2499"/>
      <c r="U35" s="2499"/>
      <c r="V35" s="2499"/>
      <c r="W35" s="2499"/>
      <c r="X35" s="2499"/>
      <c r="Y35" s="2499"/>
      <c r="Z35" s="2505"/>
      <c r="AA35" s="2590"/>
      <c r="AB35" s="58" t="s">
        <v>880</v>
      </c>
      <c r="AD35" s="2496" t="str">
        <f t="shared" ref="AD35" si="9">IF(ISERROR(VLOOKUP(C35,$AE$6:$AF$27,2,0))=TRUE,"",VLOOKUP(C35,$AE$6:$AF$27,2,0))</f>
        <v/>
      </c>
      <c r="AE35" s="36"/>
      <c r="AF35" s="36"/>
    </row>
    <row r="36" spans="1:32" s="16" customFormat="1">
      <c r="A36" s="2497"/>
      <c r="B36" s="2518"/>
      <c r="C36" s="2518"/>
      <c r="D36" s="2521"/>
      <c r="E36" s="59" t="s">
        <v>761</v>
      </c>
      <c r="F36" s="60"/>
      <c r="G36" s="2521"/>
      <c r="H36" s="2611"/>
      <c r="I36" s="2585"/>
      <c r="J36" s="2588"/>
      <c r="K36" s="2585"/>
      <c r="L36" s="2588"/>
      <c r="M36" s="2603"/>
      <c r="N36" s="2604"/>
      <c r="O36" s="2509"/>
      <c r="P36" s="2626"/>
      <c r="Q36" s="2503"/>
      <c r="R36" s="2500"/>
      <c r="S36" s="2500"/>
      <c r="T36" s="2500"/>
      <c r="U36" s="2500"/>
      <c r="V36" s="2500"/>
      <c r="W36" s="2500"/>
      <c r="X36" s="2500"/>
      <c r="Y36" s="2500"/>
      <c r="Z36" s="2506"/>
      <c r="AA36" s="2591"/>
      <c r="AB36" s="61" t="s">
        <v>715</v>
      </c>
      <c r="AD36" s="2497"/>
      <c r="AE36" s="36"/>
      <c r="AF36" s="36"/>
    </row>
    <row r="37" spans="1:32" s="16" customFormat="1">
      <c r="A37" s="2498"/>
      <c r="B37" s="2519"/>
      <c r="C37" s="2519"/>
      <c r="D37" s="2522"/>
      <c r="E37" s="62" t="s">
        <v>762</v>
      </c>
      <c r="F37" s="63"/>
      <c r="G37" s="2522"/>
      <c r="H37" s="2612"/>
      <c r="I37" s="2586"/>
      <c r="J37" s="2589"/>
      <c r="K37" s="2586"/>
      <c r="L37" s="2589"/>
      <c r="M37" s="2605"/>
      <c r="N37" s="2606"/>
      <c r="O37" s="2510"/>
      <c r="P37" s="2627"/>
      <c r="Q37" s="2504"/>
      <c r="R37" s="2501"/>
      <c r="S37" s="2501"/>
      <c r="T37" s="2501"/>
      <c r="U37" s="2501"/>
      <c r="V37" s="2501"/>
      <c r="W37" s="2501"/>
      <c r="X37" s="2501"/>
      <c r="Y37" s="2501"/>
      <c r="Z37" s="2507"/>
      <c r="AA37" s="2592"/>
      <c r="AB37" s="64" t="s">
        <v>881</v>
      </c>
      <c r="AD37" s="2498"/>
      <c r="AE37" s="36"/>
      <c r="AF37" s="36"/>
    </row>
    <row r="38" spans="1:32" s="16" customFormat="1">
      <c r="A38" s="2496">
        <v>12</v>
      </c>
      <c r="B38" s="2517"/>
      <c r="C38" s="2517"/>
      <c r="D38" s="2520"/>
      <c r="E38" s="56" t="s">
        <v>760</v>
      </c>
      <c r="F38" s="57"/>
      <c r="G38" s="2520"/>
      <c r="H38" s="2628" t="s">
        <v>631</v>
      </c>
      <c r="I38" s="2584"/>
      <c r="J38" s="2587" t="s">
        <v>311</v>
      </c>
      <c r="K38" s="2584"/>
      <c r="L38" s="2587" t="s">
        <v>629</v>
      </c>
      <c r="M38" s="2608" t="s">
        <v>188</v>
      </c>
      <c r="N38" s="2609"/>
      <c r="O38" s="2508"/>
      <c r="P38" s="2629" t="s">
        <v>526</v>
      </c>
      <c r="Q38" s="2502"/>
      <c r="R38" s="2499"/>
      <c r="S38" s="2499"/>
      <c r="T38" s="2499"/>
      <c r="U38" s="2499"/>
      <c r="V38" s="2499"/>
      <c r="W38" s="2499"/>
      <c r="X38" s="2499"/>
      <c r="Y38" s="2499"/>
      <c r="Z38" s="2505"/>
      <c r="AA38" s="2590"/>
      <c r="AB38" s="58" t="s">
        <v>880</v>
      </c>
      <c r="AD38" s="2496" t="str">
        <f t="shared" ref="AD38" si="10">IF(ISERROR(VLOOKUP(C38,$AE$6:$AF$27,2,0))=TRUE,"",VLOOKUP(C38,$AE$6:$AF$27,2,0))</f>
        <v/>
      </c>
      <c r="AE38" s="36"/>
      <c r="AF38" s="36"/>
    </row>
    <row r="39" spans="1:32" s="16" customFormat="1">
      <c r="A39" s="2497"/>
      <c r="B39" s="2518"/>
      <c r="C39" s="2518"/>
      <c r="D39" s="2521"/>
      <c r="E39" s="59" t="s">
        <v>761</v>
      </c>
      <c r="F39" s="60"/>
      <c r="G39" s="2521"/>
      <c r="H39" s="2611"/>
      <c r="I39" s="2585"/>
      <c r="J39" s="2588"/>
      <c r="K39" s="2585"/>
      <c r="L39" s="2588"/>
      <c r="M39" s="2603"/>
      <c r="N39" s="2604"/>
      <c r="O39" s="2509"/>
      <c r="P39" s="2626"/>
      <c r="Q39" s="2503"/>
      <c r="R39" s="2500"/>
      <c r="S39" s="2500"/>
      <c r="T39" s="2500"/>
      <c r="U39" s="2500"/>
      <c r="V39" s="2500"/>
      <c r="W39" s="2500"/>
      <c r="X39" s="2500"/>
      <c r="Y39" s="2500"/>
      <c r="Z39" s="2506"/>
      <c r="AA39" s="2591"/>
      <c r="AB39" s="61" t="s">
        <v>715</v>
      </c>
      <c r="AD39" s="2497"/>
      <c r="AE39" s="36"/>
      <c r="AF39" s="36"/>
    </row>
    <row r="40" spans="1:32" s="16" customFormat="1">
      <c r="A40" s="2498"/>
      <c r="B40" s="2519"/>
      <c r="C40" s="2519"/>
      <c r="D40" s="2522"/>
      <c r="E40" s="62" t="s">
        <v>762</v>
      </c>
      <c r="F40" s="63"/>
      <c r="G40" s="2522"/>
      <c r="H40" s="2612"/>
      <c r="I40" s="2586"/>
      <c r="J40" s="2589"/>
      <c r="K40" s="2586"/>
      <c r="L40" s="2589"/>
      <c r="M40" s="2605"/>
      <c r="N40" s="2606"/>
      <c r="O40" s="2510"/>
      <c r="P40" s="2627"/>
      <c r="Q40" s="2504"/>
      <c r="R40" s="2501"/>
      <c r="S40" s="2501"/>
      <c r="T40" s="2501"/>
      <c r="U40" s="2501"/>
      <c r="V40" s="2501"/>
      <c r="W40" s="2501"/>
      <c r="X40" s="2501"/>
      <c r="Y40" s="2501"/>
      <c r="Z40" s="2507"/>
      <c r="AA40" s="2592"/>
      <c r="AB40" s="64" t="s">
        <v>881</v>
      </c>
      <c r="AD40" s="2498"/>
      <c r="AE40" s="36"/>
      <c r="AF40" s="36"/>
    </row>
    <row r="41" spans="1:32" s="16" customFormat="1">
      <c r="A41" s="2496">
        <v>13</v>
      </c>
      <c r="B41" s="2517"/>
      <c r="C41" s="2517"/>
      <c r="D41" s="2520"/>
      <c r="E41" s="56" t="s">
        <v>760</v>
      </c>
      <c r="F41" s="57"/>
      <c r="G41" s="2520"/>
      <c r="H41" s="2628" t="s">
        <v>631</v>
      </c>
      <c r="I41" s="2584"/>
      <c r="J41" s="2587" t="s">
        <v>311</v>
      </c>
      <c r="K41" s="2584"/>
      <c r="L41" s="2587" t="s">
        <v>629</v>
      </c>
      <c r="M41" s="2608" t="s">
        <v>188</v>
      </c>
      <c r="N41" s="2609"/>
      <c r="O41" s="2508"/>
      <c r="P41" s="2629" t="s">
        <v>526</v>
      </c>
      <c r="Q41" s="2502"/>
      <c r="R41" s="2499"/>
      <c r="S41" s="2499"/>
      <c r="T41" s="2499"/>
      <c r="U41" s="2499"/>
      <c r="V41" s="2499"/>
      <c r="W41" s="2499"/>
      <c r="X41" s="2499"/>
      <c r="Y41" s="2499"/>
      <c r="Z41" s="2505"/>
      <c r="AA41" s="2590"/>
      <c r="AB41" s="58" t="s">
        <v>880</v>
      </c>
      <c r="AD41" s="2496" t="str">
        <f t="shared" ref="AD41" si="11">IF(ISERROR(VLOOKUP(C41,$AE$6:$AF$27,2,0))=TRUE,"",VLOOKUP(C41,$AE$6:$AF$27,2,0))</f>
        <v/>
      </c>
      <c r="AE41" s="36"/>
      <c r="AF41" s="36"/>
    </row>
    <row r="42" spans="1:32" s="16" customFormat="1">
      <c r="A42" s="2497"/>
      <c r="B42" s="2518"/>
      <c r="C42" s="2518"/>
      <c r="D42" s="2521"/>
      <c r="E42" s="59" t="s">
        <v>761</v>
      </c>
      <c r="F42" s="60"/>
      <c r="G42" s="2521"/>
      <c r="H42" s="2611"/>
      <c r="I42" s="2585"/>
      <c r="J42" s="2588"/>
      <c r="K42" s="2585"/>
      <c r="L42" s="2588"/>
      <c r="M42" s="2603"/>
      <c r="N42" s="2604"/>
      <c r="O42" s="2509"/>
      <c r="P42" s="2626"/>
      <c r="Q42" s="2503"/>
      <c r="R42" s="2500"/>
      <c r="S42" s="2500"/>
      <c r="T42" s="2500"/>
      <c r="U42" s="2500"/>
      <c r="V42" s="2500"/>
      <c r="W42" s="2500"/>
      <c r="X42" s="2500"/>
      <c r="Y42" s="2500"/>
      <c r="Z42" s="2506"/>
      <c r="AA42" s="2591"/>
      <c r="AB42" s="61" t="s">
        <v>715</v>
      </c>
      <c r="AD42" s="2497"/>
      <c r="AE42" s="36"/>
      <c r="AF42" s="36"/>
    </row>
    <row r="43" spans="1:32" s="16" customFormat="1">
      <c r="A43" s="2498"/>
      <c r="B43" s="2519"/>
      <c r="C43" s="2519"/>
      <c r="D43" s="2522"/>
      <c r="E43" s="62" t="s">
        <v>762</v>
      </c>
      <c r="F43" s="63"/>
      <c r="G43" s="2522"/>
      <c r="H43" s="2612"/>
      <c r="I43" s="2586"/>
      <c r="J43" s="2589"/>
      <c r="K43" s="2586"/>
      <c r="L43" s="2589"/>
      <c r="M43" s="2605"/>
      <c r="N43" s="2606"/>
      <c r="O43" s="2510"/>
      <c r="P43" s="2627"/>
      <c r="Q43" s="2504"/>
      <c r="R43" s="2501"/>
      <c r="S43" s="2501"/>
      <c r="T43" s="2501"/>
      <c r="U43" s="2501"/>
      <c r="V43" s="2501"/>
      <c r="W43" s="2501"/>
      <c r="X43" s="2501"/>
      <c r="Y43" s="2501"/>
      <c r="Z43" s="2507"/>
      <c r="AA43" s="2592"/>
      <c r="AB43" s="64" t="s">
        <v>881</v>
      </c>
      <c r="AD43" s="2498"/>
      <c r="AE43" s="36"/>
      <c r="AF43" s="36"/>
    </row>
    <row r="44" spans="1:32" s="16" customFormat="1">
      <c r="A44" s="2496">
        <v>14</v>
      </c>
      <c r="B44" s="2517"/>
      <c r="C44" s="2517"/>
      <c r="D44" s="2520"/>
      <c r="E44" s="56" t="s">
        <v>760</v>
      </c>
      <c r="F44" s="57"/>
      <c r="G44" s="2520"/>
      <c r="H44" s="2628" t="s">
        <v>631</v>
      </c>
      <c r="I44" s="2584"/>
      <c r="J44" s="2587" t="s">
        <v>311</v>
      </c>
      <c r="K44" s="2584"/>
      <c r="L44" s="2587" t="s">
        <v>629</v>
      </c>
      <c r="M44" s="2608" t="s">
        <v>188</v>
      </c>
      <c r="N44" s="2609"/>
      <c r="O44" s="2508"/>
      <c r="P44" s="2629" t="s">
        <v>526</v>
      </c>
      <c r="Q44" s="2502"/>
      <c r="R44" s="2499"/>
      <c r="S44" s="2499"/>
      <c r="T44" s="2499"/>
      <c r="U44" s="2499"/>
      <c r="V44" s="2499"/>
      <c r="W44" s="2499"/>
      <c r="X44" s="2499"/>
      <c r="Y44" s="2499"/>
      <c r="Z44" s="2505"/>
      <c r="AA44" s="2590"/>
      <c r="AB44" s="58" t="s">
        <v>880</v>
      </c>
      <c r="AD44" s="2496" t="str">
        <f t="shared" ref="AD44" si="12">IF(ISERROR(VLOOKUP(C44,$AE$6:$AF$27,2,0))=TRUE,"",VLOOKUP(C44,$AE$6:$AF$27,2,0))</f>
        <v/>
      </c>
      <c r="AE44" s="36"/>
      <c r="AF44" s="36"/>
    </row>
    <row r="45" spans="1:32" s="16" customFormat="1">
      <c r="A45" s="2497"/>
      <c r="B45" s="2518"/>
      <c r="C45" s="2518"/>
      <c r="D45" s="2521"/>
      <c r="E45" s="59" t="s">
        <v>761</v>
      </c>
      <c r="F45" s="60"/>
      <c r="G45" s="2521"/>
      <c r="H45" s="2611"/>
      <c r="I45" s="2585"/>
      <c r="J45" s="2588"/>
      <c r="K45" s="2585"/>
      <c r="L45" s="2588"/>
      <c r="M45" s="2603"/>
      <c r="N45" s="2604"/>
      <c r="O45" s="2509"/>
      <c r="P45" s="2626"/>
      <c r="Q45" s="2503"/>
      <c r="R45" s="2500"/>
      <c r="S45" s="2500"/>
      <c r="T45" s="2500"/>
      <c r="U45" s="2500"/>
      <c r="V45" s="2500"/>
      <c r="W45" s="2500"/>
      <c r="X45" s="2500"/>
      <c r="Y45" s="2500"/>
      <c r="Z45" s="2506"/>
      <c r="AA45" s="2591"/>
      <c r="AB45" s="61" t="s">
        <v>715</v>
      </c>
      <c r="AD45" s="2497"/>
      <c r="AE45" s="36"/>
      <c r="AF45" s="36"/>
    </row>
    <row r="46" spans="1:32" s="16" customFormat="1">
      <c r="A46" s="2498"/>
      <c r="B46" s="2519"/>
      <c r="C46" s="2519"/>
      <c r="D46" s="2522"/>
      <c r="E46" s="62" t="s">
        <v>762</v>
      </c>
      <c r="F46" s="63"/>
      <c r="G46" s="2522"/>
      <c r="H46" s="2612"/>
      <c r="I46" s="2586"/>
      <c r="J46" s="2589"/>
      <c r="K46" s="2586"/>
      <c r="L46" s="2589"/>
      <c r="M46" s="2605"/>
      <c r="N46" s="2606"/>
      <c r="O46" s="2510"/>
      <c r="P46" s="2627"/>
      <c r="Q46" s="2504"/>
      <c r="R46" s="2501"/>
      <c r="S46" s="2501"/>
      <c r="T46" s="2501"/>
      <c r="U46" s="2501"/>
      <c r="V46" s="2501"/>
      <c r="W46" s="2501"/>
      <c r="X46" s="2501"/>
      <c r="Y46" s="2501"/>
      <c r="Z46" s="2507"/>
      <c r="AA46" s="2592"/>
      <c r="AB46" s="64" t="s">
        <v>881</v>
      </c>
      <c r="AD46" s="2498"/>
      <c r="AE46" s="36"/>
      <c r="AF46" s="36"/>
    </row>
    <row r="47" spans="1:32" s="16" customFormat="1">
      <c r="A47" s="2496">
        <v>15</v>
      </c>
      <c r="B47" s="2517"/>
      <c r="C47" s="2517"/>
      <c r="D47" s="2520"/>
      <c r="E47" s="56" t="s">
        <v>760</v>
      </c>
      <c r="F47" s="57"/>
      <c r="G47" s="2520"/>
      <c r="H47" s="2628" t="s">
        <v>631</v>
      </c>
      <c r="I47" s="2584"/>
      <c r="J47" s="2587" t="s">
        <v>311</v>
      </c>
      <c r="K47" s="2584"/>
      <c r="L47" s="2587" t="s">
        <v>629</v>
      </c>
      <c r="M47" s="2608" t="s">
        <v>188</v>
      </c>
      <c r="N47" s="2609"/>
      <c r="O47" s="2508"/>
      <c r="P47" s="2629" t="s">
        <v>526</v>
      </c>
      <c r="Q47" s="2502"/>
      <c r="R47" s="2499"/>
      <c r="S47" s="2499"/>
      <c r="T47" s="2499"/>
      <c r="U47" s="2499"/>
      <c r="V47" s="2499"/>
      <c r="W47" s="2499"/>
      <c r="X47" s="2499"/>
      <c r="Y47" s="2499"/>
      <c r="Z47" s="2505"/>
      <c r="AA47" s="2590"/>
      <c r="AB47" s="58" t="s">
        <v>880</v>
      </c>
      <c r="AD47" s="2496" t="str">
        <f t="shared" ref="AD47" si="13">IF(ISERROR(VLOOKUP(C47,$AE$6:$AF$27,2,0))=TRUE,"",VLOOKUP(C47,$AE$6:$AF$27,2,0))</f>
        <v/>
      </c>
      <c r="AE47" s="36"/>
      <c r="AF47" s="36"/>
    </row>
    <row r="48" spans="1:32" s="16" customFormat="1">
      <c r="A48" s="2497"/>
      <c r="B48" s="2518"/>
      <c r="C48" s="2518"/>
      <c r="D48" s="2521"/>
      <c r="E48" s="59" t="s">
        <v>761</v>
      </c>
      <c r="F48" s="60"/>
      <c r="G48" s="2521"/>
      <c r="H48" s="2611"/>
      <c r="I48" s="2585"/>
      <c r="J48" s="2588"/>
      <c r="K48" s="2585"/>
      <c r="L48" s="2588"/>
      <c r="M48" s="2603"/>
      <c r="N48" s="2604"/>
      <c r="O48" s="2509"/>
      <c r="P48" s="2626"/>
      <c r="Q48" s="2503"/>
      <c r="R48" s="2500"/>
      <c r="S48" s="2500"/>
      <c r="T48" s="2500"/>
      <c r="U48" s="2500"/>
      <c r="V48" s="2500"/>
      <c r="W48" s="2500"/>
      <c r="X48" s="2500"/>
      <c r="Y48" s="2500"/>
      <c r="Z48" s="2506"/>
      <c r="AA48" s="2591"/>
      <c r="AB48" s="61" t="s">
        <v>715</v>
      </c>
      <c r="AD48" s="2497"/>
      <c r="AE48" s="36"/>
      <c r="AF48" s="36"/>
    </row>
    <row r="49" spans="1:32" s="16" customFormat="1">
      <c r="A49" s="2498"/>
      <c r="B49" s="2519"/>
      <c r="C49" s="2519"/>
      <c r="D49" s="2522"/>
      <c r="E49" s="62" t="s">
        <v>762</v>
      </c>
      <c r="F49" s="63"/>
      <c r="G49" s="2522"/>
      <c r="H49" s="2612"/>
      <c r="I49" s="2586"/>
      <c r="J49" s="2589"/>
      <c r="K49" s="2586"/>
      <c r="L49" s="2589"/>
      <c r="M49" s="2605"/>
      <c r="N49" s="2606"/>
      <c r="O49" s="2510"/>
      <c r="P49" s="2627"/>
      <c r="Q49" s="2504"/>
      <c r="R49" s="2501"/>
      <c r="S49" s="2501"/>
      <c r="T49" s="2501"/>
      <c r="U49" s="2501"/>
      <c r="V49" s="2501"/>
      <c r="W49" s="2501"/>
      <c r="X49" s="2501"/>
      <c r="Y49" s="2501"/>
      <c r="Z49" s="2507"/>
      <c r="AA49" s="2592"/>
      <c r="AB49" s="64" t="s">
        <v>881</v>
      </c>
      <c r="AD49" s="2498"/>
      <c r="AE49" s="36"/>
      <c r="AF49" s="36"/>
    </row>
    <row r="50" spans="1:32" s="16" customFormat="1">
      <c r="A50" s="2496">
        <v>16</v>
      </c>
      <c r="B50" s="2517"/>
      <c r="C50" s="2517"/>
      <c r="D50" s="2520"/>
      <c r="E50" s="56" t="s">
        <v>760</v>
      </c>
      <c r="F50" s="57"/>
      <c r="G50" s="2520"/>
      <c r="H50" s="2628" t="s">
        <v>631</v>
      </c>
      <c r="I50" s="2584"/>
      <c r="J50" s="2587" t="s">
        <v>311</v>
      </c>
      <c r="K50" s="2584"/>
      <c r="L50" s="2587" t="s">
        <v>629</v>
      </c>
      <c r="M50" s="2608" t="s">
        <v>188</v>
      </c>
      <c r="N50" s="2609"/>
      <c r="O50" s="2508"/>
      <c r="P50" s="2629" t="s">
        <v>526</v>
      </c>
      <c r="Q50" s="2502"/>
      <c r="R50" s="2499"/>
      <c r="S50" s="2499"/>
      <c r="T50" s="2499"/>
      <c r="U50" s="2499"/>
      <c r="V50" s="2499"/>
      <c r="W50" s="2499"/>
      <c r="X50" s="2499"/>
      <c r="Y50" s="2499"/>
      <c r="Z50" s="2505"/>
      <c r="AA50" s="2590"/>
      <c r="AB50" s="58" t="s">
        <v>880</v>
      </c>
      <c r="AD50" s="2496" t="str">
        <f t="shared" ref="AD50" si="14">IF(ISERROR(VLOOKUP(C50,$AE$6:$AF$27,2,0))=TRUE,"",VLOOKUP(C50,$AE$6:$AF$27,2,0))</f>
        <v/>
      </c>
      <c r="AE50" s="36"/>
      <c r="AF50" s="36"/>
    </row>
    <row r="51" spans="1:32" s="16" customFormat="1">
      <c r="A51" s="2497"/>
      <c r="B51" s="2518"/>
      <c r="C51" s="2518"/>
      <c r="D51" s="2521"/>
      <c r="E51" s="59" t="s">
        <v>761</v>
      </c>
      <c r="F51" s="60"/>
      <c r="G51" s="2521"/>
      <c r="H51" s="2611"/>
      <c r="I51" s="2585"/>
      <c r="J51" s="2588"/>
      <c r="K51" s="2585"/>
      <c r="L51" s="2588"/>
      <c r="M51" s="2603"/>
      <c r="N51" s="2604"/>
      <c r="O51" s="2509"/>
      <c r="P51" s="2626"/>
      <c r="Q51" s="2503"/>
      <c r="R51" s="2500"/>
      <c r="S51" s="2500"/>
      <c r="T51" s="2500"/>
      <c r="U51" s="2500"/>
      <c r="V51" s="2500"/>
      <c r="W51" s="2500"/>
      <c r="X51" s="2500"/>
      <c r="Y51" s="2500"/>
      <c r="Z51" s="2506"/>
      <c r="AA51" s="2591"/>
      <c r="AB51" s="61" t="s">
        <v>715</v>
      </c>
      <c r="AD51" s="2497"/>
      <c r="AE51" s="36"/>
      <c r="AF51" s="36"/>
    </row>
    <row r="52" spans="1:32" s="16" customFormat="1">
      <c r="A52" s="2498"/>
      <c r="B52" s="2519"/>
      <c r="C52" s="2519"/>
      <c r="D52" s="2522"/>
      <c r="E52" s="62" t="s">
        <v>762</v>
      </c>
      <c r="F52" s="63"/>
      <c r="G52" s="2522"/>
      <c r="H52" s="2612"/>
      <c r="I52" s="2586"/>
      <c r="J52" s="2589"/>
      <c r="K52" s="2586"/>
      <c r="L52" s="2589"/>
      <c r="M52" s="2605"/>
      <c r="N52" s="2606"/>
      <c r="O52" s="2510"/>
      <c r="P52" s="2627"/>
      <c r="Q52" s="2504"/>
      <c r="R52" s="2501"/>
      <c r="S52" s="2501"/>
      <c r="T52" s="2501"/>
      <c r="U52" s="2501"/>
      <c r="V52" s="2501"/>
      <c r="W52" s="2501"/>
      <c r="X52" s="2501"/>
      <c r="Y52" s="2501"/>
      <c r="Z52" s="2507"/>
      <c r="AA52" s="2592"/>
      <c r="AB52" s="64" t="s">
        <v>881</v>
      </c>
      <c r="AD52" s="2498"/>
      <c r="AE52" s="36"/>
      <c r="AF52" s="36"/>
    </row>
    <row r="53" spans="1:32" s="16" customFormat="1">
      <c r="A53" s="2496">
        <v>17</v>
      </c>
      <c r="B53" s="2517"/>
      <c r="C53" s="2517"/>
      <c r="D53" s="2520"/>
      <c r="E53" s="56" t="s">
        <v>760</v>
      </c>
      <c r="F53" s="57"/>
      <c r="G53" s="2520"/>
      <c r="H53" s="2628" t="s">
        <v>631</v>
      </c>
      <c r="I53" s="2584"/>
      <c r="J53" s="2587" t="s">
        <v>311</v>
      </c>
      <c r="K53" s="2584"/>
      <c r="L53" s="2587" t="s">
        <v>629</v>
      </c>
      <c r="M53" s="2608" t="s">
        <v>188</v>
      </c>
      <c r="N53" s="2609"/>
      <c r="O53" s="2508"/>
      <c r="P53" s="2629" t="s">
        <v>526</v>
      </c>
      <c r="Q53" s="2502"/>
      <c r="R53" s="2499"/>
      <c r="S53" s="2499"/>
      <c r="T53" s="2499"/>
      <c r="U53" s="2499"/>
      <c r="V53" s="2499"/>
      <c r="W53" s="2499"/>
      <c r="X53" s="2499"/>
      <c r="Y53" s="2499"/>
      <c r="Z53" s="2505"/>
      <c r="AA53" s="2590"/>
      <c r="AB53" s="58" t="s">
        <v>880</v>
      </c>
      <c r="AD53" s="2496" t="str">
        <f t="shared" ref="AD53" si="15">IF(ISERROR(VLOOKUP(C53,$AE$6:$AF$27,2,0))=TRUE,"",VLOOKUP(C53,$AE$6:$AF$27,2,0))</f>
        <v/>
      </c>
      <c r="AE53" s="36"/>
      <c r="AF53" s="36"/>
    </row>
    <row r="54" spans="1:32" s="16" customFormat="1">
      <c r="A54" s="2497"/>
      <c r="B54" s="2518"/>
      <c r="C54" s="2518"/>
      <c r="D54" s="2521"/>
      <c r="E54" s="59" t="s">
        <v>761</v>
      </c>
      <c r="F54" s="60"/>
      <c r="G54" s="2521"/>
      <c r="H54" s="2611"/>
      <c r="I54" s="2585"/>
      <c r="J54" s="2588"/>
      <c r="K54" s="2585"/>
      <c r="L54" s="2588"/>
      <c r="M54" s="2603"/>
      <c r="N54" s="2604"/>
      <c r="O54" s="2509"/>
      <c r="P54" s="2626"/>
      <c r="Q54" s="2503"/>
      <c r="R54" s="2500"/>
      <c r="S54" s="2500"/>
      <c r="T54" s="2500"/>
      <c r="U54" s="2500"/>
      <c r="V54" s="2500"/>
      <c r="W54" s="2500"/>
      <c r="X54" s="2500"/>
      <c r="Y54" s="2500"/>
      <c r="Z54" s="2506"/>
      <c r="AA54" s="2591"/>
      <c r="AB54" s="61" t="s">
        <v>715</v>
      </c>
      <c r="AD54" s="2497"/>
      <c r="AE54" s="36"/>
      <c r="AF54" s="36"/>
    </row>
    <row r="55" spans="1:32" s="16" customFormat="1">
      <c r="A55" s="2498"/>
      <c r="B55" s="2519"/>
      <c r="C55" s="2519"/>
      <c r="D55" s="2522"/>
      <c r="E55" s="62" t="s">
        <v>762</v>
      </c>
      <c r="F55" s="63"/>
      <c r="G55" s="2522"/>
      <c r="H55" s="2612"/>
      <c r="I55" s="2586"/>
      <c r="J55" s="2589"/>
      <c r="K55" s="2586"/>
      <c r="L55" s="2589"/>
      <c r="M55" s="2605"/>
      <c r="N55" s="2606"/>
      <c r="O55" s="2510"/>
      <c r="P55" s="2627"/>
      <c r="Q55" s="2504"/>
      <c r="R55" s="2501"/>
      <c r="S55" s="2501"/>
      <c r="T55" s="2501"/>
      <c r="U55" s="2501"/>
      <c r="V55" s="2501"/>
      <c r="W55" s="2501"/>
      <c r="X55" s="2501"/>
      <c r="Y55" s="2501"/>
      <c r="Z55" s="2507"/>
      <c r="AA55" s="2592"/>
      <c r="AB55" s="64" t="s">
        <v>881</v>
      </c>
      <c r="AD55" s="2498"/>
      <c r="AE55" s="36"/>
      <c r="AF55" s="36"/>
    </row>
    <row r="56" spans="1:32" s="16" customFormat="1">
      <c r="A56" s="2496">
        <v>18</v>
      </c>
      <c r="B56" s="2517"/>
      <c r="C56" s="2517"/>
      <c r="D56" s="2520"/>
      <c r="E56" s="56" t="s">
        <v>760</v>
      </c>
      <c r="F56" s="57"/>
      <c r="G56" s="2520"/>
      <c r="H56" s="2628" t="s">
        <v>631</v>
      </c>
      <c r="I56" s="2584"/>
      <c r="J56" s="2587" t="s">
        <v>311</v>
      </c>
      <c r="K56" s="2584"/>
      <c r="L56" s="2587" t="s">
        <v>629</v>
      </c>
      <c r="M56" s="2608" t="s">
        <v>188</v>
      </c>
      <c r="N56" s="2609"/>
      <c r="O56" s="2508"/>
      <c r="P56" s="2629" t="s">
        <v>526</v>
      </c>
      <c r="Q56" s="2502"/>
      <c r="R56" s="2499"/>
      <c r="S56" s="2499"/>
      <c r="T56" s="2499"/>
      <c r="U56" s="2499"/>
      <c r="V56" s="2499"/>
      <c r="W56" s="2499"/>
      <c r="X56" s="2499"/>
      <c r="Y56" s="2499"/>
      <c r="Z56" s="2505"/>
      <c r="AA56" s="2590"/>
      <c r="AB56" s="58" t="s">
        <v>880</v>
      </c>
      <c r="AD56" s="2496" t="str">
        <f t="shared" ref="AD56" si="16">IF(ISERROR(VLOOKUP(C56,$AE$6:$AF$27,2,0))=TRUE,"",VLOOKUP(C56,$AE$6:$AF$27,2,0))</f>
        <v/>
      </c>
      <c r="AE56" s="36"/>
      <c r="AF56" s="36"/>
    </row>
    <row r="57" spans="1:32" s="16" customFormat="1">
      <c r="A57" s="2497"/>
      <c r="B57" s="2518"/>
      <c r="C57" s="2518"/>
      <c r="D57" s="2521"/>
      <c r="E57" s="59" t="s">
        <v>761</v>
      </c>
      <c r="F57" s="60"/>
      <c r="G57" s="2521"/>
      <c r="H57" s="2611"/>
      <c r="I57" s="2585"/>
      <c r="J57" s="2588"/>
      <c r="K57" s="2585"/>
      <c r="L57" s="2588"/>
      <c r="M57" s="2603"/>
      <c r="N57" s="2604"/>
      <c r="O57" s="2509"/>
      <c r="P57" s="2626"/>
      <c r="Q57" s="2503"/>
      <c r="R57" s="2500"/>
      <c r="S57" s="2500"/>
      <c r="T57" s="2500"/>
      <c r="U57" s="2500"/>
      <c r="V57" s="2500"/>
      <c r="W57" s="2500"/>
      <c r="X57" s="2500"/>
      <c r="Y57" s="2500"/>
      <c r="Z57" s="2506"/>
      <c r="AA57" s="2591"/>
      <c r="AB57" s="61" t="s">
        <v>715</v>
      </c>
      <c r="AD57" s="2497"/>
      <c r="AE57" s="36"/>
      <c r="AF57" s="36"/>
    </row>
    <row r="58" spans="1:32" s="16" customFormat="1">
      <c r="A58" s="2498"/>
      <c r="B58" s="2519"/>
      <c r="C58" s="2519"/>
      <c r="D58" s="2522"/>
      <c r="E58" s="62" t="s">
        <v>762</v>
      </c>
      <c r="F58" s="63"/>
      <c r="G58" s="2522"/>
      <c r="H58" s="2612"/>
      <c r="I58" s="2586"/>
      <c r="J58" s="2589"/>
      <c r="K58" s="2586"/>
      <c r="L58" s="2589"/>
      <c r="M58" s="2605"/>
      <c r="N58" s="2606"/>
      <c r="O58" s="2510"/>
      <c r="P58" s="2627"/>
      <c r="Q58" s="2504"/>
      <c r="R58" s="2501"/>
      <c r="S58" s="2501"/>
      <c r="T58" s="2501"/>
      <c r="U58" s="2501"/>
      <c r="V58" s="2501"/>
      <c r="W58" s="2501"/>
      <c r="X58" s="2501"/>
      <c r="Y58" s="2501"/>
      <c r="Z58" s="2507"/>
      <c r="AA58" s="2592"/>
      <c r="AB58" s="64" t="s">
        <v>881</v>
      </c>
      <c r="AD58" s="2498"/>
      <c r="AE58" s="36"/>
      <c r="AF58" s="36"/>
    </row>
    <row r="59" spans="1:32" s="16" customFormat="1">
      <c r="A59" s="2496">
        <v>19</v>
      </c>
      <c r="B59" s="2517"/>
      <c r="C59" s="2517"/>
      <c r="D59" s="2520"/>
      <c r="E59" s="56" t="s">
        <v>760</v>
      </c>
      <c r="F59" s="57"/>
      <c r="G59" s="2520"/>
      <c r="H59" s="2628" t="s">
        <v>631</v>
      </c>
      <c r="I59" s="2584"/>
      <c r="J59" s="2587" t="s">
        <v>311</v>
      </c>
      <c r="K59" s="2584"/>
      <c r="L59" s="2587" t="s">
        <v>629</v>
      </c>
      <c r="M59" s="2608" t="s">
        <v>188</v>
      </c>
      <c r="N59" s="2609"/>
      <c r="O59" s="2508"/>
      <c r="P59" s="2629" t="s">
        <v>526</v>
      </c>
      <c r="Q59" s="2502"/>
      <c r="R59" s="2499"/>
      <c r="S59" s="2499"/>
      <c r="T59" s="2499"/>
      <c r="U59" s="2499"/>
      <c r="V59" s="2499"/>
      <c r="W59" s="2499"/>
      <c r="X59" s="2499"/>
      <c r="Y59" s="2499"/>
      <c r="Z59" s="2505"/>
      <c r="AA59" s="2590"/>
      <c r="AB59" s="58" t="s">
        <v>880</v>
      </c>
      <c r="AD59" s="2496" t="str">
        <f t="shared" ref="AD59" si="17">IF(ISERROR(VLOOKUP(C59,$AE$6:$AF$27,2,0))=TRUE,"",VLOOKUP(C59,$AE$6:$AF$27,2,0))</f>
        <v/>
      </c>
      <c r="AE59" s="36"/>
      <c r="AF59" s="36"/>
    </row>
    <row r="60" spans="1:32" s="16" customFormat="1">
      <c r="A60" s="2497"/>
      <c r="B60" s="2518"/>
      <c r="C60" s="2518"/>
      <c r="D60" s="2521"/>
      <c r="E60" s="59" t="s">
        <v>761</v>
      </c>
      <c r="F60" s="60"/>
      <c r="G60" s="2521"/>
      <c r="H60" s="2611"/>
      <c r="I60" s="2585"/>
      <c r="J60" s="2588"/>
      <c r="K60" s="2585"/>
      <c r="L60" s="2588"/>
      <c r="M60" s="2603"/>
      <c r="N60" s="2604"/>
      <c r="O60" s="2509"/>
      <c r="P60" s="2626"/>
      <c r="Q60" s="2503"/>
      <c r="R60" s="2500"/>
      <c r="S60" s="2500"/>
      <c r="T60" s="2500"/>
      <c r="U60" s="2500"/>
      <c r="V60" s="2500"/>
      <c r="W60" s="2500"/>
      <c r="X60" s="2500"/>
      <c r="Y60" s="2500"/>
      <c r="Z60" s="2506"/>
      <c r="AA60" s="2591"/>
      <c r="AB60" s="61" t="s">
        <v>715</v>
      </c>
      <c r="AD60" s="2497"/>
      <c r="AE60" s="36"/>
      <c r="AF60" s="36"/>
    </row>
    <row r="61" spans="1:32" s="16" customFormat="1">
      <c r="A61" s="2498"/>
      <c r="B61" s="2519"/>
      <c r="C61" s="2519"/>
      <c r="D61" s="2522"/>
      <c r="E61" s="62" t="s">
        <v>762</v>
      </c>
      <c r="F61" s="63"/>
      <c r="G61" s="2522"/>
      <c r="H61" s="2612"/>
      <c r="I61" s="2586"/>
      <c r="J61" s="2589"/>
      <c r="K61" s="2586"/>
      <c r="L61" s="2589"/>
      <c r="M61" s="2605"/>
      <c r="N61" s="2606"/>
      <c r="O61" s="2510"/>
      <c r="P61" s="2627"/>
      <c r="Q61" s="2504"/>
      <c r="R61" s="2501"/>
      <c r="S61" s="2501"/>
      <c r="T61" s="2501"/>
      <c r="U61" s="2501"/>
      <c r="V61" s="2501"/>
      <c r="W61" s="2501"/>
      <c r="X61" s="2501"/>
      <c r="Y61" s="2501"/>
      <c r="Z61" s="2507"/>
      <c r="AA61" s="2592"/>
      <c r="AB61" s="64" t="s">
        <v>881</v>
      </c>
      <c r="AD61" s="2498"/>
      <c r="AE61" s="36"/>
      <c r="AF61" s="36"/>
    </row>
    <row r="62" spans="1:32" s="16" customFormat="1">
      <c r="A62" s="2496">
        <v>20</v>
      </c>
      <c r="B62" s="2517"/>
      <c r="C62" s="2517"/>
      <c r="D62" s="2520"/>
      <c r="E62" s="56" t="s">
        <v>760</v>
      </c>
      <c r="F62" s="57"/>
      <c r="G62" s="2520"/>
      <c r="H62" s="2628" t="s">
        <v>631</v>
      </c>
      <c r="I62" s="2584"/>
      <c r="J62" s="2587" t="s">
        <v>311</v>
      </c>
      <c r="K62" s="2584"/>
      <c r="L62" s="2587" t="s">
        <v>629</v>
      </c>
      <c r="M62" s="2608" t="s">
        <v>188</v>
      </c>
      <c r="N62" s="2609"/>
      <c r="O62" s="2508"/>
      <c r="P62" s="2629" t="s">
        <v>526</v>
      </c>
      <c r="Q62" s="2502"/>
      <c r="R62" s="2499"/>
      <c r="S62" s="2499"/>
      <c r="T62" s="2499"/>
      <c r="U62" s="2499"/>
      <c r="V62" s="2499"/>
      <c r="W62" s="2499"/>
      <c r="X62" s="2499"/>
      <c r="Y62" s="2499"/>
      <c r="Z62" s="2505"/>
      <c r="AA62" s="2590"/>
      <c r="AB62" s="58" t="s">
        <v>880</v>
      </c>
      <c r="AD62" s="2496" t="str">
        <f t="shared" ref="AD62" si="18">IF(ISERROR(VLOOKUP(C62,$AE$6:$AF$27,2,0))=TRUE,"",VLOOKUP(C62,$AE$6:$AF$27,2,0))</f>
        <v/>
      </c>
      <c r="AE62" s="36"/>
      <c r="AF62" s="36"/>
    </row>
    <row r="63" spans="1:32" s="16" customFormat="1">
      <c r="A63" s="2497"/>
      <c r="B63" s="2518"/>
      <c r="C63" s="2518"/>
      <c r="D63" s="2521"/>
      <c r="E63" s="59" t="s">
        <v>761</v>
      </c>
      <c r="F63" s="60"/>
      <c r="G63" s="2521"/>
      <c r="H63" s="2611"/>
      <c r="I63" s="2585"/>
      <c r="J63" s="2588"/>
      <c r="K63" s="2585"/>
      <c r="L63" s="2588"/>
      <c r="M63" s="2603"/>
      <c r="N63" s="2604"/>
      <c r="O63" s="2509"/>
      <c r="P63" s="2626"/>
      <c r="Q63" s="2503"/>
      <c r="R63" s="2500"/>
      <c r="S63" s="2500"/>
      <c r="T63" s="2500"/>
      <c r="U63" s="2500"/>
      <c r="V63" s="2500"/>
      <c r="W63" s="2500"/>
      <c r="X63" s="2500"/>
      <c r="Y63" s="2500"/>
      <c r="Z63" s="2506"/>
      <c r="AA63" s="2591"/>
      <c r="AB63" s="61" t="s">
        <v>715</v>
      </c>
      <c r="AD63" s="2497"/>
      <c r="AE63" s="36"/>
      <c r="AF63" s="36"/>
    </row>
    <row r="64" spans="1:32" s="16" customFormat="1">
      <c r="A64" s="2498"/>
      <c r="B64" s="2519"/>
      <c r="C64" s="2519"/>
      <c r="D64" s="2522"/>
      <c r="E64" s="62" t="s">
        <v>762</v>
      </c>
      <c r="F64" s="63"/>
      <c r="G64" s="2522"/>
      <c r="H64" s="2612"/>
      <c r="I64" s="2586"/>
      <c r="J64" s="2589"/>
      <c r="K64" s="2586"/>
      <c r="L64" s="2589"/>
      <c r="M64" s="2605"/>
      <c r="N64" s="2606"/>
      <c r="O64" s="2510"/>
      <c r="P64" s="2627"/>
      <c r="Q64" s="2504"/>
      <c r="R64" s="2501"/>
      <c r="S64" s="2501"/>
      <c r="T64" s="2501"/>
      <c r="U64" s="2501"/>
      <c r="V64" s="2501"/>
      <c r="W64" s="2501"/>
      <c r="X64" s="2501"/>
      <c r="Y64" s="2501"/>
      <c r="Z64" s="2507"/>
      <c r="AA64" s="2592"/>
      <c r="AB64" s="64" t="s">
        <v>881</v>
      </c>
      <c r="AD64" s="2498"/>
      <c r="AE64" s="36"/>
      <c r="AF64" s="36"/>
    </row>
    <row r="65" spans="1:32" s="16" customFormat="1">
      <c r="A65" s="2496">
        <v>21</v>
      </c>
      <c r="B65" s="2517"/>
      <c r="C65" s="2517"/>
      <c r="D65" s="2520"/>
      <c r="E65" s="56" t="s">
        <v>760</v>
      </c>
      <c r="F65" s="57"/>
      <c r="G65" s="2520"/>
      <c r="H65" s="2628" t="s">
        <v>631</v>
      </c>
      <c r="I65" s="2584"/>
      <c r="J65" s="2587" t="s">
        <v>311</v>
      </c>
      <c r="K65" s="2584"/>
      <c r="L65" s="2587" t="s">
        <v>629</v>
      </c>
      <c r="M65" s="2608" t="s">
        <v>188</v>
      </c>
      <c r="N65" s="2609"/>
      <c r="O65" s="2508"/>
      <c r="P65" s="2629" t="s">
        <v>526</v>
      </c>
      <c r="Q65" s="2502"/>
      <c r="R65" s="2499"/>
      <c r="S65" s="2499"/>
      <c r="T65" s="2499"/>
      <c r="U65" s="2499"/>
      <c r="V65" s="2499"/>
      <c r="W65" s="2499"/>
      <c r="X65" s="2499"/>
      <c r="Y65" s="2499"/>
      <c r="Z65" s="2505"/>
      <c r="AA65" s="2590"/>
      <c r="AB65" s="58" t="s">
        <v>880</v>
      </c>
      <c r="AD65" s="2496" t="str">
        <f t="shared" ref="AD65" si="19">IF(ISERROR(VLOOKUP(C65,$AE$6:$AF$27,2,0))=TRUE,"",VLOOKUP(C65,$AE$6:$AF$27,2,0))</f>
        <v/>
      </c>
      <c r="AE65" s="36"/>
      <c r="AF65" s="36"/>
    </row>
    <row r="66" spans="1:32" s="16" customFormat="1">
      <c r="A66" s="2497"/>
      <c r="B66" s="2518"/>
      <c r="C66" s="2518"/>
      <c r="D66" s="2521"/>
      <c r="E66" s="59" t="s">
        <v>761</v>
      </c>
      <c r="F66" s="60"/>
      <c r="G66" s="2521"/>
      <c r="H66" s="2611"/>
      <c r="I66" s="2585"/>
      <c r="J66" s="2588"/>
      <c r="K66" s="2585"/>
      <c r="L66" s="2588"/>
      <c r="M66" s="2603"/>
      <c r="N66" s="2604"/>
      <c r="O66" s="2509"/>
      <c r="P66" s="2626"/>
      <c r="Q66" s="2503"/>
      <c r="R66" s="2500"/>
      <c r="S66" s="2500"/>
      <c r="T66" s="2500"/>
      <c r="U66" s="2500"/>
      <c r="V66" s="2500"/>
      <c r="W66" s="2500"/>
      <c r="X66" s="2500"/>
      <c r="Y66" s="2500"/>
      <c r="Z66" s="2506"/>
      <c r="AA66" s="2591"/>
      <c r="AB66" s="61" t="s">
        <v>715</v>
      </c>
      <c r="AD66" s="2497"/>
      <c r="AE66" s="36"/>
      <c r="AF66" s="36"/>
    </row>
    <row r="67" spans="1:32" s="16" customFormat="1">
      <c r="A67" s="2498"/>
      <c r="B67" s="2519"/>
      <c r="C67" s="2519"/>
      <c r="D67" s="2522"/>
      <c r="E67" s="62" t="s">
        <v>762</v>
      </c>
      <c r="F67" s="63"/>
      <c r="G67" s="2522"/>
      <c r="H67" s="2612"/>
      <c r="I67" s="2586"/>
      <c r="J67" s="2589"/>
      <c r="K67" s="2586"/>
      <c r="L67" s="2589"/>
      <c r="M67" s="2605"/>
      <c r="N67" s="2606"/>
      <c r="O67" s="2510"/>
      <c r="P67" s="2627"/>
      <c r="Q67" s="2504"/>
      <c r="R67" s="2501"/>
      <c r="S67" s="2501"/>
      <c r="T67" s="2501"/>
      <c r="U67" s="2501"/>
      <c r="V67" s="2501"/>
      <c r="W67" s="2501"/>
      <c r="X67" s="2501"/>
      <c r="Y67" s="2501"/>
      <c r="Z67" s="2507"/>
      <c r="AA67" s="2592"/>
      <c r="AB67" s="64" t="s">
        <v>881</v>
      </c>
      <c r="AD67" s="2498"/>
      <c r="AE67" s="36"/>
      <c r="AF67" s="36"/>
    </row>
    <row r="68" spans="1:32" s="16" customFormat="1">
      <c r="A68" s="2496">
        <v>22</v>
      </c>
      <c r="B68" s="2517"/>
      <c r="C68" s="2517"/>
      <c r="D68" s="2520"/>
      <c r="E68" s="56" t="s">
        <v>760</v>
      </c>
      <c r="F68" s="57"/>
      <c r="G68" s="2520"/>
      <c r="H68" s="2628" t="s">
        <v>631</v>
      </c>
      <c r="I68" s="2584"/>
      <c r="J68" s="2587" t="s">
        <v>311</v>
      </c>
      <c r="K68" s="2584"/>
      <c r="L68" s="2587" t="s">
        <v>629</v>
      </c>
      <c r="M68" s="2608" t="s">
        <v>188</v>
      </c>
      <c r="N68" s="2609"/>
      <c r="O68" s="2508"/>
      <c r="P68" s="2629" t="s">
        <v>526</v>
      </c>
      <c r="Q68" s="2502"/>
      <c r="R68" s="2499"/>
      <c r="S68" s="2499"/>
      <c r="T68" s="2499"/>
      <c r="U68" s="2499"/>
      <c r="V68" s="2499"/>
      <c r="W68" s="2499"/>
      <c r="X68" s="2499"/>
      <c r="Y68" s="2499"/>
      <c r="Z68" s="2505"/>
      <c r="AA68" s="2590"/>
      <c r="AB68" s="58" t="s">
        <v>880</v>
      </c>
      <c r="AD68" s="2496" t="str">
        <f t="shared" ref="AD68" si="20">IF(ISERROR(VLOOKUP(C68,$AE$6:$AF$27,2,0))=TRUE,"",VLOOKUP(C68,$AE$6:$AF$27,2,0))</f>
        <v/>
      </c>
      <c r="AE68" s="36"/>
      <c r="AF68" s="36"/>
    </row>
    <row r="69" spans="1:32" s="16" customFormat="1">
      <c r="A69" s="2497"/>
      <c r="B69" s="2518"/>
      <c r="C69" s="2518"/>
      <c r="D69" s="2521"/>
      <c r="E69" s="59" t="s">
        <v>761</v>
      </c>
      <c r="F69" s="60"/>
      <c r="G69" s="2521"/>
      <c r="H69" s="2611"/>
      <c r="I69" s="2585"/>
      <c r="J69" s="2588"/>
      <c r="K69" s="2585"/>
      <c r="L69" s="2588"/>
      <c r="M69" s="2603"/>
      <c r="N69" s="2604"/>
      <c r="O69" s="2509"/>
      <c r="P69" s="2626"/>
      <c r="Q69" s="2503"/>
      <c r="R69" s="2500"/>
      <c r="S69" s="2500"/>
      <c r="T69" s="2500"/>
      <c r="U69" s="2500"/>
      <c r="V69" s="2500"/>
      <c r="W69" s="2500"/>
      <c r="X69" s="2500"/>
      <c r="Y69" s="2500"/>
      <c r="Z69" s="2506"/>
      <c r="AA69" s="2591"/>
      <c r="AB69" s="61" t="s">
        <v>715</v>
      </c>
      <c r="AD69" s="2497"/>
      <c r="AE69" s="36"/>
      <c r="AF69" s="36"/>
    </row>
    <row r="70" spans="1:32" s="16" customFormat="1">
      <c r="A70" s="2498"/>
      <c r="B70" s="2519"/>
      <c r="C70" s="2519"/>
      <c r="D70" s="2522"/>
      <c r="E70" s="62" t="s">
        <v>762</v>
      </c>
      <c r="F70" s="63"/>
      <c r="G70" s="2522"/>
      <c r="H70" s="2612"/>
      <c r="I70" s="2586"/>
      <c r="J70" s="2589"/>
      <c r="K70" s="2586"/>
      <c r="L70" s="2589"/>
      <c r="M70" s="2605"/>
      <c r="N70" s="2606"/>
      <c r="O70" s="2510"/>
      <c r="P70" s="2627"/>
      <c r="Q70" s="2504"/>
      <c r="R70" s="2501"/>
      <c r="S70" s="2501"/>
      <c r="T70" s="2501"/>
      <c r="U70" s="2501"/>
      <c r="V70" s="2501"/>
      <c r="W70" s="2501"/>
      <c r="X70" s="2501"/>
      <c r="Y70" s="2501"/>
      <c r="Z70" s="2507"/>
      <c r="AA70" s="2592"/>
      <c r="AB70" s="64" t="s">
        <v>881</v>
      </c>
      <c r="AD70" s="2498"/>
      <c r="AE70" s="36"/>
      <c r="AF70" s="36"/>
    </row>
    <row r="71" spans="1:32" s="16" customFormat="1">
      <c r="A71" s="2496">
        <v>23</v>
      </c>
      <c r="B71" s="2517"/>
      <c r="C71" s="2517"/>
      <c r="D71" s="2520"/>
      <c r="E71" s="56" t="s">
        <v>760</v>
      </c>
      <c r="F71" s="57"/>
      <c r="G71" s="2520"/>
      <c r="H71" s="2628" t="s">
        <v>631</v>
      </c>
      <c r="I71" s="2584"/>
      <c r="J71" s="2587" t="s">
        <v>311</v>
      </c>
      <c r="K71" s="2584"/>
      <c r="L71" s="2587" t="s">
        <v>629</v>
      </c>
      <c r="M71" s="2608" t="s">
        <v>188</v>
      </c>
      <c r="N71" s="2609"/>
      <c r="O71" s="2508"/>
      <c r="P71" s="2629" t="s">
        <v>526</v>
      </c>
      <c r="Q71" s="2502"/>
      <c r="R71" s="2499"/>
      <c r="S71" s="2499"/>
      <c r="T71" s="2499"/>
      <c r="U71" s="2499"/>
      <c r="V71" s="2499"/>
      <c r="W71" s="2499"/>
      <c r="X71" s="2499"/>
      <c r="Y71" s="2499"/>
      <c r="Z71" s="2505"/>
      <c r="AA71" s="2590"/>
      <c r="AB71" s="58" t="s">
        <v>880</v>
      </c>
      <c r="AD71" s="2496" t="str">
        <f t="shared" ref="AD71" si="21">IF(ISERROR(VLOOKUP(C71,$AE$6:$AF$27,2,0))=TRUE,"",VLOOKUP(C71,$AE$6:$AF$27,2,0))</f>
        <v/>
      </c>
      <c r="AE71" s="36"/>
      <c r="AF71" s="36"/>
    </row>
    <row r="72" spans="1:32" s="16" customFormat="1">
      <c r="A72" s="2497"/>
      <c r="B72" s="2518"/>
      <c r="C72" s="2518"/>
      <c r="D72" s="2521"/>
      <c r="E72" s="59" t="s">
        <v>761</v>
      </c>
      <c r="F72" s="60"/>
      <c r="G72" s="2521"/>
      <c r="H72" s="2611"/>
      <c r="I72" s="2585"/>
      <c r="J72" s="2588"/>
      <c r="K72" s="2585"/>
      <c r="L72" s="2588"/>
      <c r="M72" s="2603"/>
      <c r="N72" s="2604"/>
      <c r="O72" s="2509"/>
      <c r="P72" s="2626"/>
      <c r="Q72" s="2503"/>
      <c r="R72" s="2500"/>
      <c r="S72" s="2500"/>
      <c r="T72" s="2500"/>
      <c r="U72" s="2500"/>
      <c r="V72" s="2500"/>
      <c r="W72" s="2500"/>
      <c r="X72" s="2500"/>
      <c r="Y72" s="2500"/>
      <c r="Z72" s="2506"/>
      <c r="AA72" s="2591"/>
      <c r="AB72" s="61" t="s">
        <v>715</v>
      </c>
      <c r="AD72" s="2497"/>
      <c r="AE72" s="36"/>
      <c r="AF72" s="36"/>
    </row>
    <row r="73" spans="1:32" s="16" customFormat="1">
      <c r="A73" s="2498"/>
      <c r="B73" s="2519"/>
      <c r="C73" s="2519"/>
      <c r="D73" s="2522"/>
      <c r="E73" s="62" t="s">
        <v>762</v>
      </c>
      <c r="F73" s="63"/>
      <c r="G73" s="2522"/>
      <c r="H73" s="2612"/>
      <c r="I73" s="2586"/>
      <c r="J73" s="2589"/>
      <c r="K73" s="2586"/>
      <c r="L73" s="2589"/>
      <c r="M73" s="2605"/>
      <c r="N73" s="2606"/>
      <c r="O73" s="2510"/>
      <c r="P73" s="2627"/>
      <c r="Q73" s="2504"/>
      <c r="R73" s="2501"/>
      <c r="S73" s="2501"/>
      <c r="T73" s="2501"/>
      <c r="U73" s="2501"/>
      <c r="V73" s="2501"/>
      <c r="W73" s="2501"/>
      <c r="X73" s="2501"/>
      <c r="Y73" s="2501"/>
      <c r="Z73" s="2507"/>
      <c r="AA73" s="2592"/>
      <c r="AB73" s="64" t="s">
        <v>881</v>
      </c>
      <c r="AD73" s="2498"/>
      <c r="AE73" s="36"/>
      <c r="AF73" s="36"/>
    </row>
    <row r="74" spans="1:32" s="16" customFormat="1">
      <c r="A74" s="2496">
        <v>24</v>
      </c>
      <c r="B74" s="2517"/>
      <c r="C74" s="2517"/>
      <c r="D74" s="2520"/>
      <c r="E74" s="56" t="s">
        <v>760</v>
      </c>
      <c r="F74" s="57"/>
      <c r="G74" s="2520"/>
      <c r="H74" s="2628" t="s">
        <v>631</v>
      </c>
      <c r="I74" s="2584"/>
      <c r="J74" s="2587" t="s">
        <v>311</v>
      </c>
      <c r="K74" s="2584"/>
      <c r="L74" s="2587" t="s">
        <v>629</v>
      </c>
      <c r="M74" s="2608" t="s">
        <v>188</v>
      </c>
      <c r="N74" s="2609"/>
      <c r="O74" s="2508"/>
      <c r="P74" s="2629" t="s">
        <v>526</v>
      </c>
      <c r="Q74" s="2502"/>
      <c r="R74" s="2499"/>
      <c r="S74" s="2499"/>
      <c r="T74" s="2499"/>
      <c r="U74" s="2499"/>
      <c r="V74" s="2499"/>
      <c r="W74" s="2499"/>
      <c r="X74" s="2499"/>
      <c r="Y74" s="2499"/>
      <c r="Z74" s="2505"/>
      <c r="AA74" s="2590"/>
      <c r="AB74" s="58" t="s">
        <v>880</v>
      </c>
      <c r="AD74" s="2496" t="str">
        <f t="shared" ref="AD74" si="22">IF(ISERROR(VLOOKUP(C74,$AE$6:$AF$27,2,0))=TRUE,"",VLOOKUP(C74,$AE$6:$AF$27,2,0))</f>
        <v/>
      </c>
      <c r="AE74" s="36"/>
      <c r="AF74" s="36"/>
    </row>
    <row r="75" spans="1:32" s="16" customFormat="1">
      <c r="A75" s="2497"/>
      <c r="B75" s="2518"/>
      <c r="C75" s="2518"/>
      <c r="D75" s="2521"/>
      <c r="E75" s="59" t="s">
        <v>761</v>
      </c>
      <c r="F75" s="60"/>
      <c r="G75" s="2521"/>
      <c r="H75" s="2611"/>
      <c r="I75" s="2585"/>
      <c r="J75" s="2588"/>
      <c r="K75" s="2585"/>
      <c r="L75" s="2588"/>
      <c r="M75" s="2603"/>
      <c r="N75" s="2604"/>
      <c r="O75" s="2509"/>
      <c r="P75" s="2626"/>
      <c r="Q75" s="2503"/>
      <c r="R75" s="2500"/>
      <c r="S75" s="2500"/>
      <c r="T75" s="2500"/>
      <c r="U75" s="2500"/>
      <c r="V75" s="2500"/>
      <c r="W75" s="2500"/>
      <c r="X75" s="2500"/>
      <c r="Y75" s="2500"/>
      <c r="Z75" s="2506"/>
      <c r="AA75" s="2591"/>
      <c r="AB75" s="61" t="s">
        <v>715</v>
      </c>
      <c r="AD75" s="2497"/>
      <c r="AE75" s="36"/>
      <c r="AF75" s="36"/>
    </row>
    <row r="76" spans="1:32" s="16" customFormat="1">
      <c r="A76" s="2498"/>
      <c r="B76" s="2519"/>
      <c r="C76" s="2519"/>
      <c r="D76" s="2522"/>
      <c r="E76" s="62" t="s">
        <v>762</v>
      </c>
      <c r="F76" s="63"/>
      <c r="G76" s="2522"/>
      <c r="H76" s="2612"/>
      <c r="I76" s="2586"/>
      <c r="J76" s="2589"/>
      <c r="K76" s="2586"/>
      <c r="L76" s="2589"/>
      <c r="M76" s="2605"/>
      <c r="N76" s="2606"/>
      <c r="O76" s="2510"/>
      <c r="P76" s="2627"/>
      <c r="Q76" s="2504"/>
      <c r="R76" s="2501"/>
      <c r="S76" s="2501"/>
      <c r="T76" s="2501"/>
      <c r="U76" s="2501"/>
      <c r="V76" s="2501"/>
      <c r="W76" s="2501"/>
      <c r="X76" s="2501"/>
      <c r="Y76" s="2501"/>
      <c r="Z76" s="2507"/>
      <c r="AA76" s="2592"/>
      <c r="AB76" s="64" t="s">
        <v>881</v>
      </c>
      <c r="AD76" s="2498"/>
      <c r="AE76" s="36"/>
      <c r="AF76" s="36"/>
    </row>
    <row r="77" spans="1:32" s="16" customFormat="1">
      <c r="A77" s="2496">
        <v>25</v>
      </c>
      <c r="B77" s="2517"/>
      <c r="C77" s="2517"/>
      <c r="D77" s="2520"/>
      <c r="E77" s="56" t="s">
        <v>760</v>
      </c>
      <c r="F77" s="57"/>
      <c r="G77" s="2520"/>
      <c r="H77" s="2628" t="s">
        <v>631</v>
      </c>
      <c r="I77" s="2584"/>
      <c r="J77" s="2587" t="s">
        <v>311</v>
      </c>
      <c r="K77" s="2584"/>
      <c r="L77" s="2587" t="s">
        <v>629</v>
      </c>
      <c r="M77" s="2608" t="s">
        <v>188</v>
      </c>
      <c r="N77" s="2609"/>
      <c r="O77" s="2508"/>
      <c r="P77" s="2629" t="s">
        <v>526</v>
      </c>
      <c r="Q77" s="2502"/>
      <c r="R77" s="2499"/>
      <c r="S77" s="2499"/>
      <c r="T77" s="2499"/>
      <c r="U77" s="2499"/>
      <c r="V77" s="2499"/>
      <c r="W77" s="2499"/>
      <c r="X77" s="2499"/>
      <c r="Y77" s="2499"/>
      <c r="Z77" s="2505"/>
      <c r="AA77" s="2590"/>
      <c r="AB77" s="58" t="s">
        <v>880</v>
      </c>
      <c r="AD77" s="2496" t="str">
        <f t="shared" ref="AD77" si="23">IF(ISERROR(VLOOKUP(C77,$AE$6:$AF$27,2,0))=TRUE,"",VLOOKUP(C77,$AE$6:$AF$27,2,0))</f>
        <v/>
      </c>
      <c r="AE77" s="36"/>
      <c r="AF77" s="36"/>
    </row>
    <row r="78" spans="1:32" s="16" customFormat="1">
      <c r="A78" s="2497"/>
      <c r="B78" s="2518"/>
      <c r="C78" s="2518"/>
      <c r="D78" s="2521"/>
      <c r="E78" s="59" t="s">
        <v>761</v>
      </c>
      <c r="F78" s="60"/>
      <c r="G78" s="2521"/>
      <c r="H78" s="2611"/>
      <c r="I78" s="2585"/>
      <c r="J78" s="2588"/>
      <c r="K78" s="2585"/>
      <c r="L78" s="2588"/>
      <c r="M78" s="2603"/>
      <c r="N78" s="2604"/>
      <c r="O78" s="2509"/>
      <c r="P78" s="2626"/>
      <c r="Q78" s="2503"/>
      <c r="R78" s="2500"/>
      <c r="S78" s="2500"/>
      <c r="T78" s="2500"/>
      <c r="U78" s="2500"/>
      <c r="V78" s="2500"/>
      <c r="W78" s="2500"/>
      <c r="X78" s="2500"/>
      <c r="Y78" s="2500"/>
      <c r="Z78" s="2506"/>
      <c r="AA78" s="2591"/>
      <c r="AB78" s="61" t="s">
        <v>715</v>
      </c>
      <c r="AD78" s="2497"/>
      <c r="AE78" s="36"/>
      <c r="AF78" s="36"/>
    </row>
    <row r="79" spans="1:32" s="16" customFormat="1">
      <c r="A79" s="2498"/>
      <c r="B79" s="2519"/>
      <c r="C79" s="2519"/>
      <c r="D79" s="2522"/>
      <c r="E79" s="62" t="s">
        <v>762</v>
      </c>
      <c r="F79" s="63"/>
      <c r="G79" s="2522"/>
      <c r="H79" s="2612"/>
      <c r="I79" s="2586"/>
      <c r="J79" s="2589"/>
      <c r="K79" s="2586"/>
      <c r="L79" s="2589"/>
      <c r="M79" s="2605"/>
      <c r="N79" s="2606"/>
      <c r="O79" s="2510"/>
      <c r="P79" s="2627"/>
      <c r="Q79" s="2504"/>
      <c r="R79" s="2501"/>
      <c r="S79" s="2501"/>
      <c r="T79" s="2501"/>
      <c r="U79" s="2501"/>
      <c r="V79" s="2501"/>
      <c r="W79" s="2501"/>
      <c r="X79" s="2501"/>
      <c r="Y79" s="2501"/>
      <c r="Z79" s="2507"/>
      <c r="AA79" s="2592"/>
      <c r="AB79" s="64" t="s">
        <v>881</v>
      </c>
      <c r="AD79" s="2498"/>
      <c r="AE79" s="36"/>
      <c r="AF79" s="36"/>
    </row>
    <row r="80" spans="1:32" s="16" customFormat="1">
      <c r="A80" s="2496">
        <v>26</v>
      </c>
      <c r="B80" s="2517"/>
      <c r="C80" s="2517"/>
      <c r="D80" s="2520"/>
      <c r="E80" s="56" t="s">
        <v>760</v>
      </c>
      <c r="F80" s="57"/>
      <c r="G80" s="2520"/>
      <c r="H80" s="2628" t="s">
        <v>631</v>
      </c>
      <c r="I80" s="2584"/>
      <c r="J80" s="2587" t="s">
        <v>311</v>
      </c>
      <c r="K80" s="2584"/>
      <c r="L80" s="2587" t="s">
        <v>629</v>
      </c>
      <c r="M80" s="2608" t="s">
        <v>188</v>
      </c>
      <c r="N80" s="2609"/>
      <c r="O80" s="2508"/>
      <c r="P80" s="2629" t="s">
        <v>526</v>
      </c>
      <c r="Q80" s="2502"/>
      <c r="R80" s="2499"/>
      <c r="S80" s="2499"/>
      <c r="T80" s="2499"/>
      <c r="U80" s="2499"/>
      <c r="V80" s="2499"/>
      <c r="W80" s="2499"/>
      <c r="X80" s="2499"/>
      <c r="Y80" s="2499"/>
      <c r="Z80" s="2505"/>
      <c r="AA80" s="2590"/>
      <c r="AB80" s="58" t="s">
        <v>880</v>
      </c>
      <c r="AD80" s="2496" t="str">
        <f t="shared" ref="AD80" si="24">IF(ISERROR(VLOOKUP(C80,$AE$6:$AF$27,2,0))=TRUE,"",VLOOKUP(C80,$AE$6:$AF$27,2,0))</f>
        <v/>
      </c>
      <c r="AE80" s="36"/>
      <c r="AF80" s="36"/>
    </row>
    <row r="81" spans="1:32" s="16" customFormat="1">
      <c r="A81" s="2497"/>
      <c r="B81" s="2518"/>
      <c r="C81" s="2518"/>
      <c r="D81" s="2521"/>
      <c r="E81" s="59" t="s">
        <v>761</v>
      </c>
      <c r="F81" s="60"/>
      <c r="G81" s="2521"/>
      <c r="H81" s="2611"/>
      <c r="I81" s="2585"/>
      <c r="J81" s="2588"/>
      <c r="K81" s="2585"/>
      <c r="L81" s="2588"/>
      <c r="M81" s="2603"/>
      <c r="N81" s="2604"/>
      <c r="O81" s="2509"/>
      <c r="P81" s="2626"/>
      <c r="Q81" s="2503"/>
      <c r="R81" s="2500"/>
      <c r="S81" s="2500"/>
      <c r="T81" s="2500"/>
      <c r="U81" s="2500"/>
      <c r="V81" s="2500"/>
      <c r="W81" s="2500"/>
      <c r="X81" s="2500"/>
      <c r="Y81" s="2500"/>
      <c r="Z81" s="2506"/>
      <c r="AA81" s="2591"/>
      <c r="AB81" s="61" t="s">
        <v>715</v>
      </c>
      <c r="AD81" s="2497"/>
      <c r="AE81" s="36"/>
      <c r="AF81" s="36"/>
    </row>
    <row r="82" spans="1:32" s="16" customFormat="1">
      <c r="A82" s="2498"/>
      <c r="B82" s="2519"/>
      <c r="C82" s="2519"/>
      <c r="D82" s="2522"/>
      <c r="E82" s="62" t="s">
        <v>762</v>
      </c>
      <c r="F82" s="63"/>
      <c r="G82" s="2522"/>
      <c r="H82" s="2612"/>
      <c r="I82" s="2586"/>
      <c r="J82" s="2589"/>
      <c r="K82" s="2586"/>
      <c r="L82" s="2589"/>
      <c r="M82" s="2605"/>
      <c r="N82" s="2606"/>
      <c r="O82" s="2510"/>
      <c r="P82" s="2627"/>
      <c r="Q82" s="2504"/>
      <c r="R82" s="2501"/>
      <c r="S82" s="2501"/>
      <c r="T82" s="2501"/>
      <c r="U82" s="2501"/>
      <c r="V82" s="2501"/>
      <c r="W82" s="2501"/>
      <c r="X82" s="2501"/>
      <c r="Y82" s="2501"/>
      <c r="Z82" s="2507"/>
      <c r="AA82" s="2592"/>
      <c r="AB82" s="64" t="s">
        <v>881</v>
      </c>
      <c r="AD82" s="2498"/>
      <c r="AE82" s="36"/>
      <c r="AF82" s="36"/>
    </row>
    <row r="83" spans="1:32" s="16" customFormat="1">
      <c r="A83" s="2496">
        <v>27</v>
      </c>
      <c r="B83" s="2517"/>
      <c r="C83" s="2517"/>
      <c r="D83" s="2520"/>
      <c r="E83" s="56" t="s">
        <v>760</v>
      </c>
      <c r="F83" s="57"/>
      <c r="G83" s="2520"/>
      <c r="H83" s="2628" t="s">
        <v>631</v>
      </c>
      <c r="I83" s="2584"/>
      <c r="J83" s="2587" t="s">
        <v>311</v>
      </c>
      <c r="K83" s="2584"/>
      <c r="L83" s="2587" t="s">
        <v>629</v>
      </c>
      <c r="M83" s="2608" t="s">
        <v>188</v>
      </c>
      <c r="N83" s="2609"/>
      <c r="O83" s="2508"/>
      <c r="P83" s="2629" t="s">
        <v>526</v>
      </c>
      <c r="Q83" s="2502"/>
      <c r="R83" s="2499"/>
      <c r="S83" s="2499"/>
      <c r="T83" s="2499"/>
      <c r="U83" s="2499"/>
      <c r="V83" s="2499"/>
      <c r="W83" s="2499"/>
      <c r="X83" s="2499"/>
      <c r="Y83" s="2499"/>
      <c r="Z83" s="2505"/>
      <c r="AA83" s="2590"/>
      <c r="AB83" s="58" t="s">
        <v>880</v>
      </c>
      <c r="AD83" s="2496" t="str">
        <f t="shared" ref="AD83" si="25">IF(ISERROR(VLOOKUP(C83,$AE$6:$AF$27,2,0))=TRUE,"",VLOOKUP(C83,$AE$6:$AF$27,2,0))</f>
        <v/>
      </c>
      <c r="AE83" s="36"/>
      <c r="AF83" s="36"/>
    </row>
    <row r="84" spans="1:32" s="16" customFormat="1">
      <c r="A84" s="2497"/>
      <c r="B84" s="2518"/>
      <c r="C84" s="2518"/>
      <c r="D84" s="2521"/>
      <c r="E84" s="59" t="s">
        <v>761</v>
      </c>
      <c r="F84" s="60"/>
      <c r="G84" s="2521"/>
      <c r="H84" s="2611"/>
      <c r="I84" s="2585"/>
      <c r="J84" s="2588"/>
      <c r="K84" s="2585"/>
      <c r="L84" s="2588"/>
      <c r="M84" s="2603"/>
      <c r="N84" s="2604"/>
      <c r="O84" s="2509"/>
      <c r="P84" s="2626"/>
      <c r="Q84" s="2503"/>
      <c r="R84" s="2500"/>
      <c r="S84" s="2500"/>
      <c r="T84" s="2500"/>
      <c r="U84" s="2500"/>
      <c r="V84" s="2500"/>
      <c r="W84" s="2500"/>
      <c r="X84" s="2500"/>
      <c r="Y84" s="2500"/>
      <c r="Z84" s="2506"/>
      <c r="AA84" s="2591"/>
      <c r="AB84" s="61" t="s">
        <v>715</v>
      </c>
      <c r="AD84" s="2497"/>
      <c r="AE84" s="36"/>
      <c r="AF84" s="36"/>
    </row>
    <row r="85" spans="1:32" s="16" customFormat="1">
      <c r="A85" s="2498"/>
      <c r="B85" s="2519"/>
      <c r="C85" s="2519"/>
      <c r="D85" s="2522"/>
      <c r="E85" s="62" t="s">
        <v>762</v>
      </c>
      <c r="F85" s="63"/>
      <c r="G85" s="2522"/>
      <c r="H85" s="2612"/>
      <c r="I85" s="2586"/>
      <c r="J85" s="2589"/>
      <c r="K85" s="2586"/>
      <c r="L85" s="2589"/>
      <c r="M85" s="2605"/>
      <c r="N85" s="2606"/>
      <c r="O85" s="2510"/>
      <c r="P85" s="2627"/>
      <c r="Q85" s="2504"/>
      <c r="R85" s="2501"/>
      <c r="S85" s="2501"/>
      <c r="T85" s="2501"/>
      <c r="U85" s="2501"/>
      <c r="V85" s="2501"/>
      <c r="W85" s="2501"/>
      <c r="X85" s="2501"/>
      <c r="Y85" s="2501"/>
      <c r="Z85" s="2507"/>
      <c r="AA85" s="2592"/>
      <c r="AB85" s="64" t="s">
        <v>881</v>
      </c>
      <c r="AD85" s="2498"/>
      <c r="AE85" s="36"/>
      <c r="AF85" s="36"/>
    </row>
    <row r="86" spans="1:32" s="16" customFormat="1">
      <c r="A86" s="2496">
        <v>28</v>
      </c>
      <c r="B86" s="2517"/>
      <c r="C86" s="2517"/>
      <c r="D86" s="2520"/>
      <c r="E86" s="56" t="s">
        <v>760</v>
      </c>
      <c r="F86" s="57"/>
      <c r="G86" s="2520"/>
      <c r="H86" s="2628" t="s">
        <v>631</v>
      </c>
      <c r="I86" s="2584"/>
      <c r="J86" s="2587" t="s">
        <v>311</v>
      </c>
      <c r="K86" s="2584"/>
      <c r="L86" s="2587" t="s">
        <v>629</v>
      </c>
      <c r="M86" s="2608" t="s">
        <v>188</v>
      </c>
      <c r="N86" s="2609"/>
      <c r="O86" s="2508"/>
      <c r="P86" s="2629" t="s">
        <v>526</v>
      </c>
      <c r="Q86" s="2502"/>
      <c r="R86" s="2499"/>
      <c r="S86" s="2499"/>
      <c r="T86" s="2499"/>
      <c r="U86" s="2499"/>
      <c r="V86" s="2499"/>
      <c r="W86" s="2499"/>
      <c r="X86" s="2499"/>
      <c r="Y86" s="2499"/>
      <c r="Z86" s="2505"/>
      <c r="AA86" s="2590"/>
      <c r="AB86" s="58" t="s">
        <v>880</v>
      </c>
      <c r="AD86" s="2496" t="str">
        <f t="shared" ref="AD86" si="26">IF(ISERROR(VLOOKUP(C86,$AE$6:$AF$27,2,0))=TRUE,"",VLOOKUP(C86,$AE$6:$AF$27,2,0))</f>
        <v/>
      </c>
      <c r="AE86" s="36"/>
      <c r="AF86" s="36"/>
    </row>
    <row r="87" spans="1:32" s="16" customFormat="1">
      <c r="A87" s="2497"/>
      <c r="B87" s="2518"/>
      <c r="C87" s="2518"/>
      <c r="D87" s="2521"/>
      <c r="E87" s="59" t="s">
        <v>761</v>
      </c>
      <c r="F87" s="60"/>
      <c r="G87" s="2521"/>
      <c r="H87" s="2611"/>
      <c r="I87" s="2585"/>
      <c r="J87" s="2588"/>
      <c r="K87" s="2585"/>
      <c r="L87" s="2588"/>
      <c r="M87" s="2603"/>
      <c r="N87" s="2604"/>
      <c r="O87" s="2509"/>
      <c r="P87" s="2626"/>
      <c r="Q87" s="2503"/>
      <c r="R87" s="2500"/>
      <c r="S87" s="2500"/>
      <c r="T87" s="2500"/>
      <c r="U87" s="2500"/>
      <c r="V87" s="2500"/>
      <c r="W87" s="2500"/>
      <c r="X87" s="2500"/>
      <c r="Y87" s="2500"/>
      <c r="Z87" s="2506"/>
      <c r="AA87" s="2591"/>
      <c r="AB87" s="61" t="s">
        <v>715</v>
      </c>
      <c r="AD87" s="2497"/>
      <c r="AE87" s="36"/>
      <c r="AF87" s="36"/>
    </row>
    <row r="88" spans="1:32" s="16" customFormat="1">
      <c r="A88" s="2498"/>
      <c r="B88" s="2519"/>
      <c r="C88" s="2519"/>
      <c r="D88" s="2522"/>
      <c r="E88" s="62" t="s">
        <v>762</v>
      </c>
      <c r="F88" s="63"/>
      <c r="G88" s="2522"/>
      <c r="H88" s="2612"/>
      <c r="I88" s="2586"/>
      <c r="J88" s="2589"/>
      <c r="K88" s="2586"/>
      <c r="L88" s="2589"/>
      <c r="M88" s="2605"/>
      <c r="N88" s="2606"/>
      <c r="O88" s="2510"/>
      <c r="P88" s="2627"/>
      <c r="Q88" s="2504"/>
      <c r="R88" s="2501"/>
      <c r="S88" s="2501"/>
      <c r="T88" s="2501"/>
      <c r="U88" s="2501"/>
      <c r="V88" s="2501"/>
      <c r="W88" s="2501"/>
      <c r="X88" s="2501"/>
      <c r="Y88" s="2501"/>
      <c r="Z88" s="2507"/>
      <c r="AA88" s="2592"/>
      <c r="AB88" s="64" t="s">
        <v>881</v>
      </c>
      <c r="AD88" s="2498"/>
      <c r="AE88" s="36"/>
      <c r="AF88" s="36"/>
    </row>
    <row r="89" spans="1:32" s="16" customFormat="1">
      <c r="A89" s="2496">
        <v>29</v>
      </c>
      <c r="B89" s="2517"/>
      <c r="C89" s="2517"/>
      <c r="D89" s="2520"/>
      <c r="E89" s="56" t="s">
        <v>760</v>
      </c>
      <c r="F89" s="57"/>
      <c r="G89" s="2520"/>
      <c r="H89" s="2628" t="s">
        <v>631</v>
      </c>
      <c r="I89" s="2584"/>
      <c r="J89" s="2587" t="s">
        <v>311</v>
      </c>
      <c r="K89" s="2584"/>
      <c r="L89" s="2587" t="s">
        <v>629</v>
      </c>
      <c r="M89" s="2608" t="s">
        <v>188</v>
      </c>
      <c r="N89" s="2609"/>
      <c r="O89" s="2508"/>
      <c r="P89" s="2629" t="s">
        <v>526</v>
      </c>
      <c r="Q89" s="2502"/>
      <c r="R89" s="2499"/>
      <c r="S89" s="2499"/>
      <c r="T89" s="2499"/>
      <c r="U89" s="2499"/>
      <c r="V89" s="2499"/>
      <c r="W89" s="2499"/>
      <c r="X89" s="2499"/>
      <c r="Y89" s="2499"/>
      <c r="Z89" s="2505"/>
      <c r="AA89" s="2590"/>
      <c r="AB89" s="58" t="s">
        <v>880</v>
      </c>
      <c r="AD89" s="2496" t="str">
        <f t="shared" ref="AD89" si="27">IF(ISERROR(VLOOKUP(C89,$AE$6:$AF$27,2,0))=TRUE,"",VLOOKUP(C89,$AE$6:$AF$27,2,0))</f>
        <v/>
      </c>
      <c r="AE89" s="36"/>
      <c r="AF89" s="36"/>
    </row>
    <row r="90" spans="1:32" s="16" customFormat="1">
      <c r="A90" s="2497"/>
      <c r="B90" s="2518"/>
      <c r="C90" s="2518"/>
      <c r="D90" s="2521"/>
      <c r="E90" s="59" t="s">
        <v>761</v>
      </c>
      <c r="F90" s="60"/>
      <c r="G90" s="2521"/>
      <c r="H90" s="2611"/>
      <c r="I90" s="2585"/>
      <c r="J90" s="2588"/>
      <c r="K90" s="2585"/>
      <c r="L90" s="2588"/>
      <c r="M90" s="2603"/>
      <c r="N90" s="2604"/>
      <c r="O90" s="2509"/>
      <c r="P90" s="2626"/>
      <c r="Q90" s="2503"/>
      <c r="R90" s="2500"/>
      <c r="S90" s="2500"/>
      <c r="T90" s="2500"/>
      <c r="U90" s="2500"/>
      <c r="V90" s="2500"/>
      <c r="W90" s="2500"/>
      <c r="X90" s="2500"/>
      <c r="Y90" s="2500"/>
      <c r="Z90" s="2506"/>
      <c r="AA90" s="2591"/>
      <c r="AB90" s="61" t="s">
        <v>715</v>
      </c>
      <c r="AD90" s="2497"/>
      <c r="AE90" s="36"/>
      <c r="AF90" s="36"/>
    </row>
    <row r="91" spans="1:32" s="16" customFormat="1">
      <c r="A91" s="2498"/>
      <c r="B91" s="2519"/>
      <c r="C91" s="2519"/>
      <c r="D91" s="2522"/>
      <c r="E91" s="62" t="s">
        <v>762</v>
      </c>
      <c r="F91" s="63"/>
      <c r="G91" s="2522"/>
      <c r="H91" s="2612"/>
      <c r="I91" s="2586"/>
      <c r="J91" s="2589"/>
      <c r="K91" s="2586"/>
      <c r="L91" s="2589"/>
      <c r="M91" s="2605"/>
      <c r="N91" s="2606"/>
      <c r="O91" s="2510"/>
      <c r="P91" s="2627"/>
      <c r="Q91" s="2504"/>
      <c r="R91" s="2501"/>
      <c r="S91" s="2501"/>
      <c r="T91" s="2501"/>
      <c r="U91" s="2501"/>
      <c r="V91" s="2501"/>
      <c r="W91" s="2501"/>
      <c r="X91" s="2501"/>
      <c r="Y91" s="2501"/>
      <c r="Z91" s="2507"/>
      <c r="AA91" s="2592"/>
      <c r="AB91" s="64" t="s">
        <v>881</v>
      </c>
      <c r="AD91" s="2498"/>
      <c r="AE91" s="36"/>
      <c r="AF91" s="36"/>
    </row>
    <row r="92" spans="1:32" s="16" customFormat="1">
      <c r="A92" s="2496">
        <v>30</v>
      </c>
      <c r="B92" s="2517"/>
      <c r="C92" s="2517"/>
      <c r="D92" s="2520"/>
      <c r="E92" s="56" t="s">
        <v>760</v>
      </c>
      <c r="F92" s="57"/>
      <c r="G92" s="2520"/>
      <c r="H92" s="2628" t="s">
        <v>631</v>
      </c>
      <c r="I92" s="2584"/>
      <c r="J92" s="2587" t="s">
        <v>311</v>
      </c>
      <c r="K92" s="2584"/>
      <c r="L92" s="2587" t="s">
        <v>629</v>
      </c>
      <c r="M92" s="2608" t="s">
        <v>188</v>
      </c>
      <c r="N92" s="2609"/>
      <c r="O92" s="2508"/>
      <c r="P92" s="2629" t="s">
        <v>526</v>
      </c>
      <c r="Q92" s="2502"/>
      <c r="R92" s="2499"/>
      <c r="S92" s="2499"/>
      <c r="T92" s="2499"/>
      <c r="U92" s="2499"/>
      <c r="V92" s="2499"/>
      <c r="W92" s="2499"/>
      <c r="X92" s="2499"/>
      <c r="Y92" s="2499"/>
      <c r="Z92" s="2505"/>
      <c r="AA92" s="2590"/>
      <c r="AB92" s="58" t="s">
        <v>880</v>
      </c>
      <c r="AD92" s="2496" t="str">
        <f t="shared" ref="AD92" si="28">IF(ISERROR(VLOOKUP(C92,$AE$6:$AF$27,2,0))=TRUE,"",VLOOKUP(C92,$AE$6:$AF$27,2,0))</f>
        <v/>
      </c>
      <c r="AE92" s="36"/>
      <c r="AF92" s="36"/>
    </row>
    <row r="93" spans="1:32" s="16" customFormat="1">
      <c r="A93" s="2497"/>
      <c r="B93" s="2518"/>
      <c r="C93" s="2518"/>
      <c r="D93" s="2521"/>
      <c r="E93" s="59" t="s">
        <v>761</v>
      </c>
      <c r="F93" s="60"/>
      <c r="G93" s="2521"/>
      <c r="H93" s="2611"/>
      <c r="I93" s="2585"/>
      <c r="J93" s="2588"/>
      <c r="K93" s="2585"/>
      <c r="L93" s="2588"/>
      <c r="M93" s="2603"/>
      <c r="N93" s="2604"/>
      <c r="O93" s="2509"/>
      <c r="P93" s="2626"/>
      <c r="Q93" s="2503"/>
      <c r="R93" s="2500"/>
      <c r="S93" s="2500"/>
      <c r="T93" s="2500"/>
      <c r="U93" s="2500"/>
      <c r="V93" s="2500"/>
      <c r="W93" s="2500"/>
      <c r="X93" s="2500"/>
      <c r="Y93" s="2500"/>
      <c r="Z93" s="2506"/>
      <c r="AA93" s="2591"/>
      <c r="AB93" s="61" t="s">
        <v>715</v>
      </c>
      <c r="AD93" s="2497"/>
      <c r="AE93" s="36"/>
      <c r="AF93" s="36"/>
    </row>
    <row r="94" spans="1:32" s="16" customFormat="1">
      <c r="A94" s="2498"/>
      <c r="B94" s="2519"/>
      <c r="C94" s="2519"/>
      <c r="D94" s="2522"/>
      <c r="E94" s="62" t="s">
        <v>762</v>
      </c>
      <c r="F94" s="63"/>
      <c r="G94" s="2522"/>
      <c r="H94" s="2612"/>
      <c r="I94" s="2586"/>
      <c r="J94" s="2589"/>
      <c r="K94" s="2586"/>
      <c r="L94" s="2589"/>
      <c r="M94" s="2605"/>
      <c r="N94" s="2606"/>
      <c r="O94" s="2510"/>
      <c r="P94" s="2627"/>
      <c r="Q94" s="2504"/>
      <c r="R94" s="2501"/>
      <c r="S94" s="2501"/>
      <c r="T94" s="2501"/>
      <c r="U94" s="2501"/>
      <c r="V94" s="2501"/>
      <c r="W94" s="2501"/>
      <c r="X94" s="2501"/>
      <c r="Y94" s="2501"/>
      <c r="Z94" s="2507"/>
      <c r="AA94" s="2592"/>
      <c r="AB94" s="64" t="s">
        <v>881</v>
      </c>
      <c r="AD94" s="2498"/>
      <c r="AE94" s="36"/>
      <c r="AF94" s="36"/>
    </row>
    <row r="95" spans="1:32" s="16" customFormat="1">
      <c r="A95" s="2496">
        <v>31</v>
      </c>
      <c r="B95" s="2517"/>
      <c r="C95" s="2517"/>
      <c r="D95" s="2520"/>
      <c r="E95" s="56" t="s">
        <v>760</v>
      </c>
      <c r="F95" s="57"/>
      <c r="G95" s="2520"/>
      <c r="H95" s="2628" t="s">
        <v>631</v>
      </c>
      <c r="I95" s="2584"/>
      <c r="J95" s="2587" t="s">
        <v>311</v>
      </c>
      <c r="K95" s="2584"/>
      <c r="L95" s="2587" t="s">
        <v>629</v>
      </c>
      <c r="M95" s="2608" t="s">
        <v>188</v>
      </c>
      <c r="N95" s="2609"/>
      <c r="O95" s="2508"/>
      <c r="P95" s="2629" t="s">
        <v>526</v>
      </c>
      <c r="Q95" s="2502"/>
      <c r="R95" s="2499"/>
      <c r="S95" s="2499"/>
      <c r="T95" s="2499"/>
      <c r="U95" s="2499"/>
      <c r="V95" s="2499"/>
      <c r="W95" s="2499"/>
      <c r="X95" s="2499"/>
      <c r="Y95" s="2499"/>
      <c r="Z95" s="2505"/>
      <c r="AA95" s="2590"/>
      <c r="AB95" s="58" t="s">
        <v>880</v>
      </c>
      <c r="AD95" s="2496" t="str">
        <f t="shared" ref="AD95" si="29">IF(ISERROR(VLOOKUP(C95,$AE$6:$AF$27,2,0))=TRUE,"",VLOOKUP(C95,$AE$6:$AF$27,2,0))</f>
        <v/>
      </c>
      <c r="AE95" s="36"/>
      <c r="AF95" s="36"/>
    </row>
    <row r="96" spans="1:32" s="16" customFormat="1">
      <c r="A96" s="2497"/>
      <c r="B96" s="2518"/>
      <c r="C96" s="2518"/>
      <c r="D96" s="2521"/>
      <c r="E96" s="59" t="s">
        <v>761</v>
      </c>
      <c r="F96" s="60"/>
      <c r="G96" s="2521"/>
      <c r="H96" s="2611"/>
      <c r="I96" s="2585"/>
      <c r="J96" s="2588"/>
      <c r="K96" s="2585"/>
      <c r="L96" s="2588"/>
      <c r="M96" s="2603"/>
      <c r="N96" s="2604"/>
      <c r="O96" s="2509"/>
      <c r="P96" s="2626"/>
      <c r="Q96" s="2503"/>
      <c r="R96" s="2500"/>
      <c r="S96" s="2500"/>
      <c r="T96" s="2500"/>
      <c r="U96" s="2500"/>
      <c r="V96" s="2500"/>
      <c r="W96" s="2500"/>
      <c r="X96" s="2500"/>
      <c r="Y96" s="2500"/>
      <c r="Z96" s="2506"/>
      <c r="AA96" s="2591"/>
      <c r="AB96" s="61" t="s">
        <v>715</v>
      </c>
      <c r="AD96" s="2497"/>
      <c r="AE96" s="36"/>
      <c r="AF96" s="36"/>
    </row>
    <row r="97" spans="1:32" s="16" customFormat="1">
      <c r="A97" s="2498"/>
      <c r="B97" s="2519"/>
      <c r="C97" s="2519"/>
      <c r="D97" s="2522"/>
      <c r="E97" s="62" t="s">
        <v>762</v>
      </c>
      <c r="F97" s="63"/>
      <c r="G97" s="2522"/>
      <c r="H97" s="2612"/>
      <c r="I97" s="2586"/>
      <c r="J97" s="2589"/>
      <c r="K97" s="2586"/>
      <c r="L97" s="2589"/>
      <c r="M97" s="2605"/>
      <c r="N97" s="2606"/>
      <c r="O97" s="2510"/>
      <c r="P97" s="2627"/>
      <c r="Q97" s="2504"/>
      <c r="R97" s="2501"/>
      <c r="S97" s="2501"/>
      <c r="T97" s="2501"/>
      <c r="U97" s="2501"/>
      <c r="V97" s="2501"/>
      <c r="W97" s="2501"/>
      <c r="X97" s="2501"/>
      <c r="Y97" s="2501"/>
      <c r="Z97" s="2507"/>
      <c r="AA97" s="2592"/>
      <c r="AB97" s="64" t="s">
        <v>881</v>
      </c>
      <c r="AD97" s="2498"/>
      <c r="AE97" s="36"/>
      <c r="AF97" s="36"/>
    </row>
    <row r="98" spans="1:32" s="16" customFormat="1">
      <c r="A98" s="2496">
        <v>32</v>
      </c>
      <c r="B98" s="2517"/>
      <c r="C98" s="2517"/>
      <c r="D98" s="2520"/>
      <c r="E98" s="56" t="s">
        <v>760</v>
      </c>
      <c r="F98" s="57"/>
      <c r="G98" s="2520"/>
      <c r="H98" s="2628" t="s">
        <v>631</v>
      </c>
      <c r="I98" s="2584"/>
      <c r="J98" s="2587" t="s">
        <v>311</v>
      </c>
      <c r="K98" s="2584"/>
      <c r="L98" s="2587" t="s">
        <v>629</v>
      </c>
      <c r="M98" s="2608" t="s">
        <v>188</v>
      </c>
      <c r="N98" s="2609"/>
      <c r="O98" s="2508"/>
      <c r="P98" s="2629" t="s">
        <v>526</v>
      </c>
      <c r="Q98" s="2502"/>
      <c r="R98" s="2499"/>
      <c r="S98" s="2499"/>
      <c r="T98" s="2499"/>
      <c r="U98" s="2499"/>
      <c r="V98" s="2499"/>
      <c r="W98" s="2499"/>
      <c r="X98" s="2499"/>
      <c r="Y98" s="2499"/>
      <c r="Z98" s="2505"/>
      <c r="AA98" s="2590"/>
      <c r="AB98" s="58" t="s">
        <v>880</v>
      </c>
      <c r="AD98" s="2496" t="str">
        <f t="shared" ref="AD98" si="30">IF(ISERROR(VLOOKUP(C98,$AE$6:$AF$27,2,0))=TRUE,"",VLOOKUP(C98,$AE$6:$AF$27,2,0))</f>
        <v/>
      </c>
      <c r="AE98" s="36"/>
      <c r="AF98" s="36"/>
    </row>
    <row r="99" spans="1:32" s="16" customFormat="1">
      <c r="A99" s="2497"/>
      <c r="B99" s="2518"/>
      <c r="C99" s="2518"/>
      <c r="D99" s="2521"/>
      <c r="E99" s="59" t="s">
        <v>761</v>
      </c>
      <c r="F99" s="60"/>
      <c r="G99" s="2521"/>
      <c r="H99" s="2611"/>
      <c r="I99" s="2585"/>
      <c r="J99" s="2588"/>
      <c r="K99" s="2585"/>
      <c r="L99" s="2588"/>
      <c r="M99" s="2603"/>
      <c r="N99" s="2604"/>
      <c r="O99" s="2509"/>
      <c r="P99" s="2626"/>
      <c r="Q99" s="2503"/>
      <c r="R99" s="2500"/>
      <c r="S99" s="2500"/>
      <c r="T99" s="2500"/>
      <c r="U99" s="2500"/>
      <c r="V99" s="2500"/>
      <c r="W99" s="2500"/>
      <c r="X99" s="2500"/>
      <c r="Y99" s="2500"/>
      <c r="Z99" s="2506"/>
      <c r="AA99" s="2591"/>
      <c r="AB99" s="61" t="s">
        <v>715</v>
      </c>
      <c r="AD99" s="2497"/>
      <c r="AE99" s="36"/>
      <c r="AF99" s="36"/>
    </row>
    <row r="100" spans="1:32" s="16" customFormat="1">
      <c r="A100" s="2498"/>
      <c r="B100" s="2519"/>
      <c r="C100" s="2519"/>
      <c r="D100" s="2522"/>
      <c r="E100" s="62" t="s">
        <v>762</v>
      </c>
      <c r="F100" s="63"/>
      <c r="G100" s="2522"/>
      <c r="H100" s="2612"/>
      <c r="I100" s="2586"/>
      <c r="J100" s="2589"/>
      <c r="K100" s="2586"/>
      <c r="L100" s="2589"/>
      <c r="M100" s="2605"/>
      <c r="N100" s="2606"/>
      <c r="O100" s="2510"/>
      <c r="P100" s="2627"/>
      <c r="Q100" s="2504"/>
      <c r="R100" s="2501"/>
      <c r="S100" s="2501"/>
      <c r="T100" s="2501"/>
      <c r="U100" s="2501"/>
      <c r="V100" s="2501"/>
      <c r="W100" s="2501"/>
      <c r="X100" s="2501"/>
      <c r="Y100" s="2501"/>
      <c r="Z100" s="2507"/>
      <c r="AA100" s="2592"/>
      <c r="AB100" s="64" t="s">
        <v>881</v>
      </c>
      <c r="AD100" s="2498"/>
      <c r="AE100" s="36"/>
      <c r="AF100" s="36"/>
    </row>
    <row r="101" spans="1:32" s="16" customFormat="1">
      <c r="A101" s="2496">
        <v>33</v>
      </c>
      <c r="B101" s="2517"/>
      <c r="C101" s="2517"/>
      <c r="D101" s="2520"/>
      <c r="E101" s="56" t="s">
        <v>760</v>
      </c>
      <c r="F101" s="57"/>
      <c r="G101" s="2520"/>
      <c r="H101" s="2628" t="s">
        <v>631</v>
      </c>
      <c r="I101" s="2584"/>
      <c r="J101" s="2587" t="s">
        <v>311</v>
      </c>
      <c r="K101" s="2584"/>
      <c r="L101" s="2587" t="s">
        <v>629</v>
      </c>
      <c r="M101" s="2608" t="s">
        <v>188</v>
      </c>
      <c r="N101" s="2609"/>
      <c r="O101" s="2508"/>
      <c r="P101" s="2629" t="s">
        <v>526</v>
      </c>
      <c r="Q101" s="2502"/>
      <c r="R101" s="2499"/>
      <c r="S101" s="2499"/>
      <c r="T101" s="2499"/>
      <c r="U101" s="2499"/>
      <c r="V101" s="2499"/>
      <c r="W101" s="2499"/>
      <c r="X101" s="2499"/>
      <c r="Y101" s="2499"/>
      <c r="Z101" s="2505"/>
      <c r="AA101" s="2590"/>
      <c r="AB101" s="58" t="s">
        <v>880</v>
      </c>
      <c r="AD101" s="2496" t="str">
        <f t="shared" ref="AD101" si="31">IF(ISERROR(VLOOKUP(C101,$AE$6:$AF$27,2,0))=TRUE,"",VLOOKUP(C101,$AE$6:$AF$27,2,0))</f>
        <v/>
      </c>
      <c r="AE101" s="36"/>
      <c r="AF101" s="36"/>
    </row>
    <row r="102" spans="1:32" s="16" customFormat="1">
      <c r="A102" s="2497"/>
      <c r="B102" s="2518"/>
      <c r="C102" s="2518"/>
      <c r="D102" s="2521"/>
      <c r="E102" s="59" t="s">
        <v>761</v>
      </c>
      <c r="F102" s="60"/>
      <c r="G102" s="2521"/>
      <c r="H102" s="2611"/>
      <c r="I102" s="2585"/>
      <c r="J102" s="2588"/>
      <c r="K102" s="2585"/>
      <c r="L102" s="2588"/>
      <c r="M102" s="2603"/>
      <c r="N102" s="2604"/>
      <c r="O102" s="2509"/>
      <c r="P102" s="2626"/>
      <c r="Q102" s="2503"/>
      <c r="R102" s="2500"/>
      <c r="S102" s="2500"/>
      <c r="T102" s="2500"/>
      <c r="U102" s="2500"/>
      <c r="V102" s="2500"/>
      <c r="W102" s="2500"/>
      <c r="X102" s="2500"/>
      <c r="Y102" s="2500"/>
      <c r="Z102" s="2506"/>
      <c r="AA102" s="2591"/>
      <c r="AB102" s="61" t="s">
        <v>715</v>
      </c>
      <c r="AD102" s="2497"/>
      <c r="AE102" s="36"/>
      <c r="AF102" s="36"/>
    </row>
    <row r="103" spans="1:32" s="16" customFormat="1">
      <c r="A103" s="2498"/>
      <c r="B103" s="2519"/>
      <c r="C103" s="2519"/>
      <c r="D103" s="2522"/>
      <c r="E103" s="62" t="s">
        <v>762</v>
      </c>
      <c r="F103" s="63"/>
      <c r="G103" s="2522"/>
      <c r="H103" s="2612"/>
      <c r="I103" s="2586"/>
      <c r="J103" s="2589"/>
      <c r="K103" s="2586"/>
      <c r="L103" s="2589"/>
      <c r="M103" s="2605"/>
      <c r="N103" s="2606"/>
      <c r="O103" s="2510"/>
      <c r="P103" s="2627"/>
      <c r="Q103" s="2504"/>
      <c r="R103" s="2501"/>
      <c r="S103" s="2501"/>
      <c r="T103" s="2501"/>
      <c r="U103" s="2501"/>
      <c r="V103" s="2501"/>
      <c r="W103" s="2501"/>
      <c r="X103" s="2501"/>
      <c r="Y103" s="2501"/>
      <c r="Z103" s="2507"/>
      <c r="AA103" s="2592"/>
      <c r="AB103" s="64" t="s">
        <v>881</v>
      </c>
      <c r="AD103" s="2498"/>
      <c r="AE103" s="36"/>
      <c r="AF103" s="36"/>
    </row>
    <row r="104" spans="1:32" s="16" customFormat="1">
      <c r="A104" s="2496">
        <v>34</v>
      </c>
      <c r="B104" s="2517"/>
      <c r="C104" s="2517"/>
      <c r="D104" s="2520"/>
      <c r="E104" s="56" t="s">
        <v>760</v>
      </c>
      <c r="F104" s="57"/>
      <c r="G104" s="2520"/>
      <c r="H104" s="2628" t="s">
        <v>631</v>
      </c>
      <c r="I104" s="2584"/>
      <c r="J104" s="2587" t="s">
        <v>311</v>
      </c>
      <c r="K104" s="2584"/>
      <c r="L104" s="2587" t="s">
        <v>629</v>
      </c>
      <c r="M104" s="2608" t="s">
        <v>188</v>
      </c>
      <c r="N104" s="2609"/>
      <c r="O104" s="2508"/>
      <c r="P104" s="2629" t="s">
        <v>526</v>
      </c>
      <c r="Q104" s="2502"/>
      <c r="R104" s="2499"/>
      <c r="S104" s="2499"/>
      <c r="T104" s="2499"/>
      <c r="U104" s="2499"/>
      <c r="V104" s="2499"/>
      <c r="W104" s="2499"/>
      <c r="X104" s="2499"/>
      <c r="Y104" s="2499"/>
      <c r="Z104" s="2505"/>
      <c r="AA104" s="2590"/>
      <c r="AB104" s="58" t="s">
        <v>880</v>
      </c>
      <c r="AD104" s="2496" t="str">
        <f t="shared" ref="AD104" si="32">IF(ISERROR(VLOOKUP(C104,$AE$6:$AF$27,2,0))=TRUE,"",VLOOKUP(C104,$AE$6:$AF$27,2,0))</f>
        <v/>
      </c>
      <c r="AE104" s="36"/>
      <c r="AF104" s="36"/>
    </row>
    <row r="105" spans="1:32" s="16" customFormat="1">
      <c r="A105" s="2497"/>
      <c r="B105" s="2518"/>
      <c r="C105" s="2518"/>
      <c r="D105" s="2521"/>
      <c r="E105" s="59" t="s">
        <v>761</v>
      </c>
      <c r="F105" s="60"/>
      <c r="G105" s="2521"/>
      <c r="H105" s="2611"/>
      <c r="I105" s="2585"/>
      <c r="J105" s="2588"/>
      <c r="K105" s="2585"/>
      <c r="L105" s="2588"/>
      <c r="M105" s="2603"/>
      <c r="N105" s="2604"/>
      <c r="O105" s="2509"/>
      <c r="P105" s="2626"/>
      <c r="Q105" s="2503"/>
      <c r="R105" s="2500"/>
      <c r="S105" s="2500"/>
      <c r="T105" s="2500"/>
      <c r="U105" s="2500"/>
      <c r="V105" s="2500"/>
      <c r="W105" s="2500"/>
      <c r="X105" s="2500"/>
      <c r="Y105" s="2500"/>
      <c r="Z105" s="2506"/>
      <c r="AA105" s="2591"/>
      <c r="AB105" s="61" t="s">
        <v>715</v>
      </c>
      <c r="AD105" s="2497"/>
      <c r="AE105" s="36"/>
      <c r="AF105" s="36"/>
    </row>
    <row r="106" spans="1:32" s="16" customFormat="1">
      <c r="A106" s="2498"/>
      <c r="B106" s="2519"/>
      <c r="C106" s="2519"/>
      <c r="D106" s="2522"/>
      <c r="E106" s="62" t="s">
        <v>762</v>
      </c>
      <c r="F106" s="63"/>
      <c r="G106" s="2522"/>
      <c r="H106" s="2612"/>
      <c r="I106" s="2586"/>
      <c r="J106" s="2589"/>
      <c r="K106" s="2586"/>
      <c r="L106" s="2589"/>
      <c r="M106" s="2605"/>
      <c r="N106" s="2606"/>
      <c r="O106" s="2510"/>
      <c r="P106" s="2627"/>
      <c r="Q106" s="2504"/>
      <c r="R106" s="2501"/>
      <c r="S106" s="2501"/>
      <c r="T106" s="2501"/>
      <c r="U106" s="2501"/>
      <c r="V106" s="2501"/>
      <c r="W106" s="2501"/>
      <c r="X106" s="2501"/>
      <c r="Y106" s="2501"/>
      <c r="Z106" s="2507"/>
      <c r="AA106" s="2592"/>
      <c r="AB106" s="64" t="s">
        <v>881</v>
      </c>
      <c r="AD106" s="2498"/>
      <c r="AE106" s="36"/>
      <c r="AF106" s="36"/>
    </row>
    <row r="107" spans="1:32" s="16" customFormat="1">
      <c r="A107" s="2496">
        <v>35</v>
      </c>
      <c r="B107" s="2517"/>
      <c r="C107" s="2517"/>
      <c r="D107" s="2520"/>
      <c r="E107" s="56" t="s">
        <v>760</v>
      </c>
      <c r="F107" s="57"/>
      <c r="G107" s="2520"/>
      <c r="H107" s="2628" t="s">
        <v>631</v>
      </c>
      <c r="I107" s="2584"/>
      <c r="J107" s="2587" t="s">
        <v>311</v>
      </c>
      <c r="K107" s="2584"/>
      <c r="L107" s="2587" t="s">
        <v>629</v>
      </c>
      <c r="M107" s="2608" t="s">
        <v>188</v>
      </c>
      <c r="N107" s="2609"/>
      <c r="O107" s="2508"/>
      <c r="P107" s="2629" t="s">
        <v>526</v>
      </c>
      <c r="Q107" s="2502"/>
      <c r="R107" s="2499"/>
      <c r="S107" s="2499"/>
      <c r="T107" s="2499"/>
      <c r="U107" s="2499"/>
      <c r="V107" s="2499"/>
      <c r="W107" s="2499"/>
      <c r="X107" s="2499"/>
      <c r="Y107" s="2499"/>
      <c r="Z107" s="2505"/>
      <c r="AA107" s="2590"/>
      <c r="AB107" s="58" t="s">
        <v>880</v>
      </c>
      <c r="AD107" s="2496" t="str">
        <f t="shared" ref="AD107" si="33">IF(ISERROR(VLOOKUP(C107,$AE$6:$AF$27,2,0))=TRUE,"",VLOOKUP(C107,$AE$6:$AF$27,2,0))</f>
        <v/>
      </c>
      <c r="AE107" s="36"/>
      <c r="AF107" s="36"/>
    </row>
    <row r="108" spans="1:32" s="16" customFormat="1">
      <c r="A108" s="2497"/>
      <c r="B108" s="2518"/>
      <c r="C108" s="2518"/>
      <c r="D108" s="2521"/>
      <c r="E108" s="59" t="s">
        <v>761</v>
      </c>
      <c r="F108" s="60"/>
      <c r="G108" s="2521"/>
      <c r="H108" s="2611"/>
      <c r="I108" s="2585"/>
      <c r="J108" s="2588"/>
      <c r="K108" s="2585"/>
      <c r="L108" s="2588"/>
      <c r="M108" s="2603"/>
      <c r="N108" s="2604"/>
      <c r="O108" s="2509"/>
      <c r="P108" s="2626"/>
      <c r="Q108" s="2503"/>
      <c r="R108" s="2500"/>
      <c r="S108" s="2500"/>
      <c r="T108" s="2500"/>
      <c r="U108" s="2500"/>
      <c r="V108" s="2500"/>
      <c r="W108" s="2500"/>
      <c r="X108" s="2500"/>
      <c r="Y108" s="2500"/>
      <c r="Z108" s="2506"/>
      <c r="AA108" s="2591"/>
      <c r="AB108" s="61" t="s">
        <v>715</v>
      </c>
      <c r="AD108" s="2497"/>
      <c r="AE108" s="36"/>
      <c r="AF108" s="36"/>
    </row>
    <row r="109" spans="1:32" s="16" customFormat="1">
      <c r="A109" s="2498"/>
      <c r="B109" s="2519"/>
      <c r="C109" s="2519"/>
      <c r="D109" s="2522"/>
      <c r="E109" s="62" t="s">
        <v>762</v>
      </c>
      <c r="F109" s="63"/>
      <c r="G109" s="2522"/>
      <c r="H109" s="2612"/>
      <c r="I109" s="2586"/>
      <c r="J109" s="2589"/>
      <c r="K109" s="2586"/>
      <c r="L109" s="2589"/>
      <c r="M109" s="2605"/>
      <c r="N109" s="2606"/>
      <c r="O109" s="2510"/>
      <c r="P109" s="2627"/>
      <c r="Q109" s="2504"/>
      <c r="R109" s="2501"/>
      <c r="S109" s="2501"/>
      <c r="T109" s="2501"/>
      <c r="U109" s="2501"/>
      <c r="V109" s="2501"/>
      <c r="W109" s="2501"/>
      <c r="X109" s="2501"/>
      <c r="Y109" s="2501"/>
      <c r="Z109" s="2507"/>
      <c r="AA109" s="2592"/>
      <c r="AB109" s="64" t="s">
        <v>881</v>
      </c>
      <c r="AD109" s="2498"/>
      <c r="AE109" s="36"/>
      <c r="AF109" s="36"/>
    </row>
    <row r="110" spans="1:32" s="16" customFormat="1">
      <c r="A110" s="2496">
        <v>36</v>
      </c>
      <c r="B110" s="2517"/>
      <c r="C110" s="2517"/>
      <c r="D110" s="2520"/>
      <c r="E110" s="56" t="s">
        <v>760</v>
      </c>
      <c r="F110" s="57"/>
      <c r="G110" s="2520"/>
      <c r="H110" s="2628" t="s">
        <v>631</v>
      </c>
      <c r="I110" s="2584"/>
      <c r="J110" s="2587" t="s">
        <v>311</v>
      </c>
      <c r="K110" s="2584"/>
      <c r="L110" s="2587" t="s">
        <v>629</v>
      </c>
      <c r="M110" s="2608" t="s">
        <v>188</v>
      </c>
      <c r="N110" s="2609"/>
      <c r="O110" s="2508"/>
      <c r="P110" s="2629" t="s">
        <v>526</v>
      </c>
      <c r="Q110" s="2502"/>
      <c r="R110" s="2499"/>
      <c r="S110" s="2499"/>
      <c r="T110" s="2499"/>
      <c r="U110" s="2499"/>
      <c r="V110" s="2499"/>
      <c r="W110" s="2499"/>
      <c r="X110" s="2499"/>
      <c r="Y110" s="2499"/>
      <c r="Z110" s="2505"/>
      <c r="AA110" s="2590"/>
      <c r="AB110" s="58" t="s">
        <v>880</v>
      </c>
      <c r="AD110" s="2496" t="str">
        <f t="shared" ref="AD110" si="34">IF(ISERROR(VLOOKUP(C110,$AE$6:$AF$27,2,0))=TRUE,"",VLOOKUP(C110,$AE$6:$AF$27,2,0))</f>
        <v/>
      </c>
      <c r="AE110" s="36"/>
      <c r="AF110" s="36"/>
    </row>
    <row r="111" spans="1:32" s="16" customFormat="1">
      <c r="A111" s="2497"/>
      <c r="B111" s="2518"/>
      <c r="C111" s="2518"/>
      <c r="D111" s="2521"/>
      <c r="E111" s="59" t="s">
        <v>761</v>
      </c>
      <c r="F111" s="60"/>
      <c r="G111" s="2521"/>
      <c r="H111" s="2611"/>
      <c r="I111" s="2585"/>
      <c r="J111" s="2588"/>
      <c r="K111" s="2585"/>
      <c r="L111" s="2588"/>
      <c r="M111" s="2603"/>
      <c r="N111" s="2604"/>
      <c r="O111" s="2509"/>
      <c r="P111" s="2626"/>
      <c r="Q111" s="2503"/>
      <c r="R111" s="2500"/>
      <c r="S111" s="2500"/>
      <c r="T111" s="2500"/>
      <c r="U111" s="2500"/>
      <c r="V111" s="2500"/>
      <c r="W111" s="2500"/>
      <c r="X111" s="2500"/>
      <c r="Y111" s="2500"/>
      <c r="Z111" s="2506"/>
      <c r="AA111" s="2591"/>
      <c r="AB111" s="61" t="s">
        <v>715</v>
      </c>
      <c r="AD111" s="2497"/>
      <c r="AE111" s="36"/>
      <c r="AF111" s="36"/>
    </row>
    <row r="112" spans="1:32" s="16" customFormat="1">
      <c r="A112" s="2498"/>
      <c r="B112" s="2519"/>
      <c r="C112" s="2519"/>
      <c r="D112" s="2522"/>
      <c r="E112" s="62" t="s">
        <v>762</v>
      </c>
      <c r="F112" s="63"/>
      <c r="G112" s="2522"/>
      <c r="H112" s="2612"/>
      <c r="I112" s="2586"/>
      <c r="J112" s="2589"/>
      <c r="K112" s="2586"/>
      <c r="L112" s="2589"/>
      <c r="M112" s="2605"/>
      <c r="N112" s="2606"/>
      <c r="O112" s="2510"/>
      <c r="P112" s="2627"/>
      <c r="Q112" s="2504"/>
      <c r="R112" s="2501"/>
      <c r="S112" s="2501"/>
      <c r="T112" s="2501"/>
      <c r="U112" s="2501"/>
      <c r="V112" s="2501"/>
      <c r="W112" s="2501"/>
      <c r="X112" s="2501"/>
      <c r="Y112" s="2501"/>
      <c r="Z112" s="2507"/>
      <c r="AA112" s="2592"/>
      <c r="AB112" s="64" t="s">
        <v>881</v>
      </c>
      <c r="AD112" s="2498"/>
      <c r="AE112" s="36"/>
      <c r="AF112" s="36"/>
    </row>
    <row r="113" spans="1:32" s="16" customFormat="1">
      <c r="A113" s="2496">
        <v>37</v>
      </c>
      <c r="B113" s="2517"/>
      <c r="C113" s="2517"/>
      <c r="D113" s="2520"/>
      <c r="E113" s="56" t="s">
        <v>760</v>
      </c>
      <c r="F113" s="57"/>
      <c r="G113" s="2520"/>
      <c r="H113" s="2628" t="s">
        <v>631</v>
      </c>
      <c r="I113" s="2584"/>
      <c r="J113" s="2587" t="s">
        <v>311</v>
      </c>
      <c r="K113" s="2584"/>
      <c r="L113" s="2587" t="s">
        <v>629</v>
      </c>
      <c r="M113" s="2608" t="s">
        <v>188</v>
      </c>
      <c r="N113" s="2609"/>
      <c r="O113" s="2508"/>
      <c r="P113" s="2629" t="s">
        <v>526</v>
      </c>
      <c r="Q113" s="2502"/>
      <c r="R113" s="2499"/>
      <c r="S113" s="2499"/>
      <c r="T113" s="2499"/>
      <c r="U113" s="2499"/>
      <c r="V113" s="2499"/>
      <c r="W113" s="2499"/>
      <c r="X113" s="2499"/>
      <c r="Y113" s="2499"/>
      <c r="Z113" s="2505"/>
      <c r="AA113" s="2590"/>
      <c r="AB113" s="58" t="s">
        <v>880</v>
      </c>
      <c r="AD113" s="2496" t="str">
        <f t="shared" ref="AD113" si="35">IF(ISERROR(VLOOKUP(C113,$AE$6:$AF$27,2,0))=TRUE,"",VLOOKUP(C113,$AE$6:$AF$27,2,0))</f>
        <v/>
      </c>
      <c r="AE113" s="36"/>
      <c r="AF113" s="36"/>
    </row>
    <row r="114" spans="1:32" s="16" customFormat="1">
      <c r="A114" s="2497"/>
      <c r="B114" s="2518"/>
      <c r="C114" s="2518"/>
      <c r="D114" s="2521"/>
      <c r="E114" s="59" t="s">
        <v>761</v>
      </c>
      <c r="F114" s="60"/>
      <c r="G114" s="2521"/>
      <c r="H114" s="2611"/>
      <c r="I114" s="2585"/>
      <c r="J114" s="2588"/>
      <c r="K114" s="2585"/>
      <c r="L114" s="2588"/>
      <c r="M114" s="2603"/>
      <c r="N114" s="2604"/>
      <c r="O114" s="2509"/>
      <c r="P114" s="2626"/>
      <c r="Q114" s="2503"/>
      <c r="R114" s="2500"/>
      <c r="S114" s="2500"/>
      <c r="T114" s="2500"/>
      <c r="U114" s="2500"/>
      <c r="V114" s="2500"/>
      <c r="W114" s="2500"/>
      <c r="X114" s="2500"/>
      <c r="Y114" s="2500"/>
      <c r="Z114" s="2506"/>
      <c r="AA114" s="2591"/>
      <c r="AB114" s="61" t="s">
        <v>715</v>
      </c>
      <c r="AD114" s="2497"/>
      <c r="AE114" s="36"/>
      <c r="AF114" s="36"/>
    </row>
    <row r="115" spans="1:32" s="16" customFormat="1">
      <c r="A115" s="2498"/>
      <c r="B115" s="2519"/>
      <c r="C115" s="2519"/>
      <c r="D115" s="2522"/>
      <c r="E115" s="62" t="s">
        <v>762</v>
      </c>
      <c r="F115" s="63"/>
      <c r="G115" s="2522"/>
      <c r="H115" s="2612"/>
      <c r="I115" s="2586"/>
      <c r="J115" s="2589"/>
      <c r="K115" s="2586"/>
      <c r="L115" s="2589"/>
      <c r="M115" s="2605"/>
      <c r="N115" s="2606"/>
      <c r="O115" s="2510"/>
      <c r="P115" s="2627"/>
      <c r="Q115" s="2504"/>
      <c r="R115" s="2501"/>
      <c r="S115" s="2501"/>
      <c r="T115" s="2501"/>
      <c r="U115" s="2501"/>
      <c r="V115" s="2501"/>
      <c r="W115" s="2501"/>
      <c r="X115" s="2501"/>
      <c r="Y115" s="2501"/>
      <c r="Z115" s="2507"/>
      <c r="AA115" s="2592"/>
      <c r="AB115" s="64" t="s">
        <v>881</v>
      </c>
      <c r="AD115" s="2498"/>
      <c r="AE115" s="36"/>
      <c r="AF115" s="36"/>
    </row>
    <row r="116" spans="1:32" s="16" customFormat="1">
      <c r="A116" s="2496">
        <v>38</v>
      </c>
      <c r="B116" s="2517"/>
      <c r="C116" s="2517"/>
      <c r="D116" s="2520"/>
      <c r="E116" s="56" t="s">
        <v>760</v>
      </c>
      <c r="F116" s="57"/>
      <c r="G116" s="2520"/>
      <c r="H116" s="2628" t="s">
        <v>631</v>
      </c>
      <c r="I116" s="2584"/>
      <c r="J116" s="2587" t="s">
        <v>311</v>
      </c>
      <c r="K116" s="2584"/>
      <c r="L116" s="2587" t="s">
        <v>629</v>
      </c>
      <c r="M116" s="2608" t="s">
        <v>188</v>
      </c>
      <c r="N116" s="2609"/>
      <c r="O116" s="2508"/>
      <c r="P116" s="2629" t="s">
        <v>526</v>
      </c>
      <c r="Q116" s="2502"/>
      <c r="R116" s="2499"/>
      <c r="S116" s="2499"/>
      <c r="T116" s="2499"/>
      <c r="U116" s="2499"/>
      <c r="V116" s="2499"/>
      <c r="W116" s="2499"/>
      <c r="X116" s="2499"/>
      <c r="Y116" s="2499"/>
      <c r="Z116" s="2505"/>
      <c r="AA116" s="2590"/>
      <c r="AB116" s="58" t="s">
        <v>880</v>
      </c>
      <c r="AD116" s="2496" t="str">
        <f t="shared" ref="AD116" si="36">IF(ISERROR(VLOOKUP(C116,$AE$6:$AF$27,2,0))=TRUE,"",VLOOKUP(C116,$AE$6:$AF$27,2,0))</f>
        <v/>
      </c>
      <c r="AE116" s="36"/>
      <c r="AF116" s="36"/>
    </row>
    <row r="117" spans="1:32" s="16" customFormat="1">
      <c r="A117" s="2497"/>
      <c r="B117" s="2518"/>
      <c r="C117" s="2518"/>
      <c r="D117" s="2521"/>
      <c r="E117" s="59" t="s">
        <v>761</v>
      </c>
      <c r="F117" s="60"/>
      <c r="G117" s="2521"/>
      <c r="H117" s="2611"/>
      <c r="I117" s="2585"/>
      <c r="J117" s="2588"/>
      <c r="K117" s="2585"/>
      <c r="L117" s="2588"/>
      <c r="M117" s="2603"/>
      <c r="N117" s="2604"/>
      <c r="O117" s="2509"/>
      <c r="P117" s="2626"/>
      <c r="Q117" s="2503"/>
      <c r="R117" s="2500"/>
      <c r="S117" s="2500"/>
      <c r="T117" s="2500"/>
      <c r="U117" s="2500"/>
      <c r="V117" s="2500"/>
      <c r="W117" s="2500"/>
      <c r="X117" s="2500"/>
      <c r="Y117" s="2500"/>
      <c r="Z117" s="2506"/>
      <c r="AA117" s="2591"/>
      <c r="AB117" s="61" t="s">
        <v>715</v>
      </c>
      <c r="AD117" s="2497"/>
      <c r="AE117" s="36"/>
      <c r="AF117" s="36"/>
    </row>
    <row r="118" spans="1:32" s="16" customFormat="1">
      <c r="A118" s="2498"/>
      <c r="B118" s="2519"/>
      <c r="C118" s="2519"/>
      <c r="D118" s="2522"/>
      <c r="E118" s="62" t="s">
        <v>762</v>
      </c>
      <c r="F118" s="63"/>
      <c r="G118" s="2522"/>
      <c r="H118" s="2612"/>
      <c r="I118" s="2586"/>
      <c r="J118" s="2589"/>
      <c r="K118" s="2586"/>
      <c r="L118" s="2589"/>
      <c r="M118" s="2605"/>
      <c r="N118" s="2606"/>
      <c r="O118" s="2510"/>
      <c r="P118" s="2627"/>
      <c r="Q118" s="2504"/>
      <c r="R118" s="2501"/>
      <c r="S118" s="2501"/>
      <c r="T118" s="2501"/>
      <c r="U118" s="2501"/>
      <c r="V118" s="2501"/>
      <c r="W118" s="2501"/>
      <c r="X118" s="2501"/>
      <c r="Y118" s="2501"/>
      <c r="Z118" s="2507"/>
      <c r="AA118" s="2592"/>
      <c r="AB118" s="64" t="s">
        <v>881</v>
      </c>
      <c r="AD118" s="2498"/>
      <c r="AE118" s="36"/>
      <c r="AF118" s="36"/>
    </row>
    <row r="119" spans="1:32" s="16" customFormat="1">
      <c r="A119" s="2496">
        <v>39</v>
      </c>
      <c r="B119" s="2517"/>
      <c r="C119" s="2517"/>
      <c r="D119" s="2520"/>
      <c r="E119" s="56" t="s">
        <v>760</v>
      </c>
      <c r="F119" s="57"/>
      <c r="G119" s="2520"/>
      <c r="H119" s="2628" t="s">
        <v>631</v>
      </c>
      <c r="I119" s="2584"/>
      <c r="J119" s="2587" t="s">
        <v>311</v>
      </c>
      <c r="K119" s="2584"/>
      <c r="L119" s="2587" t="s">
        <v>629</v>
      </c>
      <c r="M119" s="2608" t="s">
        <v>188</v>
      </c>
      <c r="N119" s="2609"/>
      <c r="O119" s="2508"/>
      <c r="P119" s="2629" t="s">
        <v>526</v>
      </c>
      <c r="Q119" s="2502"/>
      <c r="R119" s="2499"/>
      <c r="S119" s="2499"/>
      <c r="T119" s="2499"/>
      <c r="U119" s="2499"/>
      <c r="V119" s="2499"/>
      <c r="W119" s="2499"/>
      <c r="X119" s="2499"/>
      <c r="Y119" s="2499"/>
      <c r="Z119" s="2505"/>
      <c r="AA119" s="2590"/>
      <c r="AB119" s="58" t="s">
        <v>880</v>
      </c>
      <c r="AD119" s="2496" t="str">
        <f t="shared" ref="AD119" si="37">IF(ISERROR(VLOOKUP(C119,$AE$6:$AF$27,2,0))=TRUE,"",VLOOKUP(C119,$AE$6:$AF$27,2,0))</f>
        <v/>
      </c>
      <c r="AE119" s="36"/>
      <c r="AF119" s="36"/>
    </row>
    <row r="120" spans="1:32" s="16" customFormat="1">
      <c r="A120" s="2497"/>
      <c r="B120" s="2518"/>
      <c r="C120" s="2518"/>
      <c r="D120" s="2521"/>
      <c r="E120" s="59" t="s">
        <v>761</v>
      </c>
      <c r="F120" s="60"/>
      <c r="G120" s="2521"/>
      <c r="H120" s="2611"/>
      <c r="I120" s="2585"/>
      <c r="J120" s="2588"/>
      <c r="K120" s="2585"/>
      <c r="L120" s="2588"/>
      <c r="M120" s="2603"/>
      <c r="N120" s="2604"/>
      <c r="O120" s="2509"/>
      <c r="P120" s="2626"/>
      <c r="Q120" s="2503"/>
      <c r="R120" s="2500"/>
      <c r="S120" s="2500"/>
      <c r="T120" s="2500"/>
      <c r="U120" s="2500"/>
      <c r="V120" s="2500"/>
      <c r="W120" s="2500"/>
      <c r="X120" s="2500"/>
      <c r="Y120" s="2500"/>
      <c r="Z120" s="2506"/>
      <c r="AA120" s="2591"/>
      <c r="AB120" s="61" t="s">
        <v>715</v>
      </c>
      <c r="AD120" s="2497"/>
      <c r="AE120" s="36"/>
      <c r="AF120" s="36"/>
    </row>
    <row r="121" spans="1:32" s="16" customFormat="1">
      <c r="A121" s="2498"/>
      <c r="B121" s="2519"/>
      <c r="C121" s="2519"/>
      <c r="D121" s="2522"/>
      <c r="E121" s="62" t="s">
        <v>762</v>
      </c>
      <c r="F121" s="63"/>
      <c r="G121" s="2522"/>
      <c r="H121" s="2612"/>
      <c r="I121" s="2586"/>
      <c r="J121" s="2589"/>
      <c r="K121" s="2586"/>
      <c r="L121" s="2589"/>
      <c r="M121" s="2605"/>
      <c r="N121" s="2606"/>
      <c r="O121" s="2510"/>
      <c r="P121" s="2627"/>
      <c r="Q121" s="2504"/>
      <c r="R121" s="2501"/>
      <c r="S121" s="2501"/>
      <c r="T121" s="2501"/>
      <c r="U121" s="2501"/>
      <c r="V121" s="2501"/>
      <c r="W121" s="2501"/>
      <c r="X121" s="2501"/>
      <c r="Y121" s="2501"/>
      <c r="Z121" s="2507"/>
      <c r="AA121" s="2592"/>
      <c r="AB121" s="64" t="s">
        <v>881</v>
      </c>
      <c r="AD121" s="2498"/>
      <c r="AE121" s="36"/>
      <c r="AF121" s="36"/>
    </row>
    <row r="122" spans="1:32" s="16" customFormat="1">
      <c r="A122" s="2496">
        <v>40</v>
      </c>
      <c r="B122" s="2517"/>
      <c r="C122" s="2517"/>
      <c r="D122" s="2520"/>
      <c r="E122" s="56" t="s">
        <v>760</v>
      </c>
      <c r="F122" s="57"/>
      <c r="G122" s="2520"/>
      <c r="H122" s="2628" t="s">
        <v>631</v>
      </c>
      <c r="I122" s="2584"/>
      <c r="J122" s="2587" t="s">
        <v>311</v>
      </c>
      <c r="K122" s="2584"/>
      <c r="L122" s="2587" t="s">
        <v>629</v>
      </c>
      <c r="M122" s="2608" t="s">
        <v>188</v>
      </c>
      <c r="N122" s="2609"/>
      <c r="O122" s="2508"/>
      <c r="P122" s="2629" t="s">
        <v>526</v>
      </c>
      <c r="Q122" s="2502"/>
      <c r="R122" s="2499"/>
      <c r="S122" s="2499"/>
      <c r="T122" s="2499"/>
      <c r="U122" s="2499"/>
      <c r="V122" s="2499"/>
      <c r="W122" s="2499"/>
      <c r="X122" s="2499"/>
      <c r="Y122" s="2499"/>
      <c r="Z122" s="2505"/>
      <c r="AA122" s="2590"/>
      <c r="AB122" s="58" t="s">
        <v>880</v>
      </c>
      <c r="AD122" s="2496" t="str">
        <f t="shared" ref="AD122" si="38">IF(ISERROR(VLOOKUP(C122,$AE$6:$AF$27,2,0))=TRUE,"",VLOOKUP(C122,$AE$6:$AF$27,2,0))</f>
        <v/>
      </c>
      <c r="AE122" s="36"/>
      <c r="AF122" s="36"/>
    </row>
    <row r="123" spans="1:32" s="16" customFormat="1">
      <c r="A123" s="2497"/>
      <c r="B123" s="2518"/>
      <c r="C123" s="2518"/>
      <c r="D123" s="2521"/>
      <c r="E123" s="59" t="s">
        <v>761</v>
      </c>
      <c r="F123" s="60"/>
      <c r="G123" s="2521"/>
      <c r="H123" s="2611"/>
      <c r="I123" s="2585"/>
      <c r="J123" s="2588"/>
      <c r="K123" s="2585"/>
      <c r="L123" s="2588"/>
      <c r="M123" s="2603"/>
      <c r="N123" s="2604"/>
      <c r="O123" s="2509"/>
      <c r="P123" s="2626"/>
      <c r="Q123" s="2503"/>
      <c r="R123" s="2500"/>
      <c r="S123" s="2500"/>
      <c r="T123" s="2500"/>
      <c r="U123" s="2500"/>
      <c r="V123" s="2500"/>
      <c r="W123" s="2500"/>
      <c r="X123" s="2500"/>
      <c r="Y123" s="2500"/>
      <c r="Z123" s="2506"/>
      <c r="AA123" s="2591"/>
      <c r="AB123" s="61" t="s">
        <v>715</v>
      </c>
      <c r="AD123" s="2497"/>
      <c r="AE123" s="36"/>
      <c r="AF123" s="36"/>
    </row>
    <row r="124" spans="1:32" s="16" customFormat="1">
      <c r="A124" s="2498"/>
      <c r="B124" s="2519"/>
      <c r="C124" s="2519"/>
      <c r="D124" s="2522"/>
      <c r="E124" s="62" t="s">
        <v>762</v>
      </c>
      <c r="F124" s="63"/>
      <c r="G124" s="2522"/>
      <c r="H124" s="2612"/>
      <c r="I124" s="2586"/>
      <c r="J124" s="2589"/>
      <c r="K124" s="2586"/>
      <c r="L124" s="2589"/>
      <c r="M124" s="2605"/>
      <c r="N124" s="2606"/>
      <c r="O124" s="2510"/>
      <c r="P124" s="2627"/>
      <c r="Q124" s="2504"/>
      <c r="R124" s="2501"/>
      <c r="S124" s="2501"/>
      <c r="T124" s="2501"/>
      <c r="U124" s="2501"/>
      <c r="V124" s="2501"/>
      <c r="W124" s="2501"/>
      <c r="X124" s="2501"/>
      <c r="Y124" s="2501"/>
      <c r="Z124" s="2507"/>
      <c r="AA124" s="2592"/>
      <c r="AB124" s="64" t="s">
        <v>881</v>
      </c>
      <c r="AD124" s="2498"/>
      <c r="AE124" s="36"/>
      <c r="AF124" s="36"/>
    </row>
    <row r="125" spans="1:32" s="16" customFormat="1">
      <c r="A125" s="2496">
        <v>41</v>
      </c>
      <c r="B125" s="2517"/>
      <c r="C125" s="2517"/>
      <c r="D125" s="2520"/>
      <c r="E125" s="56" t="s">
        <v>760</v>
      </c>
      <c r="F125" s="57"/>
      <c r="G125" s="2520"/>
      <c r="H125" s="2628" t="s">
        <v>631</v>
      </c>
      <c r="I125" s="2584"/>
      <c r="J125" s="2587" t="s">
        <v>311</v>
      </c>
      <c r="K125" s="2584"/>
      <c r="L125" s="2587" t="s">
        <v>629</v>
      </c>
      <c r="M125" s="2608" t="s">
        <v>188</v>
      </c>
      <c r="N125" s="2609"/>
      <c r="O125" s="2508"/>
      <c r="P125" s="2629" t="s">
        <v>526</v>
      </c>
      <c r="Q125" s="2502"/>
      <c r="R125" s="2499"/>
      <c r="S125" s="2499"/>
      <c r="T125" s="2499"/>
      <c r="U125" s="2499"/>
      <c r="V125" s="2499"/>
      <c r="W125" s="2499"/>
      <c r="X125" s="2499"/>
      <c r="Y125" s="2499"/>
      <c r="Z125" s="2505"/>
      <c r="AA125" s="2590"/>
      <c r="AB125" s="58" t="s">
        <v>880</v>
      </c>
      <c r="AD125" s="2496" t="str">
        <f t="shared" ref="AD125" si="39">IF(ISERROR(VLOOKUP(C125,$AE$6:$AF$27,2,0))=TRUE,"",VLOOKUP(C125,$AE$6:$AF$27,2,0))</f>
        <v/>
      </c>
      <c r="AE125" s="36"/>
      <c r="AF125" s="36"/>
    </row>
    <row r="126" spans="1:32" s="16" customFormat="1">
      <c r="A126" s="2497"/>
      <c r="B126" s="2518"/>
      <c r="C126" s="2518"/>
      <c r="D126" s="2521"/>
      <c r="E126" s="59" t="s">
        <v>761</v>
      </c>
      <c r="F126" s="60"/>
      <c r="G126" s="2521"/>
      <c r="H126" s="2611"/>
      <c r="I126" s="2585"/>
      <c r="J126" s="2588"/>
      <c r="K126" s="2585"/>
      <c r="L126" s="2588"/>
      <c r="M126" s="2603"/>
      <c r="N126" s="2604"/>
      <c r="O126" s="2509"/>
      <c r="P126" s="2626"/>
      <c r="Q126" s="2503"/>
      <c r="R126" s="2500"/>
      <c r="S126" s="2500"/>
      <c r="T126" s="2500"/>
      <c r="U126" s="2500"/>
      <c r="V126" s="2500"/>
      <c r="W126" s="2500"/>
      <c r="X126" s="2500"/>
      <c r="Y126" s="2500"/>
      <c r="Z126" s="2506"/>
      <c r="AA126" s="2591"/>
      <c r="AB126" s="61" t="s">
        <v>715</v>
      </c>
      <c r="AD126" s="2497"/>
      <c r="AE126" s="36"/>
      <c r="AF126" s="36"/>
    </row>
    <row r="127" spans="1:32" s="16" customFormat="1">
      <c r="A127" s="2498"/>
      <c r="B127" s="2519"/>
      <c r="C127" s="2519"/>
      <c r="D127" s="2522"/>
      <c r="E127" s="62" t="s">
        <v>762</v>
      </c>
      <c r="F127" s="63"/>
      <c r="G127" s="2522"/>
      <c r="H127" s="2612"/>
      <c r="I127" s="2586"/>
      <c r="J127" s="2589"/>
      <c r="K127" s="2586"/>
      <c r="L127" s="2589"/>
      <c r="M127" s="2605"/>
      <c r="N127" s="2606"/>
      <c r="O127" s="2510"/>
      <c r="P127" s="2627"/>
      <c r="Q127" s="2504"/>
      <c r="R127" s="2501"/>
      <c r="S127" s="2501"/>
      <c r="T127" s="2501"/>
      <c r="U127" s="2501"/>
      <c r="V127" s="2501"/>
      <c r="W127" s="2501"/>
      <c r="X127" s="2501"/>
      <c r="Y127" s="2501"/>
      <c r="Z127" s="2507"/>
      <c r="AA127" s="2592"/>
      <c r="AB127" s="64" t="s">
        <v>881</v>
      </c>
      <c r="AD127" s="2498"/>
      <c r="AE127" s="36"/>
      <c r="AF127" s="36"/>
    </row>
    <row r="128" spans="1:32" s="16" customFormat="1">
      <c r="A128" s="2496">
        <v>42</v>
      </c>
      <c r="B128" s="2517"/>
      <c r="C128" s="2517"/>
      <c r="D128" s="2520"/>
      <c r="E128" s="56" t="s">
        <v>760</v>
      </c>
      <c r="F128" s="57"/>
      <c r="G128" s="2520"/>
      <c r="H128" s="2628" t="s">
        <v>631</v>
      </c>
      <c r="I128" s="2584"/>
      <c r="J128" s="2587" t="s">
        <v>311</v>
      </c>
      <c r="K128" s="2584"/>
      <c r="L128" s="2587" t="s">
        <v>629</v>
      </c>
      <c r="M128" s="2608" t="s">
        <v>188</v>
      </c>
      <c r="N128" s="2609"/>
      <c r="O128" s="2508"/>
      <c r="P128" s="2629" t="s">
        <v>526</v>
      </c>
      <c r="Q128" s="2502"/>
      <c r="R128" s="2499"/>
      <c r="S128" s="2499"/>
      <c r="T128" s="2499"/>
      <c r="U128" s="2499"/>
      <c r="V128" s="2499"/>
      <c r="W128" s="2499"/>
      <c r="X128" s="2499"/>
      <c r="Y128" s="2499"/>
      <c r="Z128" s="2505"/>
      <c r="AA128" s="2590"/>
      <c r="AB128" s="58" t="s">
        <v>880</v>
      </c>
      <c r="AD128" s="2496" t="str">
        <f t="shared" ref="AD128" si="40">IF(ISERROR(VLOOKUP(C128,$AE$6:$AF$27,2,0))=TRUE,"",VLOOKUP(C128,$AE$6:$AF$27,2,0))</f>
        <v/>
      </c>
      <c r="AE128" s="36"/>
      <c r="AF128" s="36"/>
    </row>
    <row r="129" spans="1:32" s="16" customFormat="1">
      <c r="A129" s="2497"/>
      <c r="B129" s="2518"/>
      <c r="C129" s="2518"/>
      <c r="D129" s="2521"/>
      <c r="E129" s="59" t="s">
        <v>761</v>
      </c>
      <c r="F129" s="60"/>
      <c r="G129" s="2521"/>
      <c r="H129" s="2611"/>
      <c r="I129" s="2585"/>
      <c r="J129" s="2588"/>
      <c r="K129" s="2585"/>
      <c r="L129" s="2588"/>
      <c r="M129" s="2603"/>
      <c r="N129" s="2604"/>
      <c r="O129" s="2509"/>
      <c r="P129" s="2626"/>
      <c r="Q129" s="2503"/>
      <c r="R129" s="2500"/>
      <c r="S129" s="2500"/>
      <c r="T129" s="2500"/>
      <c r="U129" s="2500"/>
      <c r="V129" s="2500"/>
      <c r="W129" s="2500"/>
      <c r="X129" s="2500"/>
      <c r="Y129" s="2500"/>
      <c r="Z129" s="2506"/>
      <c r="AA129" s="2591"/>
      <c r="AB129" s="61" t="s">
        <v>715</v>
      </c>
      <c r="AD129" s="2497"/>
      <c r="AE129" s="36"/>
      <c r="AF129" s="36"/>
    </row>
    <row r="130" spans="1:32" s="16" customFormat="1">
      <c r="A130" s="2498"/>
      <c r="B130" s="2519"/>
      <c r="C130" s="2519"/>
      <c r="D130" s="2522"/>
      <c r="E130" s="62" t="s">
        <v>762</v>
      </c>
      <c r="F130" s="63"/>
      <c r="G130" s="2522"/>
      <c r="H130" s="2612"/>
      <c r="I130" s="2586"/>
      <c r="J130" s="2589"/>
      <c r="K130" s="2586"/>
      <c r="L130" s="2589"/>
      <c r="M130" s="2605"/>
      <c r="N130" s="2606"/>
      <c r="O130" s="2510"/>
      <c r="P130" s="2627"/>
      <c r="Q130" s="2504"/>
      <c r="R130" s="2501"/>
      <c r="S130" s="2501"/>
      <c r="T130" s="2501"/>
      <c r="U130" s="2501"/>
      <c r="V130" s="2501"/>
      <c r="W130" s="2501"/>
      <c r="X130" s="2501"/>
      <c r="Y130" s="2501"/>
      <c r="Z130" s="2507"/>
      <c r="AA130" s="2592"/>
      <c r="AB130" s="64" t="s">
        <v>881</v>
      </c>
      <c r="AD130" s="2498"/>
      <c r="AE130" s="36"/>
      <c r="AF130" s="36"/>
    </row>
    <row r="131" spans="1:32" s="16" customFormat="1">
      <c r="A131" s="2496">
        <v>43</v>
      </c>
      <c r="B131" s="2517"/>
      <c r="C131" s="2517"/>
      <c r="D131" s="2520"/>
      <c r="E131" s="56" t="s">
        <v>760</v>
      </c>
      <c r="F131" s="57"/>
      <c r="G131" s="2520"/>
      <c r="H131" s="2628" t="s">
        <v>631</v>
      </c>
      <c r="I131" s="2584"/>
      <c r="J131" s="2587" t="s">
        <v>311</v>
      </c>
      <c r="K131" s="2584"/>
      <c r="L131" s="2587" t="s">
        <v>629</v>
      </c>
      <c r="M131" s="2608" t="s">
        <v>188</v>
      </c>
      <c r="N131" s="2609"/>
      <c r="O131" s="2508"/>
      <c r="P131" s="2629" t="s">
        <v>526</v>
      </c>
      <c r="Q131" s="2502"/>
      <c r="R131" s="2499"/>
      <c r="S131" s="2499"/>
      <c r="T131" s="2499"/>
      <c r="U131" s="2499"/>
      <c r="V131" s="2499"/>
      <c r="W131" s="2499"/>
      <c r="X131" s="2499"/>
      <c r="Y131" s="2499"/>
      <c r="Z131" s="2505"/>
      <c r="AA131" s="2590"/>
      <c r="AB131" s="58" t="s">
        <v>880</v>
      </c>
      <c r="AD131" s="2496" t="str">
        <f t="shared" ref="AD131" si="41">IF(ISERROR(VLOOKUP(C131,$AE$6:$AF$27,2,0))=TRUE,"",VLOOKUP(C131,$AE$6:$AF$27,2,0))</f>
        <v/>
      </c>
      <c r="AE131" s="36"/>
      <c r="AF131" s="36"/>
    </row>
    <row r="132" spans="1:32" s="16" customFormat="1">
      <c r="A132" s="2497"/>
      <c r="B132" s="2518"/>
      <c r="C132" s="2518"/>
      <c r="D132" s="2521"/>
      <c r="E132" s="59" t="s">
        <v>761</v>
      </c>
      <c r="F132" s="60"/>
      <c r="G132" s="2521"/>
      <c r="H132" s="2611"/>
      <c r="I132" s="2585"/>
      <c r="J132" s="2588"/>
      <c r="K132" s="2585"/>
      <c r="L132" s="2588"/>
      <c r="M132" s="2603"/>
      <c r="N132" s="2604"/>
      <c r="O132" s="2509"/>
      <c r="P132" s="2626"/>
      <c r="Q132" s="2503"/>
      <c r="R132" s="2500"/>
      <c r="S132" s="2500"/>
      <c r="T132" s="2500"/>
      <c r="U132" s="2500"/>
      <c r="V132" s="2500"/>
      <c r="W132" s="2500"/>
      <c r="X132" s="2500"/>
      <c r="Y132" s="2500"/>
      <c r="Z132" s="2506"/>
      <c r="AA132" s="2591"/>
      <c r="AB132" s="61" t="s">
        <v>715</v>
      </c>
      <c r="AD132" s="2497"/>
      <c r="AE132" s="36"/>
      <c r="AF132" s="36"/>
    </row>
    <row r="133" spans="1:32" s="16" customFormat="1">
      <c r="A133" s="2498"/>
      <c r="B133" s="2519"/>
      <c r="C133" s="2519"/>
      <c r="D133" s="2522"/>
      <c r="E133" s="62" t="s">
        <v>762</v>
      </c>
      <c r="F133" s="63"/>
      <c r="G133" s="2522"/>
      <c r="H133" s="2612"/>
      <c r="I133" s="2586"/>
      <c r="J133" s="2589"/>
      <c r="K133" s="2586"/>
      <c r="L133" s="2589"/>
      <c r="M133" s="2605"/>
      <c r="N133" s="2606"/>
      <c r="O133" s="2510"/>
      <c r="P133" s="2627"/>
      <c r="Q133" s="2504"/>
      <c r="R133" s="2501"/>
      <c r="S133" s="2501"/>
      <c r="T133" s="2501"/>
      <c r="U133" s="2501"/>
      <c r="V133" s="2501"/>
      <c r="W133" s="2501"/>
      <c r="X133" s="2501"/>
      <c r="Y133" s="2501"/>
      <c r="Z133" s="2507"/>
      <c r="AA133" s="2592"/>
      <c r="AB133" s="64" t="s">
        <v>881</v>
      </c>
      <c r="AD133" s="2498"/>
      <c r="AE133" s="36"/>
      <c r="AF133" s="36"/>
    </row>
    <row r="134" spans="1:32" s="16" customFormat="1">
      <c r="A134" s="2496">
        <v>44</v>
      </c>
      <c r="B134" s="2517"/>
      <c r="C134" s="2517"/>
      <c r="D134" s="2520"/>
      <c r="E134" s="56" t="s">
        <v>760</v>
      </c>
      <c r="F134" s="57"/>
      <c r="G134" s="2520"/>
      <c r="H134" s="2628" t="s">
        <v>631</v>
      </c>
      <c r="I134" s="2584"/>
      <c r="J134" s="2587" t="s">
        <v>311</v>
      </c>
      <c r="K134" s="2584"/>
      <c r="L134" s="2587" t="s">
        <v>629</v>
      </c>
      <c r="M134" s="2608" t="s">
        <v>188</v>
      </c>
      <c r="N134" s="2609"/>
      <c r="O134" s="2508"/>
      <c r="P134" s="2629" t="s">
        <v>526</v>
      </c>
      <c r="Q134" s="2502"/>
      <c r="R134" s="2499"/>
      <c r="S134" s="2499"/>
      <c r="T134" s="2499"/>
      <c r="U134" s="2499"/>
      <c r="V134" s="2499"/>
      <c r="W134" s="2499"/>
      <c r="X134" s="2499"/>
      <c r="Y134" s="2499"/>
      <c r="Z134" s="2505"/>
      <c r="AA134" s="2590"/>
      <c r="AB134" s="58" t="s">
        <v>880</v>
      </c>
      <c r="AD134" s="2496" t="str">
        <f t="shared" ref="AD134" si="42">IF(ISERROR(VLOOKUP(C134,$AE$6:$AF$27,2,0))=TRUE,"",VLOOKUP(C134,$AE$6:$AF$27,2,0))</f>
        <v/>
      </c>
      <c r="AE134" s="36"/>
      <c r="AF134" s="36"/>
    </row>
    <row r="135" spans="1:32" s="16" customFormat="1">
      <c r="A135" s="2497"/>
      <c r="B135" s="2518"/>
      <c r="C135" s="2518"/>
      <c r="D135" s="2521"/>
      <c r="E135" s="59" t="s">
        <v>761</v>
      </c>
      <c r="F135" s="60"/>
      <c r="G135" s="2521"/>
      <c r="H135" s="2611"/>
      <c r="I135" s="2585"/>
      <c r="J135" s="2588"/>
      <c r="K135" s="2585"/>
      <c r="L135" s="2588"/>
      <c r="M135" s="2603"/>
      <c r="N135" s="2604"/>
      <c r="O135" s="2509"/>
      <c r="P135" s="2626"/>
      <c r="Q135" s="2503"/>
      <c r="R135" s="2500"/>
      <c r="S135" s="2500"/>
      <c r="T135" s="2500"/>
      <c r="U135" s="2500"/>
      <c r="V135" s="2500"/>
      <c r="W135" s="2500"/>
      <c r="X135" s="2500"/>
      <c r="Y135" s="2500"/>
      <c r="Z135" s="2506"/>
      <c r="AA135" s="2591"/>
      <c r="AB135" s="61" t="s">
        <v>715</v>
      </c>
      <c r="AD135" s="2497"/>
      <c r="AE135" s="36"/>
      <c r="AF135" s="36"/>
    </row>
    <row r="136" spans="1:32" s="16" customFormat="1">
      <c r="A136" s="2498"/>
      <c r="B136" s="2519"/>
      <c r="C136" s="2519"/>
      <c r="D136" s="2522"/>
      <c r="E136" s="62" t="s">
        <v>762</v>
      </c>
      <c r="F136" s="63"/>
      <c r="G136" s="2522"/>
      <c r="H136" s="2612"/>
      <c r="I136" s="2586"/>
      <c r="J136" s="2589"/>
      <c r="K136" s="2586"/>
      <c r="L136" s="2589"/>
      <c r="M136" s="2605"/>
      <c r="N136" s="2606"/>
      <c r="O136" s="2510"/>
      <c r="P136" s="2627"/>
      <c r="Q136" s="2504"/>
      <c r="R136" s="2501"/>
      <c r="S136" s="2501"/>
      <c r="T136" s="2501"/>
      <c r="U136" s="2501"/>
      <c r="V136" s="2501"/>
      <c r="W136" s="2501"/>
      <c r="X136" s="2501"/>
      <c r="Y136" s="2501"/>
      <c r="Z136" s="2507"/>
      <c r="AA136" s="2592"/>
      <c r="AB136" s="64" t="s">
        <v>881</v>
      </c>
      <c r="AD136" s="2498"/>
      <c r="AE136" s="36"/>
      <c r="AF136" s="36"/>
    </row>
    <row r="137" spans="1:32" s="16" customFormat="1">
      <c r="A137" s="2496">
        <v>45</v>
      </c>
      <c r="B137" s="2517"/>
      <c r="C137" s="2517"/>
      <c r="D137" s="2520"/>
      <c r="E137" s="56" t="s">
        <v>760</v>
      </c>
      <c r="F137" s="57"/>
      <c r="G137" s="2520"/>
      <c r="H137" s="2628" t="s">
        <v>631</v>
      </c>
      <c r="I137" s="2584"/>
      <c r="J137" s="2587" t="s">
        <v>311</v>
      </c>
      <c r="K137" s="2584"/>
      <c r="L137" s="2587" t="s">
        <v>629</v>
      </c>
      <c r="M137" s="2608" t="s">
        <v>188</v>
      </c>
      <c r="N137" s="2609"/>
      <c r="O137" s="2508"/>
      <c r="P137" s="2629" t="s">
        <v>526</v>
      </c>
      <c r="Q137" s="2502"/>
      <c r="R137" s="2499"/>
      <c r="S137" s="2499"/>
      <c r="T137" s="2499"/>
      <c r="U137" s="2499"/>
      <c r="V137" s="2499"/>
      <c r="W137" s="2499"/>
      <c r="X137" s="2499"/>
      <c r="Y137" s="2499"/>
      <c r="Z137" s="2505"/>
      <c r="AA137" s="2590"/>
      <c r="AB137" s="58" t="s">
        <v>880</v>
      </c>
      <c r="AD137" s="2496" t="str">
        <f t="shared" ref="AD137" si="43">IF(ISERROR(VLOOKUP(C137,$AE$6:$AF$27,2,0))=TRUE,"",VLOOKUP(C137,$AE$6:$AF$27,2,0))</f>
        <v/>
      </c>
      <c r="AE137" s="36"/>
      <c r="AF137" s="36"/>
    </row>
    <row r="138" spans="1:32" s="16" customFormat="1">
      <c r="A138" s="2497"/>
      <c r="B138" s="2518"/>
      <c r="C138" s="2518"/>
      <c r="D138" s="2521"/>
      <c r="E138" s="59" t="s">
        <v>761</v>
      </c>
      <c r="F138" s="60"/>
      <c r="G138" s="2521"/>
      <c r="H138" s="2611"/>
      <c r="I138" s="2585"/>
      <c r="J138" s="2588"/>
      <c r="K138" s="2585"/>
      <c r="L138" s="2588"/>
      <c r="M138" s="2603"/>
      <c r="N138" s="2604"/>
      <c r="O138" s="2509"/>
      <c r="P138" s="2626"/>
      <c r="Q138" s="2503"/>
      <c r="R138" s="2500"/>
      <c r="S138" s="2500"/>
      <c r="T138" s="2500"/>
      <c r="U138" s="2500"/>
      <c r="V138" s="2500"/>
      <c r="W138" s="2500"/>
      <c r="X138" s="2500"/>
      <c r="Y138" s="2500"/>
      <c r="Z138" s="2506"/>
      <c r="AA138" s="2591"/>
      <c r="AB138" s="61" t="s">
        <v>715</v>
      </c>
      <c r="AD138" s="2497"/>
      <c r="AE138" s="36"/>
      <c r="AF138" s="36"/>
    </row>
    <row r="139" spans="1:32" s="16" customFormat="1">
      <c r="A139" s="2498"/>
      <c r="B139" s="2519"/>
      <c r="C139" s="2519"/>
      <c r="D139" s="2522"/>
      <c r="E139" s="62" t="s">
        <v>762</v>
      </c>
      <c r="F139" s="63"/>
      <c r="G139" s="2522"/>
      <c r="H139" s="2612"/>
      <c r="I139" s="2586"/>
      <c r="J139" s="2589"/>
      <c r="K139" s="2586"/>
      <c r="L139" s="2589"/>
      <c r="M139" s="2605"/>
      <c r="N139" s="2606"/>
      <c r="O139" s="2510"/>
      <c r="P139" s="2627"/>
      <c r="Q139" s="2504"/>
      <c r="R139" s="2501"/>
      <c r="S139" s="2501"/>
      <c r="T139" s="2501"/>
      <c r="U139" s="2501"/>
      <c r="V139" s="2501"/>
      <c r="W139" s="2501"/>
      <c r="X139" s="2501"/>
      <c r="Y139" s="2501"/>
      <c r="Z139" s="2507"/>
      <c r="AA139" s="2592"/>
      <c r="AB139" s="64" t="s">
        <v>881</v>
      </c>
      <c r="AD139" s="2498"/>
      <c r="AE139" s="36"/>
      <c r="AF139" s="36"/>
    </row>
    <row r="140" spans="1:32" s="16" customFormat="1">
      <c r="A140" s="2496">
        <v>46</v>
      </c>
      <c r="B140" s="2517"/>
      <c r="C140" s="2517"/>
      <c r="D140" s="2520"/>
      <c r="E140" s="56" t="s">
        <v>760</v>
      </c>
      <c r="F140" s="57"/>
      <c r="G140" s="2520"/>
      <c r="H140" s="2628" t="s">
        <v>631</v>
      </c>
      <c r="I140" s="2584"/>
      <c r="J140" s="2587" t="s">
        <v>311</v>
      </c>
      <c r="K140" s="2584"/>
      <c r="L140" s="2587" t="s">
        <v>629</v>
      </c>
      <c r="M140" s="2608" t="s">
        <v>188</v>
      </c>
      <c r="N140" s="2609"/>
      <c r="O140" s="2508"/>
      <c r="P140" s="2629" t="s">
        <v>526</v>
      </c>
      <c r="Q140" s="2502"/>
      <c r="R140" s="2499"/>
      <c r="S140" s="2499"/>
      <c r="T140" s="2499"/>
      <c r="U140" s="2499"/>
      <c r="V140" s="2499"/>
      <c r="W140" s="2499"/>
      <c r="X140" s="2499"/>
      <c r="Y140" s="2499"/>
      <c r="Z140" s="2505"/>
      <c r="AA140" s="2590"/>
      <c r="AB140" s="58" t="s">
        <v>880</v>
      </c>
      <c r="AD140" s="2496" t="str">
        <f t="shared" ref="AD140" si="44">IF(ISERROR(VLOOKUP(C140,$AE$6:$AF$27,2,0))=TRUE,"",VLOOKUP(C140,$AE$6:$AF$27,2,0))</f>
        <v/>
      </c>
      <c r="AE140" s="36"/>
      <c r="AF140" s="36"/>
    </row>
    <row r="141" spans="1:32" s="16" customFormat="1">
      <c r="A141" s="2497"/>
      <c r="B141" s="2518"/>
      <c r="C141" s="2518"/>
      <c r="D141" s="2521"/>
      <c r="E141" s="59" t="s">
        <v>761</v>
      </c>
      <c r="F141" s="60"/>
      <c r="G141" s="2521"/>
      <c r="H141" s="2611"/>
      <c r="I141" s="2585"/>
      <c r="J141" s="2588"/>
      <c r="K141" s="2585"/>
      <c r="L141" s="2588"/>
      <c r="M141" s="2603"/>
      <c r="N141" s="2604"/>
      <c r="O141" s="2509"/>
      <c r="P141" s="2626"/>
      <c r="Q141" s="2503"/>
      <c r="R141" s="2500"/>
      <c r="S141" s="2500"/>
      <c r="T141" s="2500"/>
      <c r="U141" s="2500"/>
      <c r="V141" s="2500"/>
      <c r="W141" s="2500"/>
      <c r="X141" s="2500"/>
      <c r="Y141" s="2500"/>
      <c r="Z141" s="2506"/>
      <c r="AA141" s="2591"/>
      <c r="AB141" s="61" t="s">
        <v>715</v>
      </c>
      <c r="AD141" s="2497"/>
      <c r="AE141" s="36"/>
      <c r="AF141" s="36"/>
    </row>
    <row r="142" spans="1:32" s="16" customFormat="1">
      <c r="A142" s="2498"/>
      <c r="B142" s="2519"/>
      <c r="C142" s="2519"/>
      <c r="D142" s="2522"/>
      <c r="E142" s="62" t="s">
        <v>762</v>
      </c>
      <c r="F142" s="63"/>
      <c r="G142" s="2522"/>
      <c r="H142" s="2612"/>
      <c r="I142" s="2586"/>
      <c r="J142" s="2589"/>
      <c r="K142" s="2586"/>
      <c r="L142" s="2589"/>
      <c r="M142" s="2605"/>
      <c r="N142" s="2606"/>
      <c r="O142" s="2510"/>
      <c r="P142" s="2627"/>
      <c r="Q142" s="2504"/>
      <c r="R142" s="2501"/>
      <c r="S142" s="2501"/>
      <c r="T142" s="2501"/>
      <c r="U142" s="2501"/>
      <c r="V142" s="2501"/>
      <c r="W142" s="2501"/>
      <c r="X142" s="2501"/>
      <c r="Y142" s="2501"/>
      <c r="Z142" s="2507"/>
      <c r="AA142" s="2592"/>
      <c r="AB142" s="64" t="s">
        <v>881</v>
      </c>
      <c r="AD142" s="2498"/>
      <c r="AE142" s="36"/>
      <c r="AF142" s="36"/>
    </row>
    <row r="143" spans="1:32" s="16" customFormat="1">
      <c r="A143" s="2496">
        <v>47</v>
      </c>
      <c r="B143" s="2517"/>
      <c r="C143" s="2517"/>
      <c r="D143" s="2520"/>
      <c r="E143" s="56" t="s">
        <v>760</v>
      </c>
      <c r="F143" s="57"/>
      <c r="G143" s="2520"/>
      <c r="H143" s="2628" t="s">
        <v>631</v>
      </c>
      <c r="I143" s="2584"/>
      <c r="J143" s="2587" t="s">
        <v>311</v>
      </c>
      <c r="K143" s="2584"/>
      <c r="L143" s="2587" t="s">
        <v>629</v>
      </c>
      <c r="M143" s="2608" t="s">
        <v>188</v>
      </c>
      <c r="N143" s="2609"/>
      <c r="O143" s="2508"/>
      <c r="P143" s="2629" t="s">
        <v>526</v>
      </c>
      <c r="Q143" s="2502"/>
      <c r="R143" s="2499"/>
      <c r="S143" s="2499"/>
      <c r="T143" s="2499"/>
      <c r="U143" s="2499"/>
      <c r="V143" s="2499"/>
      <c r="W143" s="2499"/>
      <c r="X143" s="2499"/>
      <c r="Y143" s="2499"/>
      <c r="Z143" s="2505"/>
      <c r="AA143" s="2590"/>
      <c r="AB143" s="58" t="s">
        <v>880</v>
      </c>
      <c r="AD143" s="2496" t="str">
        <f t="shared" ref="AD143" si="45">IF(ISERROR(VLOOKUP(C143,$AE$6:$AF$27,2,0))=TRUE,"",VLOOKUP(C143,$AE$6:$AF$27,2,0))</f>
        <v/>
      </c>
      <c r="AE143" s="36"/>
      <c r="AF143" s="36"/>
    </row>
    <row r="144" spans="1:32" s="16" customFormat="1">
      <c r="A144" s="2497"/>
      <c r="B144" s="2518"/>
      <c r="C144" s="2518"/>
      <c r="D144" s="2521"/>
      <c r="E144" s="59" t="s">
        <v>761</v>
      </c>
      <c r="F144" s="60"/>
      <c r="G144" s="2521"/>
      <c r="H144" s="2611"/>
      <c r="I144" s="2585"/>
      <c r="J144" s="2588"/>
      <c r="K144" s="2585"/>
      <c r="L144" s="2588"/>
      <c r="M144" s="2603"/>
      <c r="N144" s="2604"/>
      <c r="O144" s="2509"/>
      <c r="P144" s="2626"/>
      <c r="Q144" s="2503"/>
      <c r="R144" s="2500"/>
      <c r="S144" s="2500"/>
      <c r="T144" s="2500"/>
      <c r="U144" s="2500"/>
      <c r="V144" s="2500"/>
      <c r="W144" s="2500"/>
      <c r="X144" s="2500"/>
      <c r="Y144" s="2500"/>
      <c r="Z144" s="2506"/>
      <c r="AA144" s="2591"/>
      <c r="AB144" s="61" t="s">
        <v>715</v>
      </c>
      <c r="AD144" s="2497"/>
      <c r="AE144" s="36"/>
      <c r="AF144" s="36"/>
    </row>
    <row r="145" spans="1:32" s="16" customFormat="1">
      <c r="A145" s="2498"/>
      <c r="B145" s="2519"/>
      <c r="C145" s="2519"/>
      <c r="D145" s="2522"/>
      <c r="E145" s="62" t="s">
        <v>762</v>
      </c>
      <c r="F145" s="63"/>
      <c r="G145" s="2522"/>
      <c r="H145" s="2612"/>
      <c r="I145" s="2586"/>
      <c r="J145" s="2589"/>
      <c r="K145" s="2586"/>
      <c r="L145" s="2589"/>
      <c r="M145" s="2605"/>
      <c r="N145" s="2606"/>
      <c r="O145" s="2510"/>
      <c r="P145" s="2627"/>
      <c r="Q145" s="2504"/>
      <c r="R145" s="2501"/>
      <c r="S145" s="2501"/>
      <c r="T145" s="2501"/>
      <c r="U145" s="2501"/>
      <c r="V145" s="2501"/>
      <c r="W145" s="2501"/>
      <c r="X145" s="2501"/>
      <c r="Y145" s="2501"/>
      <c r="Z145" s="2507"/>
      <c r="AA145" s="2592"/>
      <c r="AB145" s="64" t="s">
        <v>881</v>
      </c>
      <c r="AD145" s="2498"/>
      <c r="AE145" s="36"/>
      <c r="AF145" s="36"/>
    </row>
    <row r="146" spans="1:32" s="16" customFormat="1">
      <c r="A146" s="2496">
        <v>48</v>
      </c>
      <c r="B146" s="2517"/>
      <c r="C146" s="2517"/>
      <c r="D146" s="2520"/>
      <c r="E146" s="56" t="s">
        <v>760</v>
      </c>
      <c r="F146" s="57"/>
      <c r="G146" s="2520"/>
      <c r="H146" s="2628" t="s">
        <v>631</v>
      </c>
      <c r="I146" s="2584"/>
      <c r="J146" s="2587" t="s">
        <v>311</v>
      </c>
      <c r="K146" s="2584"/>
      <c r="L146" s="2587" t="s">
        <v>629</v>
      </c>
      <c r="M146" s="2608" t="s">
        <v>188</v>
      </c>
      <c r="N146" s="2609"/>
      <c r="O146" s="2508"/>
      <c r="P146" s="2629" t="s">
        <v>526</v>
      </c>
      <c r="Q146" s="2502"/>
      <c r="R146" s="2499"/>
      <c r="S146" s="2499"/>
      <c r="T146" s="2499"/>
      <c r="U146" s="2499"/>
      <c r="V146" s="2499"/>
      <c r="W146" s="2499"/>
      <c r="X146" s="2499"/>
      <c r="Y146" s="2499"/>
      <c r="Z146" s="2505"/>
      <c r="AA146" s="2590"/>
      <c r="AB146" s="58" t="s">
        <v>880</v>
      </c>
      <c r="AD146" s="2496" t="str">
        <f t="shared" ref="AD146" si="46">IF(ISERROR(VLOOKUP(C146,$AE$6:$AF$27,2,0))=TRUE,"",VLOOKUP(C146,$AE$6:$AF$27,2,0))</f>
        <v/>
      </c>
      <c r="AE146" s="36"/>
      <c r="AF146" s="36"/>
    </row>
    <row r="147" spans="1:32" s="16" customFormat="1">
      <c r="A147" s="2497"/>
      <c r="B147" s="2518"/>
      <c r="C147" s="2518"/>
      <c r="D147" s="2521"/>
      <c r="E147" s="59" t="s">
        <v>761</v>
      </c>
      <c r="F147" s="60"/>
      <c r="G147" s="2521"/>
      <c r="H147" s="2611"/>
      <c r="I147" s="2585"/>
      <c r="J147" s="2588"/>
      <c r="K147" s="2585"/>
      <c r="L147" s="2588"/>
      <c r="M147" s="2603"/>
      <c r="N147" s="2604"/>
      <c r="O147" s="2509"/>
      <c r="P147" s="2626"/>
      <c r="Q147" s="2503"/>
      <c r="R147" s="2500"/>
      <c r="S147" s="2500"/>
      <c r="T147" s="2500"/>
      <c r="U147" s="2500"/>
      <c r="V147" s="2500"/>
      <c r="W147" s="2500"/>
      <c r="X147" s="2500"/>
      <c r="Y147" s="2500"/>
      <c r="Z147" s="2506"/>
      <c r="AA147" s="2591"/>
      <c r="AB147" s="61" t="s">
        <v>715</v>
      </c>
      <c r="AD147" s="2497"/>
      <c r="AE147" s="36"/>
      <c r="AF147" s="36"/>
    </row>
    <row r="148" spans="1:32" s="16" customFormat="1">
      <c r="A148" s="2498"/>
      <c r="B148" s="2519"/>
      <c r="C148" s="2519"/>
      <c r="D148" s="2522"/>
      <c r="E148" s="62" t="s">
        <v>762</v>
      </c>
      <c r="F148" s="63"/>
      <c r="G148" s="2522"/>
      <c r="H148" s="2612"/>
      <c r="I148" s="2586"/>
      <c r="J148" s="2589"/>
      <c r="K148" s="2586"/>
      <c r="L148" s="2589"/>
      <c r="M148" s="2605"/>
      <c r="N148" s="2606"/>
      <c r="O148" s="2510"/>
      <c r="P148" s="2627"/>
      <c r="Q148" s="2504"/>
      <c r="R148" s="2501"/>
      <c r="S148" s="2501"/>
      <c r="T148" s="2501"/>
      <c r="U148" s="2501"/>
      <c r="V148" s="2501"/>
      <c r="W148" s="2501"/>
      <c r="X148" s="2501"/>
      <c r="Y148" s="2501"/>
      <c r="Z148" s="2507"/>
      <c r="AA148" s="2592"/>
      <c r="AB148" s="64" t="s">
        <v>881</v>
      </c>
      <c r="AD148" s="2498"/>
      <c r="AE148" s="36"/>
      <c r="AF148" s="36"/>
    </row>
    <row r="149" spans="1:32" s="16" customFormat="1">
      <c r="A149" s="2496">
        <v>49</v>
      </c>
      <c r="B149" s="2517"/>
      <c r="C149" s="2517"/>
      <c r="D149" s="2520"/>
      <c r="E149" s="56" t="s">
        <v>760</v>
      </c>
      <c r="F149" s="57"/>
      <c r="G149" s="2520"/>
      <c r="H149" s="2628" t="s">
        <v>631</v>
      </c>
      <c r="I149" s="2584"/>
      <c r="J149" s="2587" t="s">
        <v>311</v>
      </c>
      <c r="K149" s="2584"/>
      <c r="L149" s="2587" t="s">
        <v>629</v>
      </c>
      <c r="M149" s="2608" t="s">
        <v>188</v>
      </c>
      <c r="N149" s="2609"/>
      <c r="O149" s="2508"/>
      <c r="P149" s="2629" t="s">
        <v>526</v>
      </c>
      <c r="Q149" s="2502"/>
      <c r="R149" s="2499"/>
      <c r="S149" s="2499"/>
      <c r="T149" s="2499"/>
      <c r="U149" s="2499"/>
      <c r="V149" s="2499"/>
      <c r="W149" s="2499"/>
      <c r="X149" s="2499"/>
      <c r="Y149" s="2499"/>
      <c r="Z149" s="2505"/>
      <c r="AA149" s="2590"/>
      <c r="AB149" s="58" t="s">
        <v>880</v>
      </c>
      <c r="AD149" s="2496" t="str">
        <f t="shared" ref="AD149" si="47">IF(ISERROR(VLOOKUP(C149,$AE$6:$AF$27,2,0))=TRUE,"",VLOOKUP(C149,$AE$6:$AF$27,2,0))</f>
        <v/>
      </c>
      <c r="AE149" s="36"/>
      <c r="AF149" s="36"/>
    </row>
    <row r="150" spans="1:32" s="16" customFormat="1">
      <c r="A150" s="2497"/>
      <c r="B150" s="2518"/>
      <c r="C150" s="2518"/>
      <c r="D150" s="2521"/>
      <c r="E150" s="59" t="s">
        <v>761</v>
      </c>
      <c r="F150" s="60"/>
      <c r="G150" s="2521"/>
      <c r="H150" s="2611"/>
      <c r="I150" s="2585"/>
      <c r="J150" s="2588"/>
      <c r="K150" s="2585"/>
      <c r="L150" s="2588"/>
      <c r="M150" s="2603"/>
      <c r="N150" s="2604"/>
      <c r="O150" s="2509"/>
      <c r="P150" s="2626"/>
      <c r="Q150" s="2503"/>
      <c r="R150" s="2500"/>
      <c r="S150" s="2500"/>
      <c r="T150" s="2500"/>
      <c r="U150" s="2500"/>
      <c r="V150" s="2500"/>
      <c r="W150" s="2500"/>
      <c r="X150" s="2500"/>
      <c r="Y150" s="2500"/>
      <c r="Z150" s="2506"/>
      <c r="AA150" s="2591"/>
      <c r="AB150" s="61" t="s">
        <v>715</v>
      </c>
      <c r="AD150" s="2497"/>
      <c r="AE150" s="36"/>
      <c r="AF150" s="36"/>
    </row>
    <row r="151" spans="1:32" s="16" customFormat="1">
      <c r="A151" s="2498"/>
      <c r="B151" s="2519"/>
      <c r="C151" s="2519"/>
      <c r="D151" s="2522"/>
      <c r="E151" s="62" t="s">
        <v>762</v>
      </c>
      <c r="F151" s="63"/>
      <c r="G151" s="2522"/>
      <c r="H151" s="2612"/>
      <c r="I151" s="2586"/>
      <c r="J151" s="2589"/>
      <c r="K151" s="2586"/>
      <c r="L151" s="2589"/>
      <c r="M151" s="2605"/>
      <c r="N151" s="2606"/>
      <c r="O151" s="2510"/>
      <c r="P151" s="2627"/>
      <c r="Q151" s="2504"/>
      <c r="R151" s="2501"/>
      <c r="S151" s="2501"/>
      <c r="T151" s="2501"/>
      <c r="U151" s="2501"/>
      <c r="V151" s="2501"/>
      <c r="W151" s="2501"/>
      <c r="X151" s="2501"/>
      <c r="Y151" s="2501"/>
      <c r="Z151" s="2507"/>
      <c r="AA151" s="2592"/>
      <c r="AB151" s="64" t="s">
        <v>881</v>
      </c>
      <c r="AD151" s="2498"/>
      <c r="AE151" s="36"/>
      <c r="AF151" s="36"/>
    </row>
    <row r="152" spans="1:32" s="16" customFormat="1">
      <c r="A152" s="2496">
        <v>50</v>
      </c>
      <c r="B152" s="2517"/>
      <c r="C152" s="2517"/>
      <c r="D152" s="2520"/>
      <c r="E152" s="56" t="s">
        <v>760</v>
      </c>
      <c r="F152" s="57"/>
      <c r="G152" s="2520"/>
      <c r="H152" s="2628" t="s">
        <v>631</v>
      </c>
      <c r="I152" s="2584"/>
      <c r="J152" s="2587" t="s">
        <v>311</v>
      </c>
      <c r="K152" s="2584"/>
      <c r="L152" s="2587" t="s">
        <v>629</v>
      </c>
      <c r="M152" s="2608" t="s">
        <v>188</v>
      </c>
      <c r="N152" s="2609"/>
      <c r="O152" s="2508"/>
      <c r="P152" s="2629" t="s">
        <v>526</v>
      </c>
      <c r="Q152" s="2502"/>
      <c r="R152" s="2499"/>
      <c r="S152" s="2499"/>
      <c r="T152" s="2499"/>
      <c r="U152" s="2499"/>
      <c r="V152" s="2499"/>
      <c r="W152" s="2499"/>
      <c r="X152" s="2499"/>
      <c r="Y152" s="2499"/>
      <c r="Z152" s="2505"/>
      <c r="AA152" s="2590"/>
      <c r="AB152" s="58" t="s">
        <v>880</v>
      </c>
      <c r="AD152" s="2496" t="str">
        <f t="shared" ref="AD152" si="48">IF(ISERROR(VLOOKUP(C152,$AE$6:$AF$27,2,0))=TRUE,"",VLOOKUP(C152,$AE$6:$AF$27,2,0))</f>
        <v/>
      </c>
      <c r="AE152" s="36"/>
      <c r="AF152" s="36"/>
    </row>
    <row r="153" spans="1:32" s="16" customFormat="1">
      <c r="A153" s="2497"/>
      <c r="B153" s="2518"/>
      <c r="C153" s="2518"/>
      <c r="D153" s="2521"/>
      <c r="E153" s="59" t="s">
        <v>761</v>
      </c>
      <c r="F153" s="60"/>
      <c r="G153" s="2521"/>
      <c r="H153" s="2611"/>
      <c r="I153" s="2585"/>
      <c r="J153" s="2588"/>
      <c r="K153" s="2585"/>
      <c r="L153" s="2588"/>
      <c r="M153" s="2603"/>
      <c r="N153" s="2604"/>
      <c r="O153" s="2509"/>
      <c r="P153" s="2626"/>
      <c r="Q153" s="2503"/>
      <c r="R153" s="2500"/>
      <c r="S153" s="2500"/>
      <c r="T153" s="2500"/>
      <c r="U153" s="2500"/>
      <c r="V153" s="2500"/>
      <c r="W153" s="2500"/>
      <c r="X153" s="2500"/>
      <c r="Y153" s="2500"/>
      <c r="Z153" s="2506"/>
      <c r="AA153" s="2591"/>
      <c r="AB153" s="61" t="s">
        <v>715</v>
      </c>
      <c r="AD153" s="2497"/>
      <c r="AE153" s="36"/>
      <c r="AF153" s="36"/>
    </row>
    <row r="154" spans="1:32" s="16" customFormat="1">
      <c r="A154" s="2498"/>
      <c r="B154" s="2519"/>
      <c r="C154" s="2519"/>
      <c r="D154" s="2522"/>
      <c r="E154" s="62" t="s">
        <v>762</v>
      </c>
      <c r="F154" s="63"/>
      <c r="G154" s="2522"/>
      <c r="H154" s="2612"/>
      <c r="I154" s="2586"/>
      <c r="J154" s="2589"/>
      <c r="K154" s="2586"/>
      <c r="L154" s="2589"/>
      <c r="M154" s="2605"/>
      <c r="N154" s="2606"/>
      <c r="O154" s="2510"/>
      <c r="P154" s="2627"/>
      <c r="Q154" s="2504"/>
      <c r="R154" s="2501"/>
      <c r="S154" s="2501"/>
      <c r="T154" s="2501"/>
      <c r="U154" s="2501"/>
      <c r="V154" s="2501"/>
      <c r="W154" s="2501"/>
      <c r="X154" s="2501"/>
      <c r="Y154" s="2501"/>
      <c r="Z154" s="2507"/>
      <c r="AA154" s="2592"/>
      <c r="AB154" s="64" t="s">
        <v>881</v>
      </c>
      <c r="AD154" s="2498"/>
      <c r="AE154" s="36"/>
      <c r="AF154" s="36"/>
    </row>
    <row r="155" spans="1:32" s="16" customFormat="1">
      <c r="A155" s="2496">
        <v>51</v>
      </c>
      <c r="B155" s="2517"/>
      <c r="C155" s="2517"/>
      <c r="D155" s="2520"/>
      <c r="E155" s="56" t="s">
        <v>760</v>
      </c>
      <c r="F155" s="57"/>
      <c r="G155" s="2520"/>
      <c r="H155" s="2628" t="s">
        <v>631</v>
      </c>
      <c r="I155" s="2584"/>
      <c r="J155" s="2587" t="s">
        <v>311</v>
      </c>
      <c r="K155" s="2584"/>
      <c r="L155" s="2587" t="s">
        <v>629</v>
      </c>
      <c r="M155" s="2608" t="s">
        <v>188</v>
      </c>
      <c r="N155" s="2609"/>
      <c r="O155" s="2508"/>
      <c r="P155" s="2629" t="s">
        <v>526</v>
      </c>
      <c r="Q155" s="2502"/>
      <c r="R155" s="2499"/>
      <c r="S155" s="2499"/>
      <c r="T155" s="2499"/>
      <c r="U155" s="2499"/>
      <c r="V155" s="2499"/>
      <c r="W155" s="2499"/>
      <c r="X155" s="2499"/>
      <c r="Y155" s="2499"/>
      <c r="Z155" s="2505"/>
      <c r="AA155" s="2590"/>
      <c r="AB155" s="58" t="s">
        <v>880</v>
      </c>
      <c r="AD155" s="2496" t="str">
        <f t="shared" ref="AD155" si="49">IF(ISERROR(VLOOKUP(C155,$AE$6:$AF$27,2,0))=TRUE,"",VLOOKUP(C155,$AE$6:$AF$27,2,0))</f>
        <v/>
      </c>
      <c r="AE155" s="36"/>
      <c r="AF155" s="36"/>
    </row>
    <row r="156" spans="1:32" s="16" customFormat="1">
      <c r="A156" s="2497"/>
      <c r="B156" s="2518"/>
      <c r="C156" s="2518"/>
      <c r="D156" s="2521"/>
      <c r="E156" s="59" t="s">
        <v>761</v>
      </c>
      <c r="F156" s="60"/>
      <c r="G156" s="2521"/>
      <c r="H156" s="2611"/>
      <c r="I156" s="2585"/>
      <c r="J156" s="2588"/>
      <c r="K156" s="2585"/>
      <c r="L156" s="2588"/>
      <c r="M156" s="2603"/>
      <c r="N156" s="2604"/>
      <c r="O156" s="2509"/>
      <c r="P156" s="2626"/>
      <c r="Q156" s="2503"/>
      <c r="R156" s="2500"/>
      <c r="S156" s="2500"/>
      <c r="T156" s="2500"/>
      <c r="U156" s="2500"/>
      <c r="V156" s="2500"/>
      <c r="W156" s="2500"/>
      <c r="X156" s="2500"/>
      <c r="Y156" s="2500"/>
      <c r="Z156" s="2506"/>
      <c r="AA156" s="2591"/>
      <c r="AB156" s="61" t="s">
        <v>715</v>
      </c>
      <c r="AD156" s="2497"/>
      <c r="AE156" s="36"/>
      <c r="AF156" s="36"/>
    </row>
    <row r="157" spans="1:32" s="16" customFormat="1">
      <c r="A157" s="2498"/>
      <c r="B157" s="2519"/>
      <c r="C157" s="2519"/>
      <c r="D157" s="2522"/>
      <c r="E157" s="62" t="s">
        <v>762</v>
      </c>
      <c r="F157" s="63"/>
      <c r="G157" s="2522"/>
      <c r="H157" s="2612"/>
      <c r="I157" s="2586"/>
      <c r="J157" s="2589"/>
      <c r="K157" s="2586"/>
      <c r="L157" s="2589"/>
      <c r="M157" s="2605"/>
      <c r="N157" s="2606"/>
      <c r="O157" s="2510"/>
      <c r="P157" s="2627"/>
      <c r="Q157" s="2504"/>
      <c r="R157" s="2501"/>
      <c r="S157" s="2501"/>
      <c r="T157" s="2501"/>
      <c r="U157" s="2501"/>
      <c r="V157" s="2501"/>
      <c r="W157" s="2501"/>
      <c r="X157" s="2501"/>
      <c r="Y157" s="2501"/>
      <c r="Z157" s="2507"/>
      <c r="AA157" s="2592"/>
      <c r="AB157" s="64" t="s">
        <v>881</v>
      </c>
      <c r="AD157" s="2498"/>
      <c r="AE157" s="36"/>
      <c r="AF157" s="36"/>
    </row>
    <row r="158" spans="1:32" s="16" customFormat="1">
      <c r="A158" s="2496">
        <v>52</v>
      </c>
      <c r="B158" s="2517"/>
      <c r="C158" s="2517"/>
      <c r="D158" s="2520"/>
      <c r="E158" s="56" t="s">
        <v>760</v>
      </c>
      <c r="F158" s="57"/>
      <c r="G158" s="2520"/>
      <c r="H158" s="2628" t="s">
        <v>631</v>
      </c>
      <c r="I158" s="2584"/>
      <c r="J158" s="2587" t="s">
        <v>311</v>
      </c>
      <c r="K158" s="2584"/>
      <c r="L158" s="2587" t="s">
        <v>629</v>
      </c>
      <c r="M158" s="2608" t="s">
        <v>188</v>
      </c>
      <c r="N158" s="2609"/>
      <c r="O158" s="2508"/>
      <c r="P158" s="2629" t="s">
        <v>526</v>
      </c>
      <c r="Q158" s="2502"/>
      <c r="R158" s="2499"/>
      <c r="S158" s="2499"/>
      <c r="T158" s="2499"/>
      <c r="U158" s="2499"/>
      <c r="V158" s="2499"/>
      <c r="W158" s="2499"/>
      <c r="X158" s="2499"/>
      <c r="Y158" s="2499"/>
      <c r="Z158" s="2505"/>
      <c r="AA158" s="2590"/>
      <c r="AB158" s="58" t="s">
        <v>880</v>
      </c>
      <c r="AD158" s="2496" t="str">
        <f t="shared" ref="AD158" si="50">IF(ISERROR(VLOOKUP(C158,$AE$6:$AF$27,2,0))=TRUE,"",VLOOKUP(C158,$AE$6:$AF$27,2,0))</f>
        <v/>
      </c>
      <c r="AE158" s="36"/>
      <c r="AF158" s="36"/>
    </row>
    <row r="159" spans="1:32" s="16" customFormat="1">
      <c r="A159" s="2497"/>
      <c r="B159" s="2518"/>
      <c r="C159" s="2518"/>
      <c r="D159" s="2521"/>
      <c r="E159" s="59" t="s">
        <v>761</v>
      </c>
      <c r="F159" s="60"/>
      <c r="G159" s="2521"/>
      <c r="H159" s="2611"/>
      <c r="I159" s="2585"/>
      <c r="J159" s="2588"/>
      <c r="K159" s="2585"/>
      <c r="L159" s="2588"/>
      <c r="M159" s="2603"/>
      <c r="N159" s="2604"/>
      <c r="O159" s="2509"/>
      <c r="P159" s="2626"/>
      <c r="Q159" s="2503"/>
      <c r="R159" s="2500"/>
      <c r="S159" s="2500"/>
      <c r="T159" s="2500"/>
      <c r="U159" s="2500"/>
      <c r="V159" s="2500"/>
      <c r="W159" s="2500"/>
      <c r="X159" s="2500"/>
      <c r="Y159" s="2500"/>
      <c r="Z159" s="2506"/>
      <c r="AA159" s="2591"/>
      <c r="AB159" s="61" t="s">
        <v>715</v>
      </c>
      <c r="AD159" s="2497"/>
      <c r="AE159" s="36"/>
      <c r="AF159" s="36"/>
    </row>
    <row r="160" spans="1:32" s="16" customFormat="1">
      <c r="A160" s="2498"/>
      <c r="B160" s="2519"/>
      <c r="C160" s="2519"/>
      <c r="D160" s="2522"/>
      <c r="E160" s="62" t="s">
        <v>762</v>
      </c>
      <c r="F160" s="63"/>
      <c r="G160" s="2522"/>
      <c r="H160" s="2612"/>
      <c r="I160" s="2586"/>
      <c r="J160" s="2589"/>
      <c r="K160" s="2586"/>
      <c r="L160" s="2589"/>
      <c r="M160" s="2605"/>
      <c r="N160" s="2606"/>
      <c r="O160" s="2510"/>
      <c r="P160" s="2627"/>
      <c r="Q160" s="2504"/>
      <c r="R160" s="2501"/>
      <c r="S160" s="2501"/>
      <c r="T160" s="2501"/>
      <c r="U160" s="2501"/>
      <c r="V160" s="2501"/>
      <c r="W160" s="2501"/>
      <c r="X160" s="2501"/>
      <c r="Y160" s="2501"/>
      <c r="Z160" s="2507"/>
      <c r="AA160" s="2592"/>
      <c r="AB160" s="64" t="s">
        <v>881</v>
      </c>
      <c r="AD160" s="2498"/>
      <c r="AE160" s="36"/>
      <c r="AF160" s="36"/>
    </row>
    <row r="161" spans="1:32" s="16" customFormat="1">
      <c r="A161" s="2496">
        <v>53</v>
      </c>
      <c r="B161" s="2517"/>
      <c r="C161" s="2517"/>
      <c r="D161" s="2520"/>
      <c r="E161" s="56" t="s">
        <v>760</v>
      </c>
      <c r="F161" s="57"/>
      <c r="G161" s="2520"/>
      <c r="H161" s="2628" t="s">
        <v>631</v>
      </c>
      <c r="I161" s="2584"/>
      <c r="J161" s="2587" t="s">
        <v>311</v>
      </c>
      <c r="K161" s="2584"/>
      <c r="L161" s="2587" t="s">
        <v>629</v>
      </c>
      <c r="M161" s="2608" t="s">
        <v>188</v>
      </c>
      <c r="N161" s="2609"/>
      <c r="O161" s="2508"/>
      <c r="P161" s="2629" t="s">
        <v>526</v>
      </c>
      <c r="Q161" s="2502"/>
      <c r="R161" s="2499"/>
      <c r="S161" s="2499"/>
      <c r="T161" s="2499"/>
      <c r="U161" s="2499"/>
      <c r="V161" s="2499"/>
      <c r="W161" s="2499"/>
      <c r="X161" s="2499"/>
      <c r="Y161" s="2499"/>
      <c r="Z161" s="2505"/>
      <c r="AA161" s="2590"/>
      <c r="AB161" s="58" t="s">
        <v>880</v>
      </c>
      <c r="AD161" s="2496" t="str">
        <f t="shared" ref="AD161" si="51">IF(ISERROR(VLOOKUP(C161,$AE$6:$AF$27,2,0))=TRUE,"",VLOOKUP(C161,$AE$6:$AF$27,2,0))</f>
        <v/>
      </c>
      <c r="AE161" s="36"/>
      <c r="AF161" s="36"/>
    </row>
    <row r="162" spans="1:32" s="16" customFormat="1">
      <c r="A162" s="2497"/>
      <c r="B162" s="2518"/>
      <c r="C162" s="2518"/>
      <c r="D162" s="2521"/>
      <c r="E162" s="59" t="s">
        <v>761</v>
      </c>
      <c r="F162" s="60"/>
      <c r="G162" s="2521"/>
      <c r="H162" s="2611"/>
      <c r="I162" s="2585"/>
      <c r="J162" s="2588"/>
      <c r="K162" s="2585"/>
      <c r="L162" s="2588"/>
      <c r="M162" s="2603"/>
      <c r="N162" s="2604"/>
      <c r="O162" s="2509"/>
      <c r="P162" s="2626"/>
      <c r="Q162" s="2503"/>
      <c r="R162" s="2500"/>
      <c r="S162" s="2500"/>
      <c r="T162" s="2500"/>
      <c r="U162" s="2500"/>
      <c r="V162" s="2500"/>
      <c r="W162" s="2500"/>
      <c r="X162" s="2500"/>
      <c r="Y162" s="2500"/>
      <c r="Z162" s="2506"/>
      <c r="AA162" s="2591"/>
      <c r="AB162" s="61" t="s">
        <v>715</v>
      </c>
      <c r="AD162" s="2497"/>
      <c r="AE162" s="36"/>
      <c r="AF162" s="36"/>
    </row>
    <row r="163" spans="1:32" s="16" customFormat="1">
      <c r="A163" s="2498"/>
      <c r="B163" s="2519"/>
      <c r="C163" s="2519"/>
      <c r="D163" s="2522"/>
      <c r="E163" s="62" t="s">
        <v>762</v>
      </c>
      <c r="F163" s="63"/>
      <c r="G163" s="2522"/>
      <c r="H163" s="2612"/>
      <c r="I163" s="2586"/>
      <c r="J163" s="2589"/>
      <c r="K163" s="2586"/>
      <c r="L163" s="2589"/>
      <c r="M163" s="2605"/>
      <c r="N163" s="2606"/>
      <c r="O163" s="2510"/>
      <c r="P163" s="2627"/>
      <c r="Q163" s="2504"/>
      <c r="R163" s="2501"/>
      <c r="S163" s="2501"/>
      <c r="T163" s="2501"/>
      <c r="U163" s="2501"/>
      <c r="V163" s="2501"/>
      <c r="W163" s="2501"/>
      <c r="X163" s="2501"/>
      <c r="Y163" s="2501"/>
      <c r="Z163" s="2507"/>
      <c r="AA163" s="2592"/>
      <c r="AB163" s="64" t="s">
        <v>881</v>
      </c>
      <c r="AD163" s="2498"/>
      <c r="AE163" s="36"/>
      <c r="AF163" s="36"/>
    </row>
    <row r="164" spans="1:32" s="16" customFormat="1">
      <c r="A164" s="2496">
        <v>54</v>
      </c>
      <c r="B164" s="2517"/>
      <c r="C164" s="2517"/>
      <c r="D164" s="2520"/>
      <c r="E164" s="56" t="s">
        <v>760</v>
      </c>
      <c r="F164" s="57"/>
      <c r="G164" s="2520"/>
      <c r="H164" s="2628" t="s">
        <v>631</v>
      </c>
      <c r="I164" s="2584"/>
      <c r="J164" s="2587" t="s">
        <v>311</v>
      </c>
      <c r="K164" s="2584"/>
      <c r="L164" s="2587" t="s">
        <v>629</v>
      </c>
      <c r="M164" s="2608" t="s">
        <v>188</v>
      </c>
      <c r="N164" s="2609"/>
      <c r="O164" s="2508"/>
      <c r="P164" s="2629" t="s">
        <v>526</v>
      </c>
      <c r="Q164" s="2502"/>
      <c r="R164" s="2499"/>
      <c r="S164" s="2499"/>
      <c r="T164" s="2499"/>
      <c r="U164" s="2499"/>
      <c r="V164" s="2499"/>
      <c r="W164" s="2499"/>
      <c r="X164" s="2499"/>
      <c r="Y164" s="2499"/>
      <c r="Z164" s="2505"/>
      <c r="AA164" s="2590"/>
      <c r="AB164" s="58" t="s">
        <v>880</v>
      </c>
      <c r="AD164" s="2496" t="str">
        <f t="shared" ref="AD164" si="52">IF(ISERROR(VLOOKUP(C164,$AE$6:$AF$27,2,0))=TRUE,"",VLOOKUP(C164,$AE$6:$AF$27,2,0))</f>
        <v/>
      </c>
      <c r="AE164" s="36"/>
      <c r="AF164" s="36"/>
    </row>
    <row r="165" spans="1:32" s="16" customFormat="1">
      <c r="A165" s="2497"/>
      <c r="B165" s="2518"/>
      <c r="C165" s="2518"/>
      <c r="D165" s="2521"/>
      <c r="E165" s="59" t="s">
        <v>761</v>
      </c>
      <c r="F165" s="60"/>
      <c r="G165" s="2521"/>
      <c r="H165" s="2611"/>
      <c r="I165" s="2585"/>
      <c r="J165" s="2588"/>
      <c r="K165" s="2585"/>
      <c r="L165" s="2588"/>
      <c r="M165" s="2603"/>
      <c r="N165" s="2604"/>
      <c r="O165" s="2509"/>
      <c r="P165" s="2626"/>
      <c r="Q165" s="2503"/>
      <c r="R165" s="2500"/>
      <c r="S165" s="2500"/>
      <c r="T165" s="2500"/>
      <c r="U165" s="2500"/>
      <c r="V165" s="2500"/>
      <c r="W165" s="2500"/>
      <c r="X165" s="2500"/>
      <c r="Y165" s="2500"/>
      <c r="Z165" s="2506"/>
      <c r="AA165" s="2591"/>
      <c r="AB165" s="61" t="s">
        <v>715</v>
      </c>
      <c r="AD165" s="2497"/>
      <c r="AE165" s="36"/>
      <c r="AF165" s="36"/>
    </row>
    <row r="166" spans="1:32" s="16" customFormat="1">
      <c r="A166" s="2498"/>
      <c r="B166" s="2519"/>
      <c r="C166" s="2519"/>
      <c r="D166" s="2522"/>
      <c r="E166" s="62" t="s">
        <v>762</v>
      </c>
      <c r="F166" s="63"/>
      <c r="G166" s="2522"/>
      <c r="H166" s="2612"/>
      <c r="I166" s="2586"/>
      <c r="J166" s="2589"/>
      <c r="K166" s="2586"/>
      <c r="L166" s="2589"/>
      <c r="M166" s="2605"/>
      <c r="N166" s="2606"/>
      <c r="O166" s="2510"/>
      <c r="P166" s="2627"/>
      <c r="Q166" s="2504"/>
      <c r="R166" s="2501"/>
      <c r="S166" s="2501"/>
      <c r="T166" s="2501"/>
      <c r="U166" s="2501"/>
      <c r="V166" s="2501"/>
      <c r="W166" s="2501"/>
      <c r="X166" s="2501"/>
      <c r="Y166" s="2501"/>
      <c r="Z166" s="2507"/>
      <c r="AA166" s="2592"/>
      <c r="AB166" s="64" t="s">
        <v>881</v>
      </c>
      <c r="AD166" s="2498"/>
      <c r="AE166" s="36"/>
      <c r="AF166" s="36"/>
    </row>
    <row r="167" spans="1:32" s="16" customFormat="1">
      <c r="A167" s="2496">
        <v>55</v>
      </c>
      <c r="B167" s="2517"/>
      <c r="C167" s="2517"/>
      <c r="D167" s="2520"/>
      <c r="E167" s="56" t="s">
        <v>760</v>
      </c>
      <c r="F167" s="57"/>
      <c r="G167" s="2520"/>
      <c r="H167" s="2628" t="s">
        <v>631</v>
      </c>
      <c r="I167" s="2584"/>
      <c r="J167" s="2587" t="s">
        <v>311</v>
      </c>
      <c r="K167" s="2584"/>
      <c r="L167" s="2587" t="s">
        <v>629</v>
      </c>
      <c r="M167" s="2608" t="s">
        <v>188</v>
      </c>
      <c r="N167" s="2609"/>
      <c r="O167" s="2508"/>
      <c r="P167" s="2629" t="s">
        <v>526</v>
      </c>
      <c r="Q167" s="2502"/>
      <c r="R167" s="2499"/>
      <c r="S167" s="2499"/>
      <c r="T167" s="2499"/>
      <c r="U167" s="2499"/>
      <c r="V167" s="2499"/>
      <c r="W167" s="2499"/>
      <c r="X167" s="2499"/>
      <c r="Y167" s="2499"/>
      <c r="Z167" s="2505"/>
      <c r="AA167" s="2590"/>
      <c r="AB167" s="58" t="s">
        <v>880</v>
      </c>
      <c r="AD167" s="2496" t="str">
        <f t="shared" ref="AD167" si="53">IF(ISERROR(VLOOKUP(C167,$AE$6:$AF$27,2,0))=TRUE,"",VLOOKUP(C167,$AE$6:$AF$27,2,0))</f>
        <v/>
      </c>
      <c r="AE167" s="36"/>
      <c r="AF167" s="36"/>
    </row>
    <row r="168" spans="1:32" s="16" customFormat="1">
      <c r="A168" s="2497"/>
      <c r="B168" s="2518"/>
      <c r="C168" s="2518"/>
      <c r="D168" s="2521"/>
      <c r="E168" s="59" t="s">
        <v>761</v>
      </c>
      <c r="F168" s="60"/>
      <c r="G168" s="2521"/>
      <c r="H168" s="2611"/>
      <c r="I168" s="2585"/>
      <c r="J168" s="2588"/>
      <c r="K168" s="2585"/>
      <c r="L168" s="2588"/>
      <c r="M168" s="2603"/>
      <c r="N168" s="2604"/>
      <c r="O168" s="2509"/>
      <c r="P168" s="2626"/>
      <c r="Q168" s="2503"/>
      <c r="R168" s="2500"/>
      <c r="S168" s="2500"/>
      <c r="T168" s="2500"/>
      <c r="U168" s="2500"/>
      <c r="V168" s="2500"/>
      <c r="W168" s="2500"/>
      <c r="X168" s="2500"/>
      <c r="Y168" s="2500"/>
      <c r="Z168" s="2506"/>
      <c r="AA168" s="2591"/>
      <c r="AB168" s="61" t="s">
        <v>715</v>
      </c>
      <c r="AD168" s="2497"/>
      <c r="AE168" s="36"/>
      <c r="AF168" s="36"/>
    </row>
    <row r="169" spans="1:32" s="16" customFormat="1">
      <c r="A169" s="2498"/>
      <c r="B169" s="2519"/>
      <c r="C169" s="2519"/>
      <c r="D169" s="2522"/>
      <c r="E169" s="62" t="s">
        <v>762</v>
      </c>
      <c r="F169" s="63"/>
      <c r="G169" s="2522"/>
      <c r="H169" s="2612"/>
      <c r="I169" s="2586"/>
      <c r="J169" s="2589"/>
      <c r="K169" s="2586"/>
      <c r="L169" s="2589"/>
      <c r="M169" s="2605"/>
      <c r="N169" s="2606"/>
      <c r="O169" s="2510"/>
      <c r="P169" s="2627"/>
      <c r="Q169" s="2504"/>
      <c r="R169" s="2501"/>
      <c r="S169" s="2501"/>
      <c r="T169" s="2501"/>
      <c r="U169" s="2501"/>
      <c r="V169" s="2501"/>
      <c r="W169" s="2501"/>
      <c r="X169" s="2501"/>
      <c r="Y169" s="2501"/>
      <c r="Z169" s="2507"/>
      <c r="AA169" s="2592"/>
      <c r="AB169" s="64" t="s">
        <v>881</v>
      </c>
      <c r="AD169" s="2498"/>
      <c r="AE169" s="36"/>
      <c r="AF169" s="36"/>
    </row>
    <row r="170" spans="1:32" s="16" customFormat="1">
      <c r="A170" s="2496">
        <v>56</v>
      </c>
      <c r="B170" s="2517"/>
      <c r="C170" s="2517"/>
      <c r="D170" s="2520"/>
      <c r="E170" s="56" t="s">
        <v>760</v>
      </c>
      <c r="F170" s="57"/>
      <c r="G170" s="2520"/>
      <c r="H170" s="2628" t="s">
        <v>631</v>
      </c>
      <c r="I170" s="2584"/>
      <c r="J170" s="2587" t="s">
        <v>311</v>
      </c>
      <c r="K170" s="2584"/>
      <c r="L170" s="2587" t="s">
        <v>629</v>
      </c>
      <c r="M170" s="2608" t="s">
        <v>188</v>
      </c>
      <c r="N170" s="2609"/>
      <c r="O170" s="2508"/>
      <c r="P170" s="2629" t="s">
        <v>526</v>
      </c>
      <c r="Q170" s="2502"/>
      <c r="R170" s="2499"/>
      <c r="S170" s="2499"/>
      <c r="T170" s="2499"/>
      <c r="U170" s="2499"/>
      <c r="V170" s="2499"/>
      <c r="W170" s="2499"/>
      <c r="X170" s="2499"/>
      <c r="Y170" s="2499"/>
      <c r="Z170" s="2505"/>
      <c r="AA170" s="2590"/>
      <c r="AB170" s="58" t="s">
        <v>880</v>
      </c>
      <c r="AD170" s="2496" t="str">
        <f t="shared" ref="AD170" si="54">IF(ISERROR(VLOOKUP(C170,$AE$6:$AF$27,2,0))=TRUE,"",VLOOKUP(C170,$AE$6:$AF$27,2,0))</f>
        <v/>
      </c>
      <c r="AE170" s="36"/>
      <c r="AF170" s="36"/>
    </row>
    <row r="171" spans="1:32" s="16" customFormat="1">
      <c r="A171" s="2497"/>
      <c r="B171" s="2518"/>
      <c r="C171" s="2518"/>
      <c r="D171" s="2521"/>
      <c r="E171" s="59" t="s">
        <v>761</v>
      </c>
      <c r="F171" s="60"/>
      <c r="G171" s="2521"/>
      <c r="H171" s="2611"/>
      <c r="I171" s="2585"/>
      <c r="J171" s="2588"/>
      <c r="K171" s="2585"/>
      <c r="L171" s="2588"/>
      <c r="M171" s="2603"/>
      <c r="N171" s="2604"/>
      <c r="O171" s="2509"/>
      <c r="P171" s="2626"/>
      <c r="Q171" s="2503"/>
      <c r="R171" s="2500"/>
      <c r="S171" s="2500"/>
      <c r="T171" s="2500"/>
      <c r="U171" s="2500"/>
      <c r="V171" s="2500"/>
      <c r="W171" s="2500"/>
      <c r="X171" s="2500"/>
      <c r="Y171" s="2500"/>
      <c r="Z171" s="2506"/>
      <c r="AA171" s="2591"/>
      <c r="AB171" s="61" t="s">
        <v>715</v>
      </c>
      <c r="AD171" s="2497"/>
      <c r="AE171" s="36"/>
      <c r="AF171" s="36"/>
    </row>
    <row r="172" spans="1:32" s="16" customFormat="1">
      <c r="A172" s="2498"/>
      <c r="B172" s="2519"/>
      <c r="C172" s="2519"/>
      <c r="D172" s="2522"/>
      <c r="E172" s="62" t="s">
        <v>762</v>
      </c>
      <c r="F172" s="63"/>
      <c r="G172" s="2522"/>
      <c r="H172" s="2612"/>
      <c r="I172" s="2586"/>
      <c r="J172" s="2589"/>
      <c r="K172" s="2586"/>
      <c r="L172" s="2589"/>
      <c r="M172" s="2605"/>
      <c r="N172" s="2606"/>
      <c r="O172" s="2510"/>
      <c r="P172" s="2627"/>
      <c r="Q172" s="2504"/>
      <c r="R172" s="2501"/>
      <c r="S172" s="2501"/>
      <c r="T172" s="2501"/>
      <c r="U172" s="2501"/>
      <c r="V172" s="2501"/>
      <c r="W172" s="2501"/>
      <c r="X172" s="2501"/>
      <c r="Y172" s="2501"/>
      <c r="Z172" s="2507"/>
      <c r="AA172" s="2592"/>
      <c r="AB172" s="64" t="s">
        <v>881</v>
      </c>
      <c r="AD172" s="2498"/>
      <c r="AE172" s="36"/>
      <c r="AF172" s="36"/>
    </row>
    <row r="173" spans="1:32" s="16" customFormat="1">
      <c r="A173" s="2496">
        <v>57</v>
      </c>
      <c r="B173" s="2517"/>
      <c r="C173" s="2517"/>
      <c r="D173" s="2520"/>
      <c r="E173" s="56" t="s">
        <v>760</v>
      </c>
      <c r="F173" s="57"/>
      <c r="G173" s="2520"/>
      <c r="H173" s="2628" t="s">
        <v>631</v>
      </c>
      <c r="I173" s="2584"/>
      <c r="J173" s="2587" t="s">
        <v>311</v>
      </c>
      <c r="K173" s="2584"/>
      <c r="L173" s="2587" t="s">
        <v>629</v>
      </c>
      <c r="M173" s="2608" t="s">
        <v>188</v>
      </c>
      <c r="N173" s="2609"/>
      <c r="O173" s="2508"/>
      <c r="P173" s="2629" t="s">
        <v>526</v>
      </c>
      <c r="Q173" s="2502"/>
      <c r="R173" s="2499"/>
      <c r="S173" s="2499"/>
      <c r="T173" s="2499"/>
      <c r="U173" s="2499"/>
      <c r="V173" s="2499"/>
      <c r="W173" s="2499"/>
      <c r="X173" s="2499"/>
      <c r="Y173" s="2499"/>
      <c r="Z173" s="2505"/>
      <c r="AA173" s="2590"/>
      <c r="AB173" s="58" t="s">
        <v>880</v>
      </c>
      <c r="AD173" s="2496" t="str">
        <f t="shared" ref="AD173" si="55">IF(ISERROR(VLOOKUP(C173,$AE$6:$AF$27,2,0))=TRUE,"",VLOOKUP(C173,$AE$6:$AF$27,2,0))</f>
        <v/>
      </c>
      <c r="AE173" s="36"/>
      <c r="AF173" s="36"/>
    </row>
    <row r="174" spans="1:32" s="16" customFormat="1">
      <c r="A174" s="2497"/>
      <c r="B174" s="2518"/>
      <c r="C174" s="2518"/>
      <c r="D174" s="2521"/>
      <c r="E174" s="59" t="s">
        <v>761</v>
      </c>
      <c r="F174" s="60"/>
      <c r="G174" s="2521"/>
      <c r="H174" s="2611"/>
      <c r="I174" s="2585"/>
      <c r="J174" s="2588"/>
      <c r="K174" s="2585"/>
      <c r="L174" s="2588"/>
      <c r="M174" s="2603"/>
      <c r="N174" s="2604"/>
      <c r="O174" s="2509"/>
      <c r="P174" s="2626"/>
      <c r="Q174" s="2503"/>
      <c r="R174" s="2500"/>
      <c r="S174" s="2500"/>
      <c r="T174" s="2500"/>
      <c r="U174" s="2500"/>
      <c r="V174" s="2500"/>
      <c r="W174" s="2500"/>
      <c r="X174" s="2500"/>
      <c r="Y174" s="2500"/>
      <c r="Z174" s="2506"/>
      <c r="AA174" s="2591"/>
      <c r="AB174" s="61" t="s">
        <v>715</v>
      </c>
      <c r="AD174" s="2497"/>
      <c r="AE174" s="36"/>
      <c r="AF174" s="36"/>
    </row>
    <row r="175" spans="1:32" s="16" customFormat="1">
      <c r="A175" s="2498"/>
      <c r="B175" s="2519"/>
      <c r="C175" s="2519"/>
      <c r="D175" s="2522"/>
      <c r="E175" s="62" t="s">
        <v>762</v>
      </c>
      <c r="F175" s="63"/>
      <c r="G175" s="2522"/>
      <c r="H175" s="2612"/>
      <c r="I175" s="2586"/>
      <c r="J175" s="2589"/>
      <c r="K175" s="2586"/>
      <c r="L175" s="2589"/>
      <c r="M175" s="2605"/>
      <c r="N175" s="2606"/>
      <c r="O175" s="2510"/>
      <c r="P175" s="2627"/>
      <c r="Q175" s="2504"/>
      <c r="R175" s="2501"/>
      <c r="S175" s="2501"/>
      <c r="T175" s="2501"/>
      <c r="U175" s="2501"/>
      <c r="V175" s="2501"/>
      <c r="W175" s="2501"/>
      <c r="X175" s="2501"/>
      <c r="Y175" s="2501"/>
      <c r="Z175" s="2507"/>
      <c r="AA175" s="2592"/>
      <c r="AB175" s="64" t="s">
        <v>881</v>
      </c>
      <c r="AD175" s="2498"/>
      <c r="AE175" s="36"/>
      <c r="AF175" s="36"/>
    </row>
    <row r="176" spans="1:32" s="16" customFormat="1">
      <c r="A176" s="2496">
        <v>58</v>
      </c>
      <c r="B176" s="2517"/>
      <c r="C176" s="2517"/>
      <c r="D176" s="2520"/>
      <c r="E176" s="56" t="s">
        <v>760</v>
      </c>
      <c r="F176" s="57"/>
      <c r="G176" s="2520"/>
      <c r="H176" s="2628" t="s">
        <v>631</v>
      </c>
      <c r="I176" s="2584"/>
      <c r="J176" s="2587" t="s">
        <v>311</v>
      </c>
      <c r="K176" s="2584"/>
      <c r="L176" s="2587" t="s">
        <v>629</v>
      </c>
      <c r="M176" s="2608" t="s">
        <v>188</v>
      </c>
      <c r="N176" s="2609"/>
      <c r="O176" s="2508"/>
      <c r="P176" s="2629" t="s">
        <v>526</v>
      </c>
      <c r="Q176" s="2502"/>
      <c r="R176" s="2499"/>
      <c r="S176" s="2499"/>
      <c r="T176" s="2499"/>
      <c r="U176" s="2499"/>
      <c r="V176" s="2499"/>
      <c r="W176" s="2499"/>
      <c r="X176" s="2499"/>
      <c r="Y176" s="2499"/>
      <c r="Z176" s="2505"/>
      <c r="AA176" s="2590"/>
      <c r="AB176" s="58" t="s">
        <v>880</v>
      </c>
      <c r="AD176" s="2496" t="str">
        <f t="shared" ref="AD176" si="56">IF(ISERROR(VLOOKUP(C176,$AE$6:$AF$27,2,0))=TRUE,"",VLOOKUP(C176,$AE$6:$AF$27,2,0))</f>
        <v/>
      </c>
      <c r="AE176" s="36"/>
      <c r="AF176" s="36"/>
    </row>
    <row r="177" spans="1:32" s="16" customFormat="1">
      <c r="A177" s="2497"/>
      <c r="B177" s="2518"/>
      <c r="C177" s="2518"/>
      <c r="D177" s="2521"/>
      <c r="E177" s="59" t="s">
        <v>761</v>
      </c>
      <c r="F177" s="60"/>
      <c r="G177" s="2521"/>
      <c r="H177" s="2611"/>
      <c r="I177" s="2585"/>
      <c r="J177" s="2588"/>
      <c r="K177" s="2585"/>
      <c r="L177" s="2588"/>
      <c r="M177" s="2603"/>
      <c r="N177" s="2604"/>
      <c r="O177" s="2509"/>
      <c r="P177" s="2626"/>
      <c r="Q177" s="2503"/>
      <c r="R177" s="2500"/>
      <c r="S177" s="2500"/>
      <c r="T177" s="2500"/>
      <c r="U177" s="2500"/>
      <c r="V177" s="2500"/>
      <c r="W177" s="2500"/>
      <c r="X177" s="2500"/>
      <c r="Y177" s="2500"/>
      <c r="Z177" s="2506"/>
      <c r="AA177" s="2591"/>
      <c r="AB177" s="61" t="s">
        <v>715</v>
      </c>
      <c r="AD177" s="2497"/>
      <c r="AE177" s="36"/>
      <c r="AF177" s="36"/>
    </row>
    <row r="178" spans="1:32" s="16" customFormat="1">
      <c r="A178" s="2498"/>
      <c r="B178" s="2519"/>
      <c r="C178" s="2519"/>
      <c r="D178" s="2522"/>
      <c r="E178" s="62" t="s">
        <v>762</v>
      </c>
      <c r="F178" s="63"/>
      <c r="G178" s="2522"/>
      <c r="H178" s="2612"/>
      <c r="I178" s="2586"/>
      <c r="J178" s="2589"/>
      <c r="K178" s="2586"/>
      <c r="L178" s="2589"/>
      <c r="M178" s="2605"/>
      <c r="N178" s="2606"/>
      <c r="O178" s="2510"/>
      <c r="P178" s="2627"/>
      <c r="Q178" s="2504"/>
      <c r="R178" s="2501"/>
      <c r="S178" s="2501"/>
      <c r="T178" s="2501"/>
      <c r="U178" s="2501"/>
      <c r="V178" s="2501"/>
      <c r="W178" s="2501"/>
      <c r="X178" s="2501"/>
      <c r="Y178" s="2501"/>
      <c r="Z178" s="2507"/>
      <c r="AA178" s="2592"/>
      <c r="AB178" s="64" t="s">
        <v>881</v>
      </c>
      <c r="AD178" s="2498"/>
      <c r="AE178" s="36"/>
      <c r="AF178" s="36"/>
    </row>
    <row r="179" spans="1:32" s="16" customFormat="1">
      <c r="A179" s="2496">
        <v>59</v>
      </c>
      <c r="B179" s="2517"/>
      <c r="C179" s="2517"/>
      <c r="D179" s="2520"/>
      <c r="E179" s="56" t="s">
        <v>760</v>
      </c>
      <c r="F179" s="57"/>
      <c r="G179" s="2520"/>
      <c r="H179" s="2628" t="s">
        <v>631</v>
      </c>
      <c r="I179" s="2584"/>
      <c r="J179" s="2587" t="s">
        <v>311</v>
      </c>
      <c r="K179" s="2584"/>
      <c r="L179" s="2587" t="s">
        <v>629</v>
      </c>
      <c r="M179" s="2608" t="s">
        <v>188</v>
      </c>
      <c r="N179" s="2609"/>
      <c r="O179" s="2508"/>
      <c r="P179" s="2629" t="s">
        <v>526</v>
      </c>
      <c r="Q179" s="2502"/>
      <c r="R179" s="2499"/>
      <c r="S179" s="2499"/>
      <c r="T179" s="2499"/>
      <c r="U179" s="2499"/>
      <c r="V179" s="2499"/>
      <c r="W179" s="2499"/>
      <c r="X179" s="2499"/>
      <c r="Y179" s="2499"/>
      <c r="Z179" s="2505"/>
      <c r="AA179" s="2590"/>
      <c r="AB179" s="58" t="s">
        <v>880</v>
      </c>
      <c r="AD179" s="2496" t="str">
        <f t="shared" ref="AD179" si="57">IF(ISERROR(VLOOKUP(C179,$AE$6:$AF$27,2,0))=TRUE,"",VLOOKUP(C179,$AE$6:$AF$27,2,0))</f>
        <v/>
      </c>
      <c r="AE179" s="36"/>
      <c r="AF179" s="36"/>
    </row>
    <row r="180" spans="1:32" s="16" customFormat="1">
      <c r="A180" s="2497"/>
      <c r="B180" s="2518"/>
      <c r="C180" s="2518"/>
      <c r="D180" s="2521"/>
      <c r="E180" s="59" t="s">
        <v>761</v>
      </c>
      <c r="F180" s="60"/>
      <c r="G180" s="2521"/>
      <c r="H180" s="2611"/>
      <c r="I180" s="2585"/>
      <c r="J180" s="2588"/>
      <c r="K180" s="2585"/>
      <c r="L180" s="2588"/>
      <c r="M180" s="2603"/>
      <c r="N180" s="2604"/>
      <c r="O180" s="2509"/>
      <c r="P180" s="2626"/>
      <c r="Q180" s="2503"/>
      <c r="R180" s="2500"/>
      <c r="S180" s="2500"/>
      <c r="T180" s="2500"/>
      <c r="U180" s="2500"/>
      <c r="V180" s="2500"/>
      <c r="W180" s="2500"/>
      <c r="X180" s="2500"/>
      <c r="Y180" s="2500"/>
      <c r="Z180" s="2506"/>
      <c r="AA180" s="2591"/>
      <c r="AB180" s="61" t="s">
        <v>715</v>
      </c>
      <c r="AD180" s="2497"/>
      <c r="AE180" s="36"/>
      <c r="AF180" s="36"/>
    </row>
    <row r="181" spans="1:32" s="16" customFormat="1">
      <c r="A181" s="2498"/>
      <c r="B181" s="2519"/>
      <c r="C181" s="2519"/>
      <c r="D181" s="2522"/>
      <c r="E181" s="62" t="s">
        <v>762</v>
      </c>
      <c r="F181" s="63"/>
      <c r="G181" s="2522"/>
      <c r="H181" s="2612"/>
      <c r="I181" s="2586"/>
      <c r="J181" s="2589"/>
      <c r="K181" s="2586"/>
      <c r="L181" s="2589"/>
      <c r="M181" s="2605"/>
      <c r="N181" s="2606"/>
      <c r="O181" s="2510"/>
      <c r="P181" s="2627"/>
      <c r="Q181" s="2504"/>
      <c r="R181" s="2501"/>
      <c r="S181" s="2501"/>
      <c r="T181" s="2501"/>
      <c r="U181" s="2501"/>
      <c r="V181" s="2501"/>
      <c r="W181" s="2501"/>
      <c r="X181" s="2501"/>
      <c r="Y181" s="2501"/>
      <c r="Z181" s="2507"/>
      <c r="AA181" s="2592"/>
      <c r="AB181" s="64" t="s">
        <v>881</v>
      </c>
      <c r="AD181" s="2498"/>
      <c r="AE181" s="36"/>
      <c r="AF181" s="36"/>
    </row>
    <row r="182" spans="1:32" s="16" customFormat="1">
      <c r="A182" s="2496">
        <v>60</v>
      </c>
      <c r="B182" s="2517"/>
      <c r="C182" s="2517"/>
      <c r="D182" s="2520"/>
      <c r="E182" s="56" t="s">
        <v>760</v>
      </c>
      <c r="F182" s="57"/>
      <c r="G182" s="2520"/>
      <c r="H182" s="2628" t="s">
        <v>631</v>
      </c>
      <c r="I182" s="2584"/>
      <c r="J182" s="2587" t="s">
        <v>311</v>
      </c>
      <c r="K182" s="2584"/>
      <c r="L182" s="2587" t="s">
        <v>629</v>
      </c>
      <c r="M182" s="2608" t="s">
        <v>188</v>
      </c>
      <c r="N182" s="2609"/>
      <c r="O182" s="2508"/>
      <c r="P182" s="2629" t="s">
        <v>526</v>
      </c>
      <c r="Q182" s="2502"/>
      <c r="R182" s="2499"/>
      <c r="S182" s="2499"/>
      <c r="T182" s="2499"/>
      <c r="U182" s="2499"/>
      <c r="V182" s="2499"/>
      <c r="W182" s="2499"/>
      <c r="X182" s="2499"/>
      <c r="Y182" s="2499"/>
      <c r="Z182" s="2505"/>
      <c r="AA182" s="2590"/>
      <c r="AB182" s="58" t="s">
        <v>880</v>
      </c>
      <c r="AD182" s="2496" t="str">
        <f t="shared" ref="AD182" si="58">IF(ISERROR(VLOOKUP(C182,$AE$6:$AF$27,2,0))=TRUE,"",VLOOKUP(C182,$AE$6:$AF$27,2,0))</f>
        <v/>
      </c>
      <c r="AE182" s="36"/>
      <c r="AF182" s="36"/>
    </row>
    <row r="183" spans="1:32" s="16" customFormat="1">
      <c r="A183" s="2497"/>
      <c r="B183" s="2518"/>
      <c r="C183" s="2518"/>
      <c r="D183" s="2521"/>
      <c r="E183" s="59" t="s">
        <v>761</v>
      </c>
      <c r="F183" s="60"/>
      <c r="G183" s="2521"/>
      <c r="H183" s="2611"/>
      <c r="I183" s="2585"/>
      <c r="J183" s="2588"/>
      <c r="K183" s="2585"/>
      <c r="L183" s="2588"/>
      <c r="M183" s="2603"/>
      <c r="N183" s="2604"/>
      <c r="O183" s="2509"/>
      <c r="P183" s="2626"/>
      <c r="Q183" s="2503"/>
      <c r="R183" s="2500"/>
      <c r="S183" s="2500"/>
      <c r="T183" s="2500"/>
      <c r="U183" s="2500"/>
      <c r="V183" s="2500"/>
      <c r="W183" s="2500"/>
      <c r="X183" s="2500"/>
      <c r="Y183" s="2500"/>
      <c r="Z183" s="2506"/>
      <c r="AA183" s="2591"/>
      <c r="AB183" s="61" t="s">
        <v>715</v>
      </c>
      <c r="AD183" s="2497"/>
      <c r="AE183" s="36"/>
      <c r="AF183" s="36"/>
    </row>
    <row r="184" spans="1:32" s="16" customFormat="1">
      <c r="A184" s="2498"/>
      <c r="B184" s="2519"/>
      <c r="C184" s="2519"/>
      <c r="D184" s="2522"/>
      <c r="E184" s="62" t="s">
        <v>762</v>
      </c>
      <c r="F184" s="63"/>
      <c r="G184" s="2522"/>
      <c r="H184" s="2612"/>
      <c r="I184" s="2586"/>
      <c r="J184" s="2589"/>
      <c r="K184" s="2586"/>
      <c r="L184" s="2589"/>
      <c r="M184" s="2605"/>
      <c r="N184" s="2606"/>
      <c r="O184" s="2510"/>
      <c r="P184" s="2627"/>
      <c r="Q184" s="2504"/>
      <c r="R184" s="2501"/>
      <c r="S184" s="2501"/>
      <c r="T184" s="2501"/>
      <c r="U184" s="2501"/>
      <c r="V184" s="2501"/>
      <c r="W184" s="2501"/>
      <c r="X184" s="2501"/>
      <c r="Y184" s="2501"/>
      <c r="Z184" s="2507"/>
      <c r="AA184" s="2592"/>
      <c r="AB184" s="64" t="s">
        <v>881</v>
      </c>
      <c r="AD184" s="2498"/>
      <c r="AE184" s="36"/>
      <c r="AF184" s="36"/>
    </row>
  </sheetData>
  <sheetProtection sheet="1" objects="1" scenarios="1"/>
  <mergeCells count="1516">
    <mergeCell ref="AD182:AD184"/>
    <mergeCell ref="S182:S184"/>
    <mergeCell ref="T182:T184"/>
    <mergeCell ref="U182:U184"/>
    <mergeCell ref="V182:V184"/>
    <mergeCell ref="W182:W184"/>
    <mergeCell ref="X182:X184"/>
    <mergeCell ref="L182:L184"/>
    <mergeCell ref="M182:N184"/>
    <mergeCell ref="O182:O184"/>
    <mergeCell ref="P182:P184"/>
    <mergeCell ref="Q182:Q184"/>
    <mergeCell ref="R182:R184"/>
    <mergeCell ref="AD179:AD181"/>
    <mergeCell ref="A182:A184"/>
    <mergeCell ref="B182:B184"/>
    <mergeCell ref="C182:C184"/>
    <mergeCell ref="D182:D184"/>
    <mergeCell ref="G182:G184"/>
    <mergeCell ref="H182:H184"/>
    <mergeCell ref="I182:I184"/>
    <mergeCell ref="J182:J184"/>
    <mergeCell ref="K182:K184"/>
    <mergeCell ref="V179:V181"/>
    <mergeCell ref="W179:W181"/>
    <mergeCell ref="X179:X181"/>
    <mergeCell ref="Y179:Y181"/>
    <mergeCell ref="Z179:Z181"/>
    <mergeCell ref="AA179:AA181"/>
    <mergeCell ref="P179:P181"/>
    <mergeCell ref="Q179:Q181"/>
    <mergeCell ref="R179:R181"/>
    <mergeCell ref="S179:S181"/>
    <mergeCell ref="T179:T181"/>
    <mergeCell ref="U179:U181"/>
    <mergeCell ref="I179:I181"/>
    <mergeCell ref="J179:J181"/>
    <mergeCell ref="K179:K181"/>
    <mergeCell ref="L179:L181"/>
    <mergeCell ref="M179:N181"/>
    <mergeCell ref="O179:O181"/>
    <mergeCell ref="Y182:Y184"/>
    <mergeCell ref="Z182:Z184"/>
    <mergeCell ref="AA182:AA184"/>
    <mergeCell ref="AD176:AD178"/>
    <mergeCell ref="A179:A181"/>
    <mergeCell ref="B179:B181"/>
    <mergeCell ref="C179:C181"/>
    <mergeCell ref="D179:D181"/>
    <mergeCell ref="G179:G181"/>
    <mergeCell ref="H179:H181"/>
    <mergeCell ref="S176:S178"/>
    <mergeCell ref="T176:T178"/>
    <mergeCell ref="U176:U178"/>
    <mergeCell ref="V176:V178"/>
    <mergeCell ref="W176:W178"/>
    <mergeCell ref="X176:X178"/>
    <mergeCell ref="L176:L178"/>
    <mergeCell ref="M176:N178"/>
    <mergeCell ref="O176:O178"/>
    <mergeCell ref="P176:P178"/>
    <mergeCell ref="Q176:Q178"/>
    <mergeCell ref="R176:R178"/>
    <mergeCell ref="A176:A178"/>
    <mergeCell ref="B176:B178"/>
    <mergeCell ref="C176:C178"/>
    <mergeCell ref="D176:D178"/>
    <mergeCell ref="G176:G178"/>
    <mergeCell ref="H176:H178"/>
    <mergeCell ref="I176:I178"/>
    <mergeCell ref="J176:J178"/>
    <mergeCell ref="K176:K178"/>
    <mergeCell ref="V173:V175"/>
    <mergeCell ref="W173:W175"/>
    <mergeCell ref="X173:X175"/>
    <mergeCell ref="Y173:Y175"/>
    <mergeCell ref="Z173:Z175"/>
    <mergeCell ref="AA173:AA175"/>
    <mergeCell ref="P173:P175"/>
    <mergeCell ref="Q173:Q175"/>
    <mergeCell ref="R173:R175"/>
    <mergeCell ref="S173:S175"/>
    <mergeCell ref="T173:T175"/>
    <mergeCell ref="U173:U175"/>
    <mergeCell ref="I173:I175"/>
    <mergeCell ref="J173:J175"/>
    <mergeCell ref="K173:K175"/>
    <mergeCell ref="L173:L175"/>
    <mergeCell ref="M173:N175"/>
    <mergeCell ref="O173:O175"/>
    <mergeCell ref="Y176:Y178"/>
    <mergeCell ref="Z176:Z178"/>
    <mergeCell ref="AA176:AA178"/>
    <mergeCell ref="AD170:AD172"/>
    <mergeCell ref="A173:A175"/>
    <mergeCell ref="B173:B175"/>
    <mergeCell ref="C173:C175"/>
    <mergeCell ref="D173:D175"/>
    <mergeCell ref="G173:G175"/>
    <mergeCell ref="H173:H175"/>
    <mergeCell ref="S170:S172"/>
    <mergeCell ref="T170:T172"/>
    <mergeCell ref="U170:U172"/>
    <mergeCell ref="V170:V172"/>
    <mergeCell ref="W170:W172"/>
    <mergeCell ref="X170:X172"/>
    <mergeCell ref="L170:L172"/>
    <mergeCell ref="M170:N172"/>
    <mergeCell ref="O170:O172"/>
    <mergeCell ref="P170:P172"/>
    <mergeCell ref="Q170:Q172"/>
    <mergeCell ref="R170:R172"/>
    <mergeCell ref="AD173:AD175"/>
    <mergeCell ref="A170:A172"/>
    <mergeCell ref="B170:B172"/>
    <mergeCell ref="C170:C172"/>
    <mergeCell ref="D170:D172"/>
    <mergeCell ref="G170:G172"/>
    <mergeCell ref="H170:H172"/>
    <mergeCell ref="I170:I172"/>
    <mergeCell ref="J170:J172"/>
    <mergeCell ref="K170:K172"/>
    <mergeCell ref="Y170:Y172"/>
    <mergeCell ref="Z170:Z172"/>
    <mergeCell ref="AA170:AA172"/>
    <mergeCell ref="V167:V169"/>
    <mergeCell ref="W167:W169"/>
    <mergeCell ref="X167:X169"/>
    <mergeCell ref="Y167:Y169"/>
    <mergeCell ref="Z167:Z169"/>
    <mergeCell ref="AA167:AA169"/>
    <mergeCell ref="P167:P169"/>
    <mergeCell ref="Q167:Q169"/>
    <mergeCell ref="R167:R169"/>
    <mergeCell ref="S167:S169"/>
    <mergeCell ref="T167:T169"/>
    <mergeCell ref="U167:U169"/>
    <mergeCell ref="I167:I169"/>
    <mergeCell ref="J167:J169"/>
    <mergeCell ref="K167:K169"/>
    <mergeCell ref="L167:L169"/>
    <mergeCell ref="M167:N169"/>
    <mergeCell ref="O167:O169"/>
    <mergeCell ref="AD164:AD166"/>
    <mergeCell ref="A167:A169"/>
    <mergeCell ref="B167:B169"/>
    <mergeCell ref="C167:C169"/>
    <mergeCell ref="D167:D169"/>
    <mergeCell ref="G167:G169"/>
    <mergeCell ref="H167:H169"/>
    <mergeCell ref="S164:S166"/>
    <mergeCell ref="T164:T166"/>
    <mergeCell ref="U164:U166"/>
    <mergeCell ref="V164:V166"/>
    <mergeCell ref="W164:W166"/>
    <mergeCell ref="X164:X166"/>
    <mergeCell ref="L164:L166"/>
    <mergeCell ref="M164:N166"/>
    <mergeCell ref="O164:O166"/>
    <mergeCell ref="P164:P166"/>
    <mergeCell ref="Q164:Q166"/>
    <mergeCell ref="R164:R166"/>
    <mergeCell ref="AD167:AD169"/>
    <mergeCell ref="A164:A166"/>
    <mergeCell ref="B164:B166"/>
    <mergeCell ref="C164:C166"/>
    <mergeCell ref="D164:D166"/>
    <mergeCell ref="G164:G166"/>
    <mergeCell ref="H164:H166"/>
    <mergeCell ref="I164:I166"/>
    <mergeCell ref="J164:J166"/>
    <mergeCell ref="K164:K166"/>
    <mergeCell ref="Y164:Y166"/>
    <mergeCell ref="Z164:Z166"/>
    <mergeCell ref="AA164:AA166"/>
    <mergeCell ref="V161:V163"/>
    <mergeCell ref="W161:W163"/>
    <mergeCell ref="X161:X163"/>
    <mergeCell ref="Y161:Y163"/>
    <mergeCell ref="Z161:Z163"/>
    <mergeCell ref="AA161:AA163"/>
    <mergeCell ref="P161:P163"/>
    <mergeCell ref="Q161:Q163"/>
    <mergeCell ref="R161:R163"/>
    <mergeCell ref="S161:S163"/>
    <mergeCell ref="T161:T163"/>
    <mergeCell ref="U161:U163"/>
    <mergeCell ref="I161:I163"/>
    <mergeCell ref="J161:J163"/>
    <mergeCell ref="K161:K163"/>
    <mergeCell ref="L161:L163"/>
    <mergeCell ref="M161:N163"/>
    <mergeCell ref="O161:O163"/>
    <mergeCell ref="AD158:AD160"/>
    <mergeCell ref="A161:A163"/>
    <mergeCell ref="B161:B163"/>
    <mergeCell ref="C161:C163"/>
    <mergeCell ref="D161:D163"/>
    <mergeCell ref="G161:G163"/>
    <mergeCell ref="H161:H163"/>
    <mergeCell ref="S158:S160"/>
    <mergeCell ref="T158:T160"/>
    <mergeCell ref="U158:U160"/>
    <mergeCell ref="V158:V160"/>
    <mergeCell ref="W158:W160"/>
    <mergeCell ref="X158:X160"/>
    <mergeCell ref="L158:L160"/>
    <mergeCell ref="M158:N160"/>
    <mergeCell ref="O158:O160"/>
    <mergeCell ref="P158:P160"/>
    <mergeCell ref="Q158:Q160"/>
    <mergeCell ref="R158:R160"/>
    <mergeCell ref="AD161:AD163"/>
    <mergeCell ref="A158:A160"/>
    <mergeCell ref="B158:B160"/>
    <mergeCell ref="C158:C160"/>
    <mergeCell ref="D158:D160"/>
    <mergeCell ref="G158:G160"/>
    <mergeCell ref="H158:H160"/>
    <mergeCell ref="I158:I160"/>
    <mergeCell ref="J158:J160"/>
    <mergeCell ref="K158:K160"/>
    <mergeCell ref="Y158:Y160"/>
    <mergeCell ref="Z158:Z160"/>
    <mergeCell ref="AA158:AA160"/>
    <mergeCell ref="V155:V157"/>
    <mergeCell ref="W155:W157"/>
    <mergeCell ref="X155:X157"/>
    <mergeCell ref="Y155:Y157"/>
    <mergeCell ref="Z155:Z157"/>
    <mergeCell ref="AA155:AA157"/>
    <mergeCell ref="P155:P157"/>
    <mergeCell ref="Q155:Q157"/>
    <mergeCell ref="R155:R157"/>
    <mergeCell ref="S155:S157"/>
    <mergeCell ref="T155:T157"/>
    <mergeCell ref="U155:U157"/>
    <mergeCell ref="I155:I157"/>
    <mergeCell ref="J155:J157"/>
    <mergeCell ref="K155:K157"/>
    <mergeCell ref="L155:L157"/>
    <mergeCell ref="M155:N157"/>
    <mergeCell ref="O155:O157"/>
    <mergeCell ref="AD152:AD154"/>
    <mergeCell ref="A155:A157"/>
    <mergeCell ref="B155:B157"/>
    <mergeCell ref="C155:C157"/>
    <mergeCell ref="D155:D157"/>
    <mergeCell ref="G155:G157"/>
    <mergeCell ref="H155:H157"/>
    <mergeCell ref="S152:S154"/>
    <mergeCell ref="T152:T154"/>
    <mergeCell ref="U152:U154"/>
    <mergeCell ref="V152:V154"/>
    <mergeCell ref="W152:W154"/>
    <mergeCell ref="X152:X154"/>
    <mergeCell ref="L152:L154"/>
    <mergeCell ref="M152:N154"/>
    <mergeCell ref="O152:O154"/>
    <mergeCell ref="P152:P154"/>
    <mergeCell ref="Q152:Q154"/>
    <mergeCell ref="R152:R154"/>
    <mergeCell ref="AD155:AD157"/>
    <mergeCell ref="A152:A154"/>
    <mergeCell ref="B152:B154"/>
    <mergeCell ref="C152:C154"/>
    <mergeCell ref="D152:D154"/>
    <mergeCell ref="G152:G154"/>
    <mergeCell ref="H152:H154"/>
    <mergeCell ref="I152:I154"/>
    <mergeCell ref="J152:J154"/>
    <mergeCell ref="K152:K154"/>
    <mergeCell ref="Y152:Y154"/>
    <mergeCell ref="Z152:Z154"/>
    <mergeCell ref="AA152:AA154"/>
    <mergeCell ref="V149:V151"/>
    <mergeCell ref="W149:W151"/>
    <mergeCell ref="X149:X151"/>
    <mergeCell ref="Y149:Y151"/>
    <mergeCell ref="Z149:Z151"/>
    <mergeCell ref="AA149:AA151"/>
    <mergeCell ref="P149:P151"/>
    <mergeCell ref="Q149:Q151"/>
    <mergeCell ref="R149:R151"/>
    <mergeCell ref="S149:S151"/>
    <mergeCell ref="T149:T151"/>
    <mergeCell ref="U149:U151"/>
    <mergeCell ref="I149:I151"/>
    <mergeCell ref="J149:J151"/>
    <mergeCell ref="K149:K151"/>
    <mergeCell ref="L149:L151"/>
    <mergeCell ref="M149:N151"/>
    <mergeCell ref="O149:O151"/>
    <mergeCell ref="AD146:AD148"/>
    <mergeCell ref="A149:A151"/>
    <mergeCell ref="B149:B151"/>
    <mergeCell ref="C149:C151"/>
    <mergeCell ref="D149:D151"/>
    <mergeCell ref="G149:G151"/>
    <mergeCell ref="H149:H151"/>
    <mergeCell ref="S146:S148"/>
    <mergeCell ref="T146:T148"/>
    <mergeCell ref="U146:U148"/>
    <mergeCell ref="V146:V148"/>
    <mergeCell ref="W146:W148"/>
    <mergeCell ref="X146:X148"/>
    <mergeCell ref="L146:L148"/>
    <mergeCell ref="M146:N148"/>
    <mergeCell ref="O146:O148"/>
    <mergeCell ref="P146:P148"/>
    <mergeCell ref="Q146:Q148"/>
    <mergeCell ref="R146:R148"/>
    <mergeCell ref="AD149:AD151"/>
    <mergeCell ref="A146:A148"/>
    <mergeCell ref="B146:B148"/>
    <mergeCell ref="C146:C148"/>
    <mergeCell ref="D146:D148"/>
    <mergeCell ref="G146:G148"/>
    <mergeCell ref="H146:H148"/>
    <mergeCell ref="I146:I148"/>
    <mergeCell ref="J146:J148"/>
    <mergeCell ref="K146:K148"/>
    <mergeCell ref="Y146:Y148"/>
    <mergeCell ref="Z146:Z148"/>
    <mergeCell ref="AA146:AA148"/>
    <mergeCell ref="V143:V145"/>
    <mergeCell ref="W143:W145"/>
    <mergeCell ref="X143:X145"/>
    <mergeCell ref="Y143:Y145"/>
    <mergeCell ref="Z143:Z145"/>
    <mergeCell ref="AA143:AA145"/>
    <mergeCell ref="P143:P145"/>
    <mergeCell ref="Q143:Q145"/>
    <mergeCell ref="R143:R145"/>
    <mergeCell ref="S143:S145"/>
    <mergeCell ref="T143:T145"/>
    <mergeCell ref="U143:U145"/>
    <mergeCell ref="I143:I145"/>
    <mergeCell ref="J143:J145"/>
    <mergeCell ref="K143:K145"/>
    <mergeCell ref="L143:L145"/>
    <mergeCell ref="M143:N145"/>
    <mergeCell ref="O143:O145"/>
    <mergeCell ref="AD140:AD142"/>
    <mergeCell ref="A143:A145"/>
    <mergeCell ref="B143:B145"/>
    <mergeCell ref="C143:C145"/>
    <mergeCell ref="D143:D145"/>
    <mergeCell ref="G143:G145"/>
    <mergeCell ref="H143:H145"/>
    <mergeCell ref="S140:S142"/>
    <mergeCell ref="T140:T142"/>
    <mergeCell ref="U140:U142"/>
    <mergeCell ref="V140:V142"/>
    <mergeCell ref="W140:W142"/>
    <mergeCell ref="X140:X142"/>
    <mergeCell ref="L140:L142"/>
    <mergeCell ref="M140:N142"/>
    <mergeCell ref="O140:O142"/>
    <mergeCell ref="P140:P142"/>
    <mergeCell ref="Q140:Q142"/>
    <mergeCell ref="R140:R142"/>
    <mergeCell ref="AD143:AD145"/>
    <mergeCell ref="A140:A142"/>
    <mergeCell ref="B140:B142"/>
    <mergeCell ref="C140:C142"/>
    <mergeCell ref="D140:D142"/>
    <mergeCell ref="G140:G142"/>
    <mergeCell ref="H140:H142"/>
    <mergeCell ref="I140:I142"/>
    <mergeCell ref="J140:J142"/>
    <mergeCell ref="K140:K142"/>
    <mergeCell ref="Y140:Y142"/>
    <mergeCell ref="Z140:Z142"/>
    <mergeCell ref="AA140:AA142"/>
    <mergeCell ref="V137:V139"/>
    <mergeCell ref="W137:W139"/>
    <mergeCell ref="X137:X139"/>
    <mergeCell ref="Y137:Y139"/>
    <mergeCell ref="Z137:Z139"/>
    <mergeCell ref="AA137:AA139"/>
    <mergeCell ref="P137:P139"/>
    <mergeCell ref="Q137:Q139"/>
    <mergeCell ref="R137:R139"/>
    <mergeCell ref="S137:S139"/>
    <mergeCell ref="T137:T139"/>
    <mergeCell ref="U137:U139"/>
    <mergeCell ref="I137:I139"/>
    <mergeCell ref="J137:J139"/>
    <mergeCell ref="K137:K139"/>
    <mergeCell ref="L137:L139"/>
    <mergeCell ref="M137:N139"/>
    <mergeCell ref="O137:O139"/>
    <mergeCell ref="AD134:AD136"/>
    <mergeCell ref="A137:A139"/>
    <mergeCell ref="B137:B139"/>
    <mergeCell ref="C137:C139"/>
    <mergeCell ref="D137:D139"/>
    <mergeCell ref="G137:G139"/>
    <mergeCell ref="H137:H139"/>
    <mergeCell ref="S134:S136"/>
    <mergeCell ref="T134:T136"/>
    <mergeCell ref="U134:U136"/>
    <mergeCell ref="V134:V136"/>
    <mergeCell ref="W134:W136"/>
    <mergeCell ref="X134:X136"/>
    <mergeCell ref="L134:L136"/>
    <mergeCell ref="M134:N136"/>
    <mergeCell ref="O134:O136"/>
    <mergeCell ref="P134:P136"/>
    <mergeCell ref="Q134:Q136"/>
    <mergeCell ref="R134:R136"/>
    <mergeCell ref="AD137:AD139"/>
    <mergeCell ref="A134:A136"/>
    <mergeCell ref="B134:B136"/>
    <mergeCell ref="C134:C136"/>
    <mergeCell ref="D134:D136"/>
    <mergeCell ref="G134:G136"/>
    <mergeCell ref="H134:H136"/>
    <mergeCell ref="I134:I136"/>
    <mergeCell ref="J134:J136"/>
    <mergeCell ref="K134:K136"/>
    <mergeCell ref="Y134:Y136"/>
    <mergeCell ref="Z134:Z136"/>
    <mergeCell ref="AA134:AA136"/>
    <mergeCell ref="V131:V133"/>
    <mergeCell ref="W131:W133"/>
    <mergeCell ref="X131:X133"/>
    <mergeCell ref="Y131:Y133"/>
    <mergeCell ref="Z131:Z133"/>
    <mergeCell ref="AA131:AA133"/>
    <mergeCell ref="P131:P133"/>
    <mergeCell ref="Q131:Q133"/>
    <mergeCell ref="R131:R133"/>
    <mergeCell ref="S131:S133"/>
    <mergeCell ref="T131:T133"/>
    <mergeCell ref="U131:U133"/>
    <mergeCell ref="I131:I133"/>
    <mergeCell ref="J131:J133"/>
    <mergeCell ref="K131:K133"/>
    <mergeCell ref="L131:L133"/>
    <mergeCell ref="M131:N133"/>
    <mergeCell ref="O131:O133"/>
    <mergeCell ref="AD128:AD130"/>
    <mergeCell ref="A131:A133"/>
    <mergeCell ref="B131:B133"/>
    <mergeCell ref="C131:C133"/>
    <mergeCell ref="D131:D133"/>
    <mergeCell ref="G131:G133"/>
    <mergeCell ref="H131:H133"/>
    <mergeCell ref="S128:S130"/>
    <mergeCell ref="T128:T130"/>
    <mergeCell ref="U128:U130"/>
    <mergeCell ref="V128:V130"/>
    <mergeCell ref="W128:W130"/>
    <mergeCell ref="X128:X130"/>
    <mergeCell ref="L128:L130"/>
    <mergeCell ref="M128:N130"/>
    <mergeCell ref="O128:O130"/>
    <mergeCell ref="P128:P130"/>
    <mergeCell ref="Q128:Q130"/>
    <mergeCell ref="R128:R130"/>
    <mergeCell ref="AD131:AD133"/>
    <mergeCell ref="A128:A130"/>
    <mergeCell ref="B128:B130"/>
    <mergeCell ref="C128:C130"/>
    <mergeCell ref="D128:D130"/>
    <mergeCell ref="G128:G130"/>
    <mergeCell ref="H128:H130"/>
    <mergeCell ref="I128:I130"/>
    <mergeCell ref="J128:J130"/>
    <mergeCell ref="K128:K130"/>
    <mergeCell ref="Y128:Y130"/>
    <mergeCell ref="Z128:Z130"/>
    <mergeCell ref="AA128:AA130"/>
    <mergeCell ref="V125:V127"/>
    <mergeCell ref="W125:W127"/>
    <mergeCell ref="X125:X127"/>
    <mergeCell ref="Y125:Y127"/>
    <mergeCell ref="Z125:Z127"/>
    <mergeCell ref="AA125:AA127"/>
    <mergeCell ref="P125:P127"/>
    <mergeCell ref="Q125:Q127"/>
    <mergeCell ref="R125:R127"/>
    <mergeCell ref="S125:S127"/>
    <mergeCell ref="T125:T127"/>
    <mergeCell ref="U125:U127"/>
    <mergeCell ref="I125:I127"/>
    <mergeCell ref="J125:J127"/>
    <mergeCell ref="K125:K127"/>
    <mergeCell ref="L125:L127"/>
    <mergeCell ref="M125:N127"/>
    <mergeCell ref="O125:O127"/>
    <mergeCell ref="AD122:AD124"/>
    <mergeCell ref="A125:A127"/>
    <mergeCell ref="B125:B127"/>
    <mergeCell ref="C125:C127"/>
    <mergeCell ref="D125:D127"/>
    <mergeCell ref="G125:G127"/>
    <mergeCell ref="H125:H127"/>
    <mergeCell ref="S122:S124"/>
    <mergeCell ref="T122:T124"/>
    <mergeCell ref="U122:U124"/>
    <mergeCell ref="V122:V124"/>
    <mergeCell ref="W122:W124"/>
    <mergeCell ref="X122:X124"/>
    <mergeCell ref="L122:L124"/>
    <mergeCell ref="M122:N124"/>
    <mergeCell ref="O122:O124"/>
    <mergeCell ref="P122:P124"/>
    <mergeCell ref="Q122:Q124"/>
    <mergeCell ref="R122:R124"/>
    <mergeCell ref="AD125:AD127"/>
    <mergeCell ref="A122:A124"/>
    <mergeCell ref="B122:B124"/>
    <mergeCell ref="C122:C124"/>
    <mergeCell ref="D122:D124"/>
    <mergeCell ref="G122:G124"/>
    <mergeCell ref="H122:H124"/>
    <mergeCell ref="I122:I124"/>
    <mergeCell ref="J122:J124"/>
    <mergeCell ref="K122:K124"/>
    <mergeCell ref="Y122:Y124"/>
    <mergeCell ref="Z122:Z124"/>
    <mergeCell ref="AA122:AA124"/>
    <mergeCell ref="V119:V121"/>
    <mergeCell ref="W119:W121"/>
    <mergeCell ref="X119:X121"/>
    <mergeCell ref="Y119:Y121"/>
    <mergeCell ref="Z119:Z121"/>
    <mergeCell ref="AA119:AA121"/>
    <mergeCell ref="P119:P121"/>
    <mergeCell ref="Q119:Q121"/>
    <mergeCell ref="R119:R121"/>
    <mergeCell ref="S119:S121"/>
    <mergeCell ref="T119:T121"/>
    <mergeCell ref="U119:U121"/>
    <mergeCell ref="I119:I121"/>
    <mergeCell ref="J119:J121"/>
    <mergeCell ref="K119:K121"/>
    <mergeCell ref="L119:L121"/>
    <mergeCell ref="M119:N121"/>
    <mergeCell ref="O119:O121"/>
    <mergeCell ref="AD116:AD118"/>
    <mergeCell ref="A119:A121"/>
    <mergeCell ref="B119:B121"/>
    <mergeCell ref="C119:C121"/>
    <mergeCell ref="D119:D121"/>
    <mergeCell ref="G119:G121"/>
    <mergeCell ref="H119:H121"/>
    <mergeCell ref="S116:S118"/>
    <mergeCell ref="T116:T118"/>
    <mergeCell ref="U116:U118"/>
    <mergeCell ref="V116:V118"/>
    <mergeCell ref="W116:W118"/>
    <mergeCell ref="X116:X118"/>
    <mergeCell ref="L116:L118"/>
    <mergeCell ref="M116:N118"/>
    <mergeCell ref="O116:O118"/>
    <mergeCell ref="P116:P118"/>
    <mergeCell ref="Q116:Q118"/>
    <mergeCell ref="R116:R118"/>
    <mergeCell ref="AD119:AD121"/>
    <mergeCell ref="A116:A118"/>
    <mergeCell ref="B116:B118"/>
    <mergeCell ref="C116:C118"/>
    <mergeCell ref="D116:D118"/>
    <mergeCell ref="G116:G118"/>
    <mergeCell ref="H116:H118"/>
    <mergeCell ref="I116:I118"/>
    <mergeCell ref="J116:J118"/>
    <mergeCell ref="K116:K118"/>
    <mergeCell ref="Y116:Y118"/>
    <mergeCell ref="Z116:Z118"/>
    <mergeCell ref="AA116:AA118"/>
    <mergeCell ref="V113:V115"/>
    <mergeCell ref="W113:W115"/>
    <mergeCell ref="X113:X115"/>
    <mergeCell ref="Y113:Y115"/>
    <mergeCell ref="Z113:Z115"/>
    <mergeCell ref="AA113:AA115"/>
    <mergeCell ref="P113:P115"/>
    <mergeCell ref="Q113:Q115"/>
    <mergeCell ref="R113:R115"/>
    <mergeCell ref="S113:S115"/>
    <mergeCell ref="T113:T115"/>
    <mergeCell ref="U113:U115"/>
    <mergeCell ref="I113:I115"/>
    <mergeCell ref="J113:J115"/>
    <mergeCell ref="K113:K115"/>
    <mergeCell ref="L113:L115"/>
    <mergeCell ref="M113:N115"/>
    <mergeCell ref="O113:O115"/>
    <mergeCell ref="AD110:AD112"/>
    <mergeCell ref="A113:A115"/>
    <mergeCell ref="B113:B115"/>
    <mergeCell ref="C113:C115"/>
    <mergeCell ref="D113:D115"/>
    <mergeCell ref="G113:G115"/>
    <mergeCell ref="H113:H115"/>
    <mergeCell ref="S110:S112"/>
    <mergeCell ref="T110:T112"/>
    <mergeCell ref="U110:U112"/>
    <mergeCell ref="V110:V112"/>
    <mergeCell ref="W110:W112"/>
    <mergeCell ref="X110:X112"/>
    <mergeCell ref="L110:L112"/>
    <mergeCell ref="M110:N112"/>
    <mergeCell ref="O110:O112"/>
    <mergeCell ref="P110:P112"/>
    <mergeCell ref="Q110:Q112"/>
    <mergeCell ref="R110:R112"/>
    <mergeCell ref="AD113:AD115"/>
    <mergeCell ref="A110:A112"/>
    <mergeCell ref="B110:B112"/>
    <mergeCell ref="C110:C112"/>
    <mergeCell ref="D110:D112"/>
    <mergeCell ref="G110:G112"/>
    <mergeCell ref="H110:H112"/>
    <mergeCell ref="I110:I112"/>
    <mergeCell ref="J110:J112"/>
    <mergeCell ref="K110:K112"/>
    <mergeCell ref="Y110:Y112"/>
    <mergeCell ref="Z110:Z112"/>
    <mergeCell ref="AA110:AA112"/>
    <mergeCell ref="V107:V109"/>
    <mergeCell ref="W107:W109"/>
    <mergeCell ref="X107:X109"/>
    <mergeCell ref="Y107:Y109"/>
    <mergeCell ref="Z107:Z109"/>
    <mergeCell ref="AA107:AA109"/>
    <mergeCell ref="P107:P109"/>
    <mergeCell ref="Q107:Q109"/>
    <mergeCell ref="R107:R109"/>
    <mergeCell ref="S107:S109"/>
    <mergeCell ref="T107:T109"/>
    <mergeCell ref="U107:U109"/>
    <mergeCell ref="I107:I109"/>
    <mergeCell ref="J107:J109"/>
    <mergeCell ref="K107:K109"/>
    <mergeCell ref="L107:L109"/>
    <mergeCell ref="M107:N109"/>
    <mergeCell ref="O107:O109"/>
    <mergeCell ref="AD104:AD106"/>
    <mergeCell ref="A107:A109"/>
    <mergeCell ref="B107:B109"/>
    <mergeCell ref="C107:C109"/>
    <mergeCell ref="D107:D109"/>
    <mergeCell ref="G107:G109"/>
    <mergeCell ref="H107:H109"/>
    <mergeCell ref="S104:S106"/>
    <mergeCell ref="T104:T106"/>
    <mergeCell ref="U104:U106"/>
    <mergeCell ref="V104:V106"/>
    <mergeCell ref="W104:W106"/>
    <mergeCell ref="X104:X106"/>
    <mergeCell ref="L104:L106"/>
    <mergeCell ref="M104:N106"/>
    <mergeCell ref="O104:O106"/>
    <mergeCell ref="P104:P106"/>
    <mergeCell ref="Q104:Q106"/>
    <mergeCell ref="R104:R106"/>
    <mergeCell ref="AD107:AD109"/>
    <mergeCell ref="A104:A106"/>
    <mergeCell ref="B104:B106"/>
    <mergeCell ref="C104:C106"/>
    <mergeCell ref="D104:D106"/>
    <mergeCell ref="G104:G106"/>
    <mergeCell ref="H104:H106"/>
    <mergeCell ref="I104:I106"/>
    <mergeCell ref="J104:J106"/>
    <mergeCell ref="K104:K106"/>
    <mergeCell ref="Y104:Y106"/>
    <mergeCell ref="Z104:Z106"/>
    <mergeCell ref="AA104:AA106"/>
    <mergeCell ref="V101:V103"/>
    <mergeCell ref="W101:W103"/>
    <mergeCell ref="X101:X103"/>
    <mergeCell ref="Y101:Y103"/>
    <mergeCell ref="Z101:Z103"/>
    <mergeCell ref="AA101:AA103"/>
    <mergeCell ref="P101:P103"/>
    <mergeCell ref="Q101:Q103"/>
    <mergeCell ref="R101:R103"/>
    <mergeCell ref="S101:S103"/>
    <mergeCell ref="T101:T103"/>
    <mergeCell ref="U101:U103"/>
    <mergeCell ref="I101:I103"/>
    <mergeCell ref="J101:J103"/>
    <mergeCell ref="K101:K103"/>
    <mergeCell ref="L101:L103"/>
    <mergeCell ref="M101:N103"/>
    <mergeCell ref="O101:O103"/>
    <mergeCell ref="AD98:AD100"/>
    <mergeCell ref="A101:A103"/>
    <mergeCell ref="B101:B103"/>
    <mergeCell ref="C101:C103"/>
    <mergeCell ref="D101:D103"/>
    <mergeCell ref="G101:G103"/>
    <mergeCell ref="H101:H103"/>
    <mergeCell ref="S98:S100"/>
    <mergeCell ref="T98:T100"/>
    <mergeCell ref="U98:U100"/>
    <mergeCell ref="V98:V100"/>
    <mergeCell ref="W98:W100"/>
    <mergeCell ref="X98:X100"/>
    <mergeCell ref="L98:L100"/>
    <mergeCell ref="M98:N100"/>
    <mergeCell ref="O98:O100"/>
    <mergeCell ref="P98:P100"/>
    <mergeCell ref="Q98:Q100"/>
    <mergeCell ref="R98:R100"/>
    <mergeCell ref="AD101:AD103"/>
    <mergeCell ref="A98:A100"/>
    <mergeCell ref="B98:B100"/>
    <mergeCell ref="C98:C100"/>
    <mergeCell ref="D98:D100"/>
    <mergeCell ref="G98:G100"/>
    <mergeCell ref="H98:H100"/>
    <mergeCell ref="I98:I100"/>
    <mergeCell ref="J98:J100"/>
    <mergeCell ref="K98:K100"/>
    <mergeCell ref="Y98:Y100"/>
    <mergeCell ref="Z98:Z100"/>
    <mergeCell ref="AA98:AA100"/>
    <mergeCell ref="V95:V97"/>
    <mergeCell ref="W95:W97"/>
    <mergeCell ref="X95:X97"/>
    <mergeCell ref="Y95:Y97"/>
    <mergeCell ref="Z95:Z97"/>
    <mergeCell ref="AA95:AA97"/>
    <mergeCell ref="P95:P97"/>
    <mergeCell ref="Q95:Q97"/>
    <mergeCell ref="R95:R97"/>
    <mergeCell ref="S95:S97"/>
    <mergeCell ref="T95:T97"/>
    <mergeCell ref="U95:U97"/>
    <mergeCell ref="I95:I97"/>
    <mergeCell ref="J95:J97"/>
    <mergeCell ref="K95:K97"/>
    <mergeCell ref="L95:L97"/>
    <mergeCell ref="M95:N97"/>
    <mergeCell ref="O95:O97"/>
    <mergeCell ref="AD92:AD94"/>
    <mergeCell ref="A95:A97"/>
    <mergeCell ref="B95:B97"/>
    <mergeCell ref="C95:C97"/>
    <mergeCell ref="D95:D97"/>
    <mergeCell ref="G95:G97"/>
    <mergeCell ref="H95:H97"/>
    <mergeCell ref="S92:S94"/>
    <mergeCell ref="T92:T94"/>
    <mergeCell ref="U92:U94"/>
    <mergeCell ref="V92:V94"/>
    <mergeCell ref="W92:W94"/>
    <mergeCell ref="X92:X94"/>
    <mergeCell ref="L92:L94"/>
    <mergeCell ref="M92:N94"/>
    <mergeCell ref="O92:O94"/>
    <mergeCell ref="P92:P94"/>
    <mergeCell ref="Q92:Q94"/>
    <mergeCell ref="R92:R94"/>
    <mergeCell ref="AD95:AD97"/>
    <mergeCell ref="A92:A94"/>
    <mergeCell ref="B92:B94"/>
    <mergeCell ref="C92:C94"/>
    <mergeCell ref="D92:D94"/>
    <mergeCell ref="G92:G94"/>
    <mergeCell ref="H92:H94"/>
    <mergeCell ref="I92:I94"/>
    <mergeCell ref="J92:J94"/>
    <mergeCell ref="K92:K94"/>
    <mergeCell ref="Y92:Y94"/>
    <mergeCell ref="Z92:Z94"/>
    <mergeCell ref="AA92:AA94"/>
    <mergeCell ref="V89:V91"/>
    <mergeCell ref="W89:W91"/>
    <mergeCell ref="X89:X91"/>
    <mergeCell ref="Y89:Y91"/>
    <mergeCell ref="Z89:Z91"/>
    <mergeCell ref="AA89:AA91"/>
    <mergeCell ref="P89:P91"/>
    <mergeCell ref="Q89:Q91"/>
    <mergeCell ref="R89:R91"/>
    <mergeCell ref="S89:S91"/>
    <mergeCell ref="T89:T91"/>
    <mergeCell ref="U89:U91"/>
    <mergeCell ref="I89:I91"/>
    <mergeCell ref="J89:J91"/>
    <mergeCell ref="K89:K91"/>
    <mergeCell ref="L89:L91"/>
    <mergeCell ref="M89:N91"/>
    <mergeCell ref="O89:O91"/>
    <mergeCell ref="AD86:AD88"/>
    <mergeCell ref="A89:A91"/>
    <mergeCell ref="B89:B91"/>
    <mergeCell ref="C89:C91"/>
    <mergeCell ref="D89:D91"/>
    <mergeCell ref="G89:G91"/>
    <mergeCell ref="H89:H91"/>
    <mergeCell ref="S86:S88"/>
    <mergeCell ref="T86:T88"/>
    <mergeCell ref="U86:U88"/>
    <mergeCell ref="V86:V88"/>
    <mergeCell ref="W86:W88"/>
    <mergeCell ref="X86:X88"/>
    <mergeCell ref="L86:L88"/>
    <mergeCell ref="M86:N88"/>
    <mergeCell ref="O86:O88"/>
    <mergeCell ref="P86:P88"/>
    <mergeCell ref="Q86:Q88"/>
    <mergeCell ref="R86:R88"/>
    <mergeCell ref="AD89:AD91"/>
    <mergeCell ref="A86:A88"/>
    <mergeCell ref="B86:B88"/>
    <mergeCell ref="C86:C88"/>
    <mergeCell ref="D86:D88"/>
    <mergeCell ref="G86:G88"/>
    <mergeCell ref="H86:H88"/>
    <mergeCell ref="I86:I88"/>
    <mergeCell ref="J86:J88"/>
    <mergeCell ref="K86:K88"/>
    <mergeCell ref="Y86:Y88"/>
    <mergeCell ref="Z86:Z88"/>
    <mergeCell ref="AA86:AA88"/>
    <mergeCell ref="V83:V85"/>
    <mergeCell ref="W83:W85"/>
    <mergeCell ref="X83:X85"/>
    <mergeCell ref="Y83:Y85"/>
    <mergeCell ref="Z83:Z85"/>
    <mergeCell ref="AA83:AA85"/>
    <mergeCell ref="P83:P85"/>
    <mergeCell ref="Q83:Q85"/>
    <mergeCell ref="R83:R85"/>
    <mergeCell ref="S83:S85"/>
    <mergeCell ref="T83:T85"/>
    <mergeCell ref="U83:U85"/>
    <mergeCell ref="I83:I85"/>
    <mergeCell ref="J83:J85"/>
    <mergeCell ref="K83:K85"/>
    <mergeCell ref="L83:L85"/>
    <mergeCell ref="M83:N85"/>
    <mergeCell ref="O83:O85"/>
    <mergeCell ref="AD80:AD82"/>
    <mergeCell ref="A83:A85"/>
    <mergeCell ref="B83:B85"/>
    <mergeCell ref="C83:C85"/>
    <mergeCell ref="D83:D85"/>
    <mergeCell ref="G83:G85"/>
    <mergeCell ref="H83:H85"/>
    <mergeCell ref="S80:S82"/>
    <mergeCell ref="T80:T82"/>
    <mergeCell ref="U80:U82"/>
    <mergeCell ref="V80:V82"/>
    <mergeCell ref="W80:W82"/>
    <mergeCell ref="X80:X82"/>
    <mergeCell ref="L80:L82"/>
    <mergeCell ref="M80:N82"/>
    <mergeCell ref="O80:O82"/>
    <mergeCell ref="P80:P82"/>
    <mergeCell ref="Q80:Q82"/>
    <mergeCell ref="R80:R82"/>
    <mergeCell ref="AD83:AD85"/>
    <mergeCell ref="A80:A82"/>
    <mergeCell ref="B80:B82"/>
    <mergeCell ref="C80:C82"/>
    <mergeCell ref="D80:D82"/>
    <mergeCell ref="G80:G82"/>
    <mergeCell ref="H80:H82"/>
    <mergeCell ref="I80:I82"/>
    <mergeCell ref="J80:J82"/>
    <mergeCell ref="K80:K82"/>
    <mergeCell ref="Y80:Y82"/>
    <mergeCell ref="Z80:Z82"/>
    <mergeCell ref="AA80:AA82"/>
    <mergeCell ref="V77:V79"/>
    <mergeCell ref="W77:W79"/>
    <mergeCell ref="X77:X79"/>
    <mergeCell ref="Y77:Y79"/>
    <mergeCell ref="Z77:Z79"/>
    <mergeCell ref="AA77:AA79"/>
    <mergeCell ref="P77:P79"/>
    <mergeCell ref="Q77:Q79"/>
    <mergeCell ref="R77:R79"/>
    <mergeCell ref="S77:S79"/>
    <mergeCell ref="T77:T79"/>
    <mergeCell ref="U77:U79"/>
    <mergeCell ref="I77:I79"/>
    <mergeCell ref="J77:J79"/>
    <mergeCell ref="K77:K79"/>
    <mergeCell ref="L77:L79"/>
    <mergeCell ref="M77:N79"/>
    <mergeCell ref="O77:O79"/>
    <mergeCell ref="AD74:AD76"/>
    <mergeCell ref="A77:A79"/>
    <mergeCell ref="B77:B79"/>
    <mergeCell ref="C77:C79"/>
    <mergeCell ref="D77:D79"/>
    <mergeCell ref="G77:G79"/>
    <mergeCell ref="H77:H79"/>
    <mergeCell ref="S74:S76"/>
    <mergeCell ref="T74:T76"/>
    <mergeCell ref="U74:U76"/>
    <mergeCell ref="V74:V76"/>
    <mergeCell ref="W74:W76"/>
    <mergeCell ref="X74:X76"/>
    <mergeCell ref="L74:L76"/>
    <mergeCell ref="M74:N76"/>
    <mergeCell ref="O74:O76"/>
    <mergeCell ref="P74:P76"/>
    <mergeCell ref="Q74:Q76"/>
    <mergeCell ref="R74:R76"/>
    <mergeCell ref="AD77:AD79"/>
    <mergeCell ref="A74:A76"/>
    <mergeCell ref="B74:B76"/>
    <mergeCell ref="C74:C76"/>
    <mergeCell ref="D74:D76"/>
    <mergeCell ref="G74:G76"/>
    <mergeCell ref="H74:H76"/>
    <mergeCell ref="I74:I76"/>
    <mergeCell ref="J74:J76"/>
    <mergeCell ref="K74:K76"/>
    <mergeCell ref="Y74:Y76"/>
    <mergeCell ref="Z74:Z76"/>
    <mergeCell ref="AA74:AA76"/>
    <mergeCell ref="V71:V73"/>
    <mergeCell ref="W71:W73"/>
    <mergeCell ref="X71:X73"/>
    <mergeCell ref="Y71:Y73"/>
    <mergeCell ref="Z71:Z73"/>
    <mergeCell ref="AA71:AA73"/>
    <mergeCell ref="P71:P73"/>
    <mergeCell ref="Q71:Q73"/>
    <mergeCell ref="R71:R73"/>
    <mergeCell ref="S71:S73"/>
    <mergeCell ref="T71:T73"/>
    <mergeCell ref="U71:U73"/>
    <mergeCell ref="I71:I73"/>
    <mergeCell ref="J71:J73"/>
    <mergeCell ref="K71:K73"/>
    <mergeCell ref="L71:L73"/>
    <mergeCell ref="M71:N73"/>
    <mergeCell ref="O71:O73"/>
    <mergeCell ref="AD68:AD70"/>
    <mergeCell ref="A71:A73"/>
    <mergeCell ref="B71:B73"/>
    <mergeCell ref="C71:C73"/>
    <mergeCell ref="D71:D73"/>
    <mergeCell ref="G71:G73"/>
    <mergeCell ref="H71:H73"/>
    <mergeCell ref="S68:S70"/>
    <mergeCell ref="T68:T70"/>
    <mergeCell ref="U68:U70"/>
    <mergeCell ref="V68:V70"/>
    <mergeCell ref="W68:W70"/>
    <mergeCell ref="X68:X70"/>
    <mergeCell ref="L68:L70"/>
    <mergeCell ref="M68:N70"/>
    <mergeCell ref="O68:O70"/>
    <mergeCell ref="P68:P70"/>
    <mergeCell ref="Q68:Q70"/>
    <mergeCell ref="R68:R70"/>
    <mergeCell ref="AD71:AD73"/>
    <mergeCell ref="A68:A70"/>
    <mergeCell ref="B68:B70"/>
    <mergeCell ref="C68:C70"/>
    <mergeCell ref="D68:D70"/>
    <mergeCell ref="G68:G70"/>
    <mergeCell ref="H68:H70"/>
    <mergeCell ref="I68:I70"/>
    <mergeCell ref="J68:J70"/>
    <mergeCell ref="K68:K70"/>
    <mergeCell ref="Y68:Y70"/>
    <mergeCell ref="Z68:Z70"/>
    <mergeCell ref="AA68:AA70"/>
    <mergeCell ref="V65:V67"/>
    <mergeCell ref="W65:W67"/>
    <mergeCell ref="X65:X67"/>
    <mergeCell ref="Y65:Y67"/>
    <mergeCell ref="Z65:Z67"/>
    <mergeCell ref="AA65:AA67"/>
    <mergeCell ref="P65:P67"/>
    <mergeCell ref="Q65:Q67"/>
    <mergeCell ref="R65:R67"/>
    <mergeCell ref="S65:S67"/>
    <mergeCell ref="T65:T67"/>
    <mergeCell ref="U65:U67"/>
    <mergeCell ref="I65:I67"/>
    <mergeCell ref="J65:J67"/>
    <mergeCell ref="K65:K67"/>
    <mergeCell ref="L65:L67"/>
    <mergeCell ref="M65:N67"/>
    <mergeCell ref="O65:O67"/>
    <mergeCell ref="AD62:AD64"/>
    <mergeCell ref="A65:A67"/>
    <mergeCell ref="B65:B67"/>
    <mergeCell ref="C65:C67"/>
    <mergeCell ref="D65:D67"/>
    <mergeCell ref="G65:G67"/>
    <mergeCell ref="H65:H67"/>
    <mergeCell ref="S62:S64"/>
    <mergeCell ref="T62:T64"/>
    <mergeCell ref="U62:U64"/>
    <mergeCell ref="V62:V64"/>
    <mergeCell ref="W62:W64"/>
    <mergeCell ref="X62:X64"/>
    <mergeCell ref="L62:L64"/>
    <mergeCell ref="M62:N64"/>
    <mergeCell ref="O62:O64"/>
    <mergeCell ref="P62:P64"/>
    <mergeCell ref="Q62:Q64"/>
    <mergeCell ref="R62:R64"/>
    <mergeCell ref="AD65:AD67"/>
    <mergeCell ref="A62:A64"/>
    <mergeCell ref="B62:B64"/>
    <mergeCell ref="C62:C64"/>
    <mergeCell ref="D62:D64"/>
    <mergeCell ref="G62:G64"/>
    <mergeCell ref="H62:H64"/>
    <mergeCell ref="I62:I64"/>
    <mergeCell ref="J62:J64"/>
    <mergeCell ref="K62:K64"/>
    <mergeCell ref="Y62:Y64"/>
    <mergeCell ref="Z62:Z64"/>
    <mergeCell ref="AA62:AA64"/>
    <mergeCell ref="V59:V61"/>
    <mergeCell ref="W59:W61"/>
    <mergeCell ref="X59:X61"/>
    <mergeCell ref="Y59:Y61"/>
    <mergeCell ref="Z59:Z61"/>
    <mergeCell ref="AA59:AA61"/>
    <mergeCell ref="P59:P61"/>
    <mergeCell ref="Q59:Q61"/>
    <mergeCell ref="R59:R61"/>
    <mergeCell ref="S59:S61"/>
    <mergeCell ref="T59:T61"/>
    <mergeCell ref="U59:U61"/>
    <mergeCell ref="I59:I61"/>
    <mergeCell ref="J59:J61"/>
    <mergeCell ref="K59:K61"/>
    <mergeCell ref="L59:L61"/>
    <mergeCell ref="M59:N61"/>
    <mergeCell ref="O59:O61"/>
    <mergeCell ref="AD56:AD58"/>
    <mergeCell ref="A59:A61"/>
    <mergeCell ref="B59:B61"/>
    <mergeCell ref="C59:C61"/>
    <mergeCell ref="D59:D61"/>
    <mergeCell ref="G59:G61"/>
    <mergeCell ref="H59:H61"/>
    <mergeCell ref="S56:S58"/>
    <mergeCell ref="T56:T58"/>
    <mergeCell ref="U56:U58"/>
    <mergeCell ref="V56:V58"/>
    <mergeCell ref="W56:W58"/>
    <mergeCell ref="X56:X58"/>
    <mergeCell ref="L56:L58"/>
    <mergeCell ref="M56:N58"/>
    <mergeCell ref="O56:O58"/>
    <mergeCell ref="P56:P58"/>
    <mergeCell ref="Q56:Q58"/>
    <mergeCell ref="R56:R58"/>
    <mergeCell ref="AD59:AD61"/>
    <mergeCell ref="A56:A58"/>
    <mergeCell ref="B56:B58"/>
    <mergeCell ref="C56:C58"/>
    <mergeCell ref="D56:D58"/>
    <mergeCell ref="G56:G58"/>
    <mergeCell ref="H56:H58"/>
    <mergeCell ref="I56:I58"/>
    <mergeCell ref="J56:J58"/>
    <mergeCell ref="K56:K58"/>
    <mergeCell ref="Y56:Y58"/>
    <mergeCell ref="Z56:Z58"/>
    <mergeCell ref="AA56:AA58"/>
    <mergeCell ref="V53:V55"/>
    <mergeCell ref="W53:W55"/>
    <mergeCell ref="X53:X55"/>
    <mergeCell ref="Y53:Y55"/>
    <mergeCell ref="Z53:Z55"/>
    <mergeCell ref="AA53:AA55"/>
    <mergeCell ref="P53:P55"/>
    <mergeCell ref="Q53:Q55"/>
    <mergeCell ref="R53:R55"/>
    <mergeCell ref="S53:S55"/>
    <mergeCell ref="T53:T55"/>
    <mergeCell ref="U53:U55"/>
    <mergeCell ref="I53:I55"/>
    <mergeCell ref="J53:J55"/>
    <mergeCell ref="K53:K55"/>
    <mergeCell ref="L53:L55"/>
    <mergeCell ref="M53:N55"/>
    <mergeCell ref="O53:O55"/>
    <mergeCell ref="AD50:AD52"/>
    <mergeCell ref="A53:A55"/>
    <mergeCell ref="B53:B55"/>
    <mergeCell ref="C53:C55"/>
    <mergeCell ref="D53:D55"/>
    <mergeCell ref="G53:G55"/>
    <mergeCell ref="H53:H55"/>
    <mergeCell ref="S50:S52"/>
    <mergeCell ref="T50:T52"/>
    <mergeCell ref="U50:U52"/>
    <mergeCell ref="V50:V52"/>
    <mergeCell ref="W50:W52"/>
    <mergeCell ref="X50:X52"/>
    <mergeCell ref="L50:L52"/>
    <mergeCell ref="M50:N52"/>
    <mergeCell ref="O50:O52"/>
    <mergeCell ref="P50:P52"/>
    <mergeCell ref="Q50:Q52"/>
    <mergeCell ref="R50:R52"/>
    <mergeCell ref="AD53:AD55"/>
    <mergeCell ref="A50:A52"/>
    <mergeCell ref="B50:B52"/>
    <mergeCell ref="C50:C52"/>
    <mergeCell ref="D50:D52"/>
    <mergeCell ref="G50:G52"/>
    <mergeCell ref="H50:H52"/>
    <mergeCell ref="I50:I52"/>
    <mergeCell ref="J50:J52"/>
    <mergeCell ref="K50:K52"/>
    <mergeCell ref="Y50:Y52"/>
    <mergeCell ref="Z50:Z52"/>
    <mergeCell ref="AA50:AA52"/>
    <mergeCell ref="V47:V49"/>
    <mergeCell ref="W47:W49"/>
    <mergeCell ref="X47:X49"/>
    <mergeCell ref="Y47:Y49"/>
    <mergeCell ref="Z47:Z49"/>
    <mergeCell ref="AA47:AA49"/>
    <mergeCell ref="P47:P49"/>
    <mergeCell ref="Q47:Q49"/>
    <mergeCell ref="R47:R49"/>
    <mergeCell ref="S47:S49"/>
    <mergeCell ref="T47:T49"/>
    <mergeCell ref="U47:U49"/>
    <mergeCell ref="I47:I49"/>
    <mergeCell ref="J47:J49"/>
    <mergeCell ref="K47:K49"/>
    <mergeCell ref="L47:L49"/>
    <mergeCell ref="M47:N49"/>
    <mergeCell ref="O47:O49"/>
    <mergeCell ref="AD44:AD46"/>
    <mergeCell ref="A47:A49"/>
    <mergeCell ref="B47:B49"/>
    <mergeCell ref="C47:C49"/>
    <mergeCell ref="D47:D49"/>
    <mergeCell ref="G47:G49"/>
    <mergeCell ref="H47:H49"/>
    <mergeCell ref="S44:S46"/>
    <mergeCell ref="T44:T46"/>
    <mergeCell ref="U44:U46"/>
    <mergeCell ref="V44:V46"/>
    <mergeCell ref="W44:W46"/>
    <mergeCell ref="X44:X46"/>
    <mergeCell ref="L44:L46"/>
    <mergeCell ref="M44:N46"/>
    <mergeCell ref="O44:O46"/>
    <mergeCell ref="P44:P46"/>
    <mergeCell ref="Q44:Q46"/>
    <mergeCell ref="R44:R46"/>
    <mergeCell ref="AD47:AD49"/>
    <mergeCell ref="A44:A46"/>
    <mergeCell ref="B44:B46"/>
    <mergeCell ref="C44:C46"/>
    <mergeCell ref="D44:D46"/>
    <mergeCell ref="G44:G46"/>
    <mergeCell ref="H44:H46"/>
    <mergeCell ref="I44:I46"/>
    <mergeCell ref="J44:J46"/>
    <mergeCell ref="K44:K46"/>
    <mergeCell ref="Y44:Y46"/>
    <mergeCell ref="Z44:Z46"/>
    <mergeCell ref="AA44:AA46"/>
    <mergeCell ref="V41:V43"/>
    <mergeCell ref="W41:W43"/>
    <mergeCell ref="X41:X43"/>
    <mergeCell ref="Y41:Y43"/>
    <mergeCell ref="Z41:Z43"/>
    <mergeCell ref="AA41:AA43"/>
    <mergeCell ref="P41:P43"/>
    <mergeCell ref="Q41:Q43"/>
    <mergeCell ref="R41:R43"/>
    <mergeCell ref="S41:S43"/>
    <mergeCell ref="T41:T43"/>
    <mergeCell ref="U41:U43"/>
    <mergeCell ref="I41:I43"/>
    <mergeCell ref="J41:J43"/>
    <mergeCell ref="K41:K43"/>
    <mergeCell ref="L41:L43"/>
    <mergeCell ref="M41:N43"/>
    <mergeCell ref="O41:O43"/>
    <mergeCell ref="AD38:AD40"/>
    <mergeCell ref="A41:A43"/>
    <mergeCell ref="B41:B43"/>
    <mergeCell ref="C41:C43"/>
    <mergeCell ref="D41:D43"/>
    <mergeCell ref="G41:G43"/>
    <mergeCell ref="H41:H43"/>
    <mergeCell ref="S38:S40"/>
    <mergeCell ref="T38:T40"/>
    <mergeCell ref="U38:U40"/>
    <mergeCell ref="V38:V40"/>
    <mergeCell ref="W38:W40"/>
    <mergeCell ref="X38:X40"/>
    <mergeCell ref="L38:L40"/>
    <mergeCell ref="M38:N40"/>
    <mergeCell ref="O38:O40"/>
    <mergeCell ref="P38:P40"/>
    <mergeCell ref="Q38:Q40"/>
    <mergeCell ref="R38:R40"/>
    <mergeCell ref="AD41:AD43"/>
    <mergeCell ref="A38:A40"/>
    <mergeCell ref="B38:B40"/>
    <mergeCell ref="C38:C40"/>
    <mergeCell ref="D38:D40"/>
    <mergeCell ref="G38:G40"/>
    <mergeCell ref="H38:H40"/>
    <mergeCell ref="I38:I40"/>
    <mergeCell ref="J38:J40"/>
    <mergeCell ref="K38:K40"/>
    <mergeCell ref="Y38:Y40"/>
    <mergeCell ref="Z38:Z40"/>
    <mergeCell ref="AA38:AA40"/>
    <mergeCell ref="V35:V37"/>
    <mergeCell ref="W35:W37"/>
    <mergeCell ref="X35:X37"/>
    <mergeCell ref="Y35:Y37"/>
    <mergeCell ref="Z35:Z37"/>
    <mergeCell ref="AA35:AA37"/>
    <mergeCell ref="P35:P37"/>
    <mergeCell ref="Q35:Q37"/>
    <mergeCell ref="R35:R37"/>
    <mergeCell ref="S35:S37"/>
    <mergeCell ref="T35:T37"/>
    <mergeCell ref="U35:U37"/>
    <mergeCell ref="I35:I37"/>
    <mergeCell ref="J35:J37"/>
    <mergeCell ref="K35:K37"/>
    <mergeCell ref="L35:L37"/>
    <mergeCell ref="M35:N37"/>
    <mergeCell ref="O35:O37"/>
    <mergeCell ref="AD32:AD34"/>
    <mergeCell ref="A35:A37"/>
    <mergeCell ref="B35:B37"/>
    <mergeCell ref="C35:C37"/>
    <mergeCell ref="D35:D37"/>
    <mergeCell ref="G35:G37"/>
    <mergeCell ref="H35:H37"/>
    <mergeCell ref="S32:S34"/>
    <mergeCell ref="T32:T34"/>
    <mergeCell ref="U32:U34"/>
    <mergeCell ref="V32:V34"/>
    <mergeCell ref="W32:W34"/>
    <mergeCell ref="X32:X34"/>
    <mergeCell ref="L32:L34"/>
    <mergeCell ref="M32:N34"/>
    <mergeCell ref="O32:O34"/>
    <mergeCell ref="P32:P34"/>
    <mergeCell ref="Q32:Q34"/>
    <mergeCell ref="R32:R34"/>
    <mergeCell ref="AD35:AD37"/>
    <mergeCell ref="A32:A34"/>
    <mergeCell ref="B32:B34"/>
    <mergeCell ref="C32:C34"/>
    <mergeCell ref="D32:D34"/>
    <mergeCell ref="G32:G34"/>
    <mergeCell ref="H32:H34"/>
    <mergeCell ref="I32:I34"/>
    <mergeCell ref="J32:J34"/>
    <mergeCell ref="K32:K34"/>
    <mergeCell ref="Y32:Y34"/>
    <mergeCell ref="Z32:Z34"/>
    <mergeCell ref="AA32:AA34"/>
    <mergeCell ref="V29:V31"/>
    <mergeCell ref="W29:W31"/>
    <mergeCell ref="X29:X31"/>
    <mergeCell ref="Y29:Y31"/>
    <mergeCell ref="Z29:Z31"/>
    <mergeCell ref="AA29:AA31"/>
    <mergeCell ref="P29:P31"/>
    <mergeCell ref="Q29:Q31"/>
    <mergeCell ref="R29:R31"/>
    <mergeCell ref="S29:S31"/>
    <mergeCell ref="T29:T31"/>
    <mergeCell ref="U29:U31"/>
    <mergeCell ref="I29:I31"/>
    <mergeCell ref="J29:J31"/>
    <mergeCell ref="K29:K31"/>
    <mergeCell ref="L29:L31"/>
    <mergeCell ref="M29:N31"/>
    <mergeCell ref="O29:O31"/>
    <mergeCell ref="AD26:AD28"/>
    <mergeCell ref="A29:A31"/>
    <mergeCell ref="B29:B31"/>
    <mergeCell ref="C29:C31"/>
    <mergeCell ref="D29:D31"/>
    <mergeCell ref="G29:G31"/>
    <mergeCell ref="H29:H31"/>
    <mergeCell ref="S26:S28"/>
    <mergeCell ref="T26:T28"/>
    <mergeCell ref="U26:U28"/>
    <mergeCell ref="V26:V28"/>
    <mergeCell ref="W26:W28"/>
    <mergeCell ref="X26:X28"/>
    <mergeCell ref="L26:L28"/>
    <mergeCell ref="M26:N28"/>
    <mergeCell ref="O26:O28"/>
    <mergeCell ref="P26:P28"/>
    <mergeCell ref="Q26:Q28"/>
    <mergeCell ref="R26:R28"/>
    <mergeCell ref="AD29:AD31"/>
    <mergeCell ref="A26:A28"/>
    <mergeCell ref="B26:B28"/>
    <mergeCell ref="C26:C28"/>
    <mergeCell ref="D26:D28"/>
    <mergeCell ref="G26:G28"/>
    <mergeCell ref="H26:H28"/>
    <mergeCell ref="I26:I28"/>
    <mergeCell ref="J26:J28"/>
    <mergeCell ref="K26:K28"/>
    <mergeCell ref="Y26:Y28"/>
    <mergeCell ref="Z26:Z28"/>
    <mergeCell ref="AA26:AA28"/>
    <mergeCell ref="V23:V25"/>
    <mergeCell ref="W23:W25"/>
    <mergeCell ref="X23:X25"/>
    <mergeCell ref="Y23:Y25"/>
    <mergeCell ref="Z23:Z25"/>
    <mergeCell ref="AA23:AA25"/>
    <mergeCell ref="P23:P25"/>
    <mergeCell ref="Q23:Q25"/>
    <mergeCell ref="R23:R25"/>
    <mergeCell ref="S23:S25"/>
    <mergeCell ref="T23:T25"/>
    <mergeCell ref="U23:U25"/>
    <mergeCell ref="I23:I25"/>
    <mergeCell ref="J23:J25"/>
    <mergeCell ref="K23:K25"/>
    <mergeCell ref="L23:L25"/>
    <mergeCell ref="M23:N25"/>
    <mergeCell ref="O23:O25"/>
    <mergeCell ref="AD20:AD22"/>
    <mergeCell ref="A23:A25"/>
    <mergeCell ref="B23:B25"/>
    <mergeCell ref="C23:C25"/>
    <mergeCell ref="D23:D25"/>
    <mergeCell ref="G23:G25"/>
    <mergeCell ref="H23:H25"/>
    <mergeCell ref="S20:S22"/>
    <mergeCell ref="T20:T22"/>
    <mergeCell ref="U20:U22"/>
    <mergeCell ref="V20:V22"/>
    <mergeCell ref="W20:W22"/>
    <mergeCell ref="X20:X22"/>
    <mergeCell ref="L20:L22"/>
    <mergeCell ref="M20:N22"/>
    <mergeCell ref="O20:O22"/>
    <mergeCell ref="P20:P22"/>
    <mergeCell ref="Q20:Q22"/>
    <mergeCell ref="R20:R22"/>
    <mergeCell ref="AD23:AD25"/>
    <mergeCell ref="A20:A22"/>
    <mergeCell ref="B20:B22"/>
    <mergeCell ref="C20:C22"/>
    <mergeCell ref="D20:D22"/>
    <mergeCell ref="G20:G22"/>
    <mergeCell ref="H20:H22"/>
    <mergeCell ref="I20:I22"/>
    <mergeCell ref="J20:J22"/>
    <mergeCell ref="K20:K22"/>
    <mergeCell ref="Y20:Y22"/>
    <mergeCell ref="Z20:Z22"/>
    <mergeCell ref="AA20:AA22"/>
    <mergeCell ref="D14:D16"/>
    <mergeCell ref="G14:G16"/>
    <mergeCell ref="H14:H16"/>
    <mergeCell ref="I14:I16"/>
    <mergeCell ref="J14:J16"/>
    <mergeCell ref="K14:K16"/>
    <mergeCell ref="Y14:Y16"/>
    <mergeCell ref="Z14:Z16"/>
    <mergeCell ref="AA14:AA16"/>
    <mergeCell ref="V17:V19"/>
    <mergeCell ref="W17:W19"/>
    <mergeCell ref="X17:X19"/>
    <mergeCell ref="Y17:Y19"/>
    <mergeCell ref="Z17:Z19"/>
    <mergeCell ref="AA17:AA19"/>
    <mergeCell ref="P17:P19"/>
    <mergeCell ref="Q17:Q19"/>
    <mergeCell ref="R17:R19"/>
    <mergeCell ref="S17:S19"/>
    <mergeCell ref="T17:T19"/>
    <mergeCell ref="U17:U19"/>
    <mergeCell ref="I17:I19"/>
    <mergeCell ref="J17:J19"/>
    <mergeCell ref="K17:K19"/>
    <mergeCell ref="L17:L19"/>
    <mergeCell ref="M17:N19"/>
    <mergeCell ref="O17:O19"/>
    <mergeCell ref="S11:S13"/>
    <mergeCell ref="T11:T13"/>
    <mergeCell ref="U11:U13"/>
    <mergeCell ref="I11:I13"/>
    <mergeCell ref="J11:J13"/>
    <mergeCell ref="K11:K13"/>
    <mergeCell ref="L11:L13"/>
    <mergeCell ref="M11:N13"/>
    <mergeCell ref="O11:O13"/>
    <mergeCell ref="AD14:AD16"/>
    <mergeCell ref="A17:A19"/>
    <mergeCell ref="B17:B19"/>
    <mergeCell ref="C17:C19"/>
    <mergeCell ref="D17:D19"/>
    <mergeCell ref="G17:G19"/>
    <mergeCell ref="H17:H19"/>
    <mergeCell ref="S14:S16"/>
    <mergeCell ref="T14:T16"/>
    <mergeCell ref="U14:U16"/>
    <mergeCell ref="V14:V16"/>
    <mergeCell ref="W14:W16"/>
    <mergeCell ref="X14:X16"/>
    <mergeCell ref="L14:L16"/>
    <mergeCell ref="M14:N16"/>
    <mergeCell ref="O14:O16"/>
    <mergeCell ref="P14:P16"/>
    <mergeCell ref="Q14:Q16"/>
    <mergeCell ref="R14:R16"/>
    <mergeCell ref="AD17:AD19"/>
    <mergeCell ref="A14:A16"/>
    <mergeCell ref="B14:B16"/>
    <mergeCell ref="C14:C16"/>
    <mergeCell ref="Y8:Y10"/>
    <mergeCell ref="Z8:Z10"/>
    <mergeCell ref="AA8:AA10"/>
    <mergeCell ref="AD8:AD10"/>
    <mergeCell ref="A11:A13"/>
    <mergeCell ref="B11:B13"/>
    <mergeCell ref="C11:C13"/>
    <mergeCell ref="D11:D13"/>
    <mergeCell ref="G11:G13"/>
    <mergeCell ref="H11:H13"/>
    <mergeCell ref="S8:S10"/>
    <mergeCell ref="T8:T10"/>
    <mergeCell ref="U8:U10"/>
    <mergeCell ref="V8:V10"/>
    <mergeCell ref="W8:W10"/>
    <mergeCell ref="X8:X10"/>
    <mergeCell ref="L8:L10"/>
    <mergeCell ref="M8:N10"/>
    <mergeCell ref="O8:O10"/>
    <mergeCell ref="P8:P10"/>
    <mergeCell ref="Q8:Q10"/>
    <mergeCell ref="R8:R10"/>
    <mergeCell ref="AD11:AD13"/>
    <mergeCell ref="V11:V13"/>
    <mergeCell ref="W11:W13"/>
    <mergeCell ref="X11:X13"/>
    <mergeCell ref="Y11:Y13"/>
    <mergeCell ref="Z11:Z13"/>
    <mergeCell ref="AA11:AA13"/>
    <mergeCell ref="P11:P13"/>
    <mergeCell ref="Q11:Q13"/>
    <mergeCell ref="R11:R13"/>
    <mergeCell ref="AD5:AD7"/>
    <mergeCell ref="A8:A10"/>
    <mergeCell ref="B8:B10"/>
    <mergeCell ref="C8:C10"/>
    <mergeCell ref="D8:D10"/>
    <mergeCell ref="G8:G10"/>
    <mergeCell ref="H8:H10"/>
    <mergeCell ref="I8:I10"/>
    <mergeCell ref="J8:J10"/>
    <mergeCell ref="K8:K10"/>
    <mergeCell ref="V5:V7"/>
    <mergeCell ref="W5:W7"/>
    <mergeCell ref="X5:X7"/>
    <mergeCell ref="Y5:Y7"/>
    <mergeCell ref="Z5:Z7"/>
    <mergeCell ref="AA5:AA7"/>
    <mergeCell ref="P5:P7"/>
    <mergeCell ref="Q5:Q7"/>
    <mergeCell ref="R5:R7"/>
    <mergeCell ref="S5:S7"/>
    <mergeCell ref="T5:T7"/>
    <mergeCell ref="U5:U7"/>
    <mergeCell ref="I5:I7"/>
    <mergeCell ref="J5:J7"/>
    <mergeCell ref="K5:K7"/>
    <mergeCell ref="L5:L7"/>
    <mergeCell ref="M5:N7"/>
    <mergeCell ref="O5:O7"/>
    <mergeCell ref="A5:A7"/>
    <mergeCell ref="B5:B7"/>
    <mergeCell ref="C5:C7"/>
    <mergeCell ref="D5:D7"/>
    <mergeCell ref="G5:G7"/>
    <mergeCell ref="H5:H7"/>
    <mergeCell ref="I3:P3"/>
    <mergeCell ref="Q3:Z3"/>
    <mergeCell ref="AA3:AB3"/>
    <mergeCell ref="I4:J4"/>
    <mergeCell ref="K4:L4"/>
    <mergeCell ref="M4:P4"/>
    <mergeCell ref="A1:F1"/>
    <mergeCell ref="G1:H1"/>
    <mergeCell ref="Z1:AA1"/>
    <mergeCell ref="A3:A4"/>
    <mergeCell ref="B3:B4"/>
    <mergeCell ref="C3:C4"/>
    <mergeCell ref="D3:D4"/>
    <mergeCell ref="E3:F3"/>
    <mergeCell ref="G3:G4"/>
    <mergeCell ref="H3:H4"/>
  </mergeCells>
  <phoneticPr fontId="3"/>
  <dataValidations count="6">
    <dataValidation type="list" errorStyle="warning" allowBlank="1" showInputMessage="1" showErrorMessage="1" error="選択項目以外の入力がされています。" sqref="AA5:AA184">
      <formula1>$AG$6:$AG$18</formula1>
    </dataValidation>
    <dataValidation type="list" errorStyle="warning" allowBlank="1" showInputMessage="1" showErrorMessage="1" error="選択項目以外の入力がされています。" sqref="C5:C184">
      <formula1>$AE$6:$AE$26</formula1>
    </dataValidation>
    <dataValidation type="list" allowBlank="1" showInputMessage="1" showErrorMessage="1" sqref="Q5:Z5 Q8:Z8 Q11:Z11 Q14:Z14 Q17:Z17 Q20:Z20 Q23:Z23 Q26:Z26 Q29:Z29 Q32:Z32 Q35:Z35 Q38:Z38 Q41:Z41 Q44:Z44 Q47:Z47 Q50:Z50 Q53:Z53 Q56:Z56 Q59:Z59 Q62:Z62 Q65:Z65 Q68:Z68 Q71:Z71 Q74:Z74 Q77:Z77 Q80:Z80 Q83:Z83 Q86:Z86 Q89:Z89 Q92:Z92 Q95:Z95 Q98:Z98 Q101:Z101 Q104:Z104 Q107:Z107 Q110:Z110 Q113:Z113 Q116:Z116 Q119:Z119 Q122:Z122 Q125:Z125 Q128:Z128 Q131:Z131 Q134:Z134 Q137:Z137 Q140:Z140 Q143:Z143 Q146:Z146 Q149:Z149 Q152:Z152 Q155:Z155 Q158:Z158 Q161:Z161 Q164:Z164 Q167:Z167 Q170:Z170 Q173:Z173 Q176:Z176 Q179:Z179 Q182:Z182">
      <formula1>"有"</formula1>
    </dataValidation>
    <dataValidation type="list" allowBlank="1" showInputMessage="1" showErrorMessage="1" sqref="M5 M8 M11 M14 M17 M20 M23 M26 M29 M32 M35 M38 M41 M44 M47 M50 M53 M56 M59 M62 M65 M68 M71 M74 M77 M80 M83 M86 M89 M92 M95 M98 M101 M104 M107 M110 M113 M116 M119 M122 M125 M128 M131 M134 M137 M140 M143 M146 M149 M152 M155 M158 M161 M164 M167 M170 M173 M176 M179 M182">
      <formula1>"　,時給,日給,月給,年俸"</formula1>
    </dataValidation>
    <dataValidation type="list" allowBlank="1" showInputMessage="1" showErrorMessage="1" sqref="H5 H8 H11 H14 H17 H20 H23 H26 H29 H32 H35 H38 H41 H44 H47 H50 H53 H56 H59 H62 H65 H68 H71 H74 H77 H80 H83 H86 H89 H92 H95 H98 H101 H104 H107 H110 H113 H116 H119 H122 H125 H128 H131 H134 H137 H140 H143 H146 H149 H152 H155 H158 H161 H164 H167 H170 H173 H176 H179 H182">
      <formula1>"定めあり・定めなし,定めあり,定めなし"</formula1>
    </dataValidation>
    <dataValidation type="list" allowBlank="1" showInputMessage="1" showErrorMessage="1" sqref="D5:D184">
      <formula1>"常勤職員,常勤的非常勤職員,非常勤職員,派遣職員,"</formula1>
    </dataValidation>
  </dataValidations>
  <printOptions horizontalCentered="1"/>
  <pageMargins left="0.31496062992125984" right="0.31496062992125984" top="0.55118110236220474" bottom="0.55118110236220474" header="0.31496062992125984" footer="0.31496062992125984"/>
  <pageSetup paperSize="9" scale="76" fitToHeight="0"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FF00"/>
    <pageSetUpPr fitToPage="1"/>
  </sheetPr>
  <dimension ref="A1:AG184"/>
  <sheetViews>
    <sheetView view="pageBreakPreview" topLeftCell="A11" zoomScale="85" zoomScaleNormal="100" zoomScaleSheetLayoutView="85" workbookViewId="0">
      <selection activeCell="B5" sqref="B5:B7"/>
    </sheetView>
  </sheetViews>
  <sheetFormatPr defaultRowHeight="13.5"/>
  <cols>
    <col min="1" max="1" width="3.25" style="14" bestFit="1" customWidth="1"/>
    <col min="2" max="2" width="14.5" style="14" customWidth="1"/>
    <col min="3" max="4" width="11" style="14" customWidth="1"/>
    <col min="5" max="5" width="9.375" style="14" customWidth="1"/>
    <col min="6" max="6" width="15" style="14" customWidth="1"/>
    <col min="7" max="7" width="10.375" style="14" customWidth="1"/>
    <col min="8" max="8" width="8.375" style="14" customWidth="1"/>
    <col min="9" max="9" width="4.5" style="14" customWidth="1"/>
    <col min="10" max="10" width="4.75" style="14" customWidth="1"/>
    <col min="11" max="11" width="4.375" style="14" customWidth="1"/>
    <col min="12" max="12" width="4.75" style="14" customWidth="1"/>
    <col min="13" max="14" width="3.625" style="14" customWidth="1"/>
    <col min="15" max="15" width="12" style="14" customWidth="1"/>
    <col min="16" max="16" width="2.875" style="14" bestFit="1" customWidth="1"/>
    <col min="17" max="24" width="4.5" style="15" customWidth="1"/>
    <col min="25" max="26" width="4.5" style="14" customWidth="1"/>
    <col min="27" max="27" width="9.125" style="14" customWidth="1"/>
    <col min="28" max="28" width="10.5" style="14" customWidth="1"/>
    <col min="29" max="30" width="9" style="14" hidden="1" customWidth="1"/>
    <col min="31" max="32" width="9" style="36" hidden="1" customWidth="1"/>
    <col min="33" max="33" width="9" style="14" hidden="1" customWidth="1"/>
    <col min="34" max="16384" width="9" style="14"/>
  </cols>
  <sheetData>
    <row r="1" spans="1:33" ht="18" customHeight="1">
      <c r="A1" s="2548" t="s">
        <v>637</v>
      </c>
      <c r="B1" s="2548"/>
      <c r="C1" s="2548"/>
      <c r="D1" s="2548"/>
      <c r="E1" s="2548"/>
      <c r="F1" s="2548"/>
      <c r="G1" s="2549"/>
      <c r="H1" s="2549"/>
      <c r="I1" s="22"/>
      <c r="J1" s="22"/>
      <c r="O1" s="21"/>
      <c r="P1" s="21"/>
      <c r="Q1" s="21"/>
      <c r="R1" s="21"/>
      <c r="S1" s="21"/>
      <c r="T1" s="21"/>
      <c r="U1" s="21"/>
      <c r="V1" s="21"/>
      <c r="W1" s="21"/>
      <c r="X1" s="21"/>
      <c r="Y1" s="21"/>
      <c r="Z1" s="2580" t="s">
        <v>636</v>
      </c>
      <c r="AA1" s="2581"/>
    </row>
    <row r="2" spans="1:33" ht="18" customHeight="1">
      <c r="A2" s="14" t="s">
        <v>974</v>
      </c>
      <c r="Q2" s="14"/>
      <c r="R2" s="14"/>
      <c r="S2" s="14"/>
      <c r="T2" s="14"/>
      <c r="U2" s="14"/>
      <c r="V2" s="14"/>
      <c r="W2" s="14"/>
      <c r="X2" s="14"/>
    </row>
    <row r="3" spans="1:33" s="16" customFormat="1" ht="23.25" customHeight="1">
      <c r="A3" s="2544" t="s">
        <v>628</v>
      </c>
      <c r="B3" s="2544" t="s">
        <v>591</v>
      </c>
      <c r="C3" s="2544" t="s">
        <v>615</v>
      </c>
      <c r="D3" s="2547" t="s">
        <v>756</v>
      </c>
      <c r="E3" s="2547" t="s">
        <v>627</v>
      </c>
      <c r="F3" s="2547"/>
      <c r="G3" s="2547" t="s">
        <v>626</v>
      </c>
      <c r="H3" s="2545" t="s">
        <v>635</v>
      </c>
      <c r="I3" s="2544" t="s">
        <v>890</v>
      </c>
      <c r="J3" s="2544"/>
      <c r="K3" s="2544"/>
      <c r="L3" s="2544"/>
      <c r="M3" s="2544"/>
      <c r="N3" s="2544"/>
      <c r="O3" s="2544"/>
      <c r="P3" s="2544"/>
      <c r="Q3" s="2540" t="s">
        <v>623</v>
      </c>
      <c r="R3" s="2540"/>
      <c r="S3" s="2540"/>
      <c r="T3" s="2540"/>
      <c r="U3" s="2540"/>
      <c r="V3" s="2540"/>
      <c r="W3" s="2540"/>
      <c r="X3" s="2540"/>
      <c r="Y3" s="2540"/>
      <c r="Z3" s="2540"/>
      <c r="AA3" s="2540" t="s">
        <v>757</v>
      </c>
      <c r="AB3" s="2540"/>
      <c r="AE3" s="40"/>
      <c r="AF3" s="40"/>
    </row>
    <row r="4" spans="1:33" s="16" customFormat="1" ht="48.75" customHeight="1">
      <c r="A4" s="2544"/>
      <c r="B4" s="2544"/>
      <c r="C4" s="2544"/>
      <c r="D4" s="2547"/>
      <c r="E4" s="20" t="s">
        <v>622</v>
      </c>
      <c r="F4" s="19" t="s">
        <v>621</v>
      </c>
      <c r="G4" s="2547"/>
      <c r="H4" s="2546"/>
      <c r="I4" s="2630" t="s">
        <v>634</v>
      </c>
      <c r="J4" s="2630"/>
      <c r="K4" s="2544" t="s">
        <v>633</v>
      </c>
      <c r="L4" s="2544"/>
      <c r="M4" s="2631" t="s">
        <v>632</v>
      </c>
      <c r="N4" s="2632"/>
      <c r="O4" s="2632"/>
      <c r="P4" s="2633"/>
      <c r="Q4" s="51"/>
      <c r="R4" s="52"/>
      <c r="S4" s="52"/>
      <c r="T4" s="52"/>
      <c r="U4" s="52"/>
      <c r="V4" s="52"/>
      <c r="W4" s="52"/>
      <c r="X4" s="53"/>
      <c r="Y4" s="54"/>
      <c r="Z4" s="55"/>
      <c r="AA4" s="26" t="s">
        <v>876</v>
      </c>
      <c r="AB4" s="27" t="s">
        <v>878</v>
      </c>
      <c r="AE4" s="40"/>
      <c r="AF4" s="40"/>
    </row>
    <row r="5" spans="1:33" s="16" customFormat="1" ht="12">
      <c r="A5" s="2496">
        <v>1</v>
      </c>
      <c r="B5" s="2517"/>
      <c r="C5" s="2517"/>
      <c r="D5" s="2520"/>
      <c r="E5" s="56" t="s">
        <v>760</v>
      </c>
      <c r="F5" s="57"/>
      <c r="G5" s="2520"/>
      <c r="H5" s="2628" t="s">
        <v>631</v>
      </c>
      <c r="I5" s="2584"/>
      <c r="J5" s="2587" t="s">
        <v>311</v>
      </c>
      <c r="K5" s="2584"/>
      <c r="L5" s="2587" t="s">
        <v>629</v>
      </c>
      <c r="M5" s="2608" t="s">
        <v>188</v>
      </c>
      <c r="N5" s="2609"/>
      <c r="O5" s="2508"/>
      <c r="P5" s="2629" t="s">
        <v>526</v>
      </c>
      <c r="Q5" s="2502"/>
      <c r="R5" s="2499"/>
      <c r="S5" s="2499"/>
      <c r="T5" s="2499"/>
      <c r="U5" s="2499"/>
      <c r="V5" s="2499"/>
      <c r="W5" s="2499"/>
      <c r="X5" s="2499"/>
      <c r="Y5" s="2499"/>
      <c r="Z5" s="2505"/>
      <c r="AA5" s="2590"/>
      <c r="AB5" s="58" t="s">
        <v>880</v>
      </c>
      <c r="AD5" s="2496" t="str">
        <f>IF(ISERROR(VLOOKUP(C5,$AE$6:$AF$27,2,0))=TRUE,"",VLOOKUP(C5,$AE$6:$AF$27,2,0))</f>
        <v/>
      </c>
      <c r="AE5" s="40" t="s">
        <v>930</v>
      </c>
      <c r="AF5" s="40"/>
    </row>
    <row r="6" spans="1:33" s="16" customFormat="1" ht="12">
      <c r="A6" s="2497"/>
      <c r="B6" s="2518"/>
      <c r="C6" s="2518"/>
      <c r="D6" s="2521"/>
      <c r="E6" s="59" t="s">
        <v>761</v>
      </c>
      <c r="F6" s="60"/>
      <c r="G6" s="2521"/>
      <c r="H6" s="2611"/>
      <c r="I6" s="2585"/>
      <c r="J6" s="2588"/>
      <c r="K6" s="2585"/>
      <c r="L6" s="2588"/>
      <c r="M6" s="2603"/>
      <c r="N6" s="2604"/>
      <c r="O6" s="2509"/>
      <c r="P6" s="2626"/>
      <c r="Q6" s="2503"/>
      <c r="R6" s="2500"/>
      <c r="S6" s="2500"/>
      <c r="T6" s="2500"/>
      <c r="U6" s="2500"/>
      <c r="V6" s="2500"/>
      <c r="W6" s="2500"/>
      <c r="X6" s="2500"/>
      <c r="Y6" s="2500"/>
      <c r="Z6" s="2506"/>
      <c r="AA6" s="2591"/>
      <c r="AB6" s="61" t="s">
        <v>877</v>
      </c>
      <c r="AD6" s="2497"/>
      <c r="AE6" s="40" t="s">
        <v>933</v>
      </c>
      <c r="AF6" s="40">
        <v>0</v>
      </c>
      <c r="AG6" s="16" t="s">
        <v>952</v>
      </c>
    </row>
    <row r="7" spans="1:33" s="16" customFormat="1" ht="12">
      <c r="A7" s="2498"/>
      <c r="B7" s="2519"/>
      <c r="C7" s="2519"/>
      <c r="D7" s="2522"/>
      <c r="E7" s="62" t="s">
        <v>762</v>
      </c>
      <c r="F7" s="63"/>
      <c r="G7" s="2522"/>
      <c r="H7" s="2612"/>
      <c r="I7" s="2586"/>
      <c r="J7" s="2589"/>
      <c r="K7" s="2586"/>
      <c r="L7" s="2589"/>
      <c r="M7" s="2605"/>
      <c r="N7" s="2606"/>
      <c r="O7" s="2510"/>
      <c r="P7" s="2627"/>
      <c r="Q7" s="2504"/>
      <c r="R7" s="2501"/>
      <c r="S7" s="2501"/>
      <c r="T7" s="2501"/>
      <c r="U7" s="2501"/>
      <c r="V7" s="2501"/>
      <c r="W7" s="2501"/>
      <c r="X7" s="2501"/>
      <c r="Y7" s="2501"/>
      <c r="Z7" s="2507"/>
      <c r="AA7" s="2592"/>
      <c r="AB7" s="64" t="s">
        <v>881</v>
      </c>
      <c r="AD7" s="2498"/>
      <c r="AE7" s="40" t="s">
        <v>951</v>
      </c>
      <c r="AF7" s="40">
        <v>0</v>
      </c>
      <c r="AG7" s="16" t="s">
        <v>953</v>
      </c>
    </row>
    <row r="8" spans="1:33" s="16" customFormat="1" ht="12">
      <c r="A8" s="2496">
        <v>2</v>
      </c>
      <c r="B8" s="2517"/>
      <c r="C8" s="2517"/>
      <c r="D8" s="2520"/>
      <c r="E8" s="56" t="s">
        <v>760</v>
      </c>
      <c r="F8" s="57"/>
      <c r="G8" s="2520"/>
      <c r="H8" s="2628" t="s">
        <v>631</v>
      </c>
      <c r="I8" s="2584"/>
      <c r="J8" s="2587" t="s">
        <v>311</v>
      </c>
      <c r="K8" s="2584"/>
      <c r="L8" s="2587" t="s">
        <v>629</v>
      </c>
      <c r="M8" s="2608" t="s">
        <v>188</v>
      </c>
      <c r="N8" s="2609"/>
      <c r="O8" s="2508"/>
      <c r="P8" s="2629" t="s">
        <v>526</v>
      </c>
      <c r="Q8" s="2502"/>
      <c r="R8" s="2499"/>
      <c r="S8" s="2499"/>
      <c r="T8" s="2499"/>
      <c r="U8" s="2499"/>
      <c r="V8" s="2499"/>
      <c r="W8" s="2499"/>
      <c r="X8" s="2499"/>
      <c r="Y8" s="2499"/>
      <c r="Z8" s="2505"/>
      <c r="AA8" s="2590"/>
      <c r="AB8" s="58" t="s">
        <v>880</v>
      </c>
      <c r="AD8" s="2496" t="str">
        <f t="shared" ref="AD8" si="0">IF(ISERROR(VLOOKUP(C8,$AE$6:$AF$27,2,0))=TRUE,"",VLOOKUP(C8,$AE$6:$AF$27,2,0))</f>
        <v/>
      </c>
      <c r="AE8" s="40" t="s">
        <v>934</v>
      </c>
      <c r="AF8" s="40">
        <v>1</v>
      </c>
      <c r="AG8" s="16" t="s">
        <v>954</v>
      </c>
    </row>
    <row r="9" spans="1:33" s="16" customFormat="1" ht="12">
      <c r="A9" s="2497"/>
      <c r="B9" s="2518"/>
      <c r="C9" s="2518"/>
      <c r="D9" s="2521"/>
      <c r="E9" s="59" t="s">
        <v>761</v>
      </c>
      <c r="F9" s="60"/>
      <c r="G9" s="2521"/>
      <c r="H9" s="2611"/>
      <c r="I9" s="2585"/>
      <c r="J9" s="2588"/>
      <c r="K9" s="2585"/>
      <c r="L9" s="2588"/>
      <c r="M9" s="2603"/>
      <c r="N9" s="2604"/>
      <c r="O9" s="2509"/>
      <c r="P9" s="2626"/>
      <c r="Q9" s="2503"/>
      <c r="R9" s="2500"/>
      <c r="S9" s="2500"/>
      <c r="T9" s="2500"/>
      <c r="U9" s="2500"/>
      <c r="V9" s="2500"/>
      <c r="W9" s="2500"/>
      <c r="X9" s="2500"/>
      <c r="Y9" s="2500"/>
      <c r="Z9" s="2506"/>
      <c r="AA9" s="2591"/>
      <c r="AB9" s="61" t="s">
        <v>877</v>
      </c>
      <c r="AD9" s="2497"/>
      <c r="AE9" s="40" t="s">
        <v>935</v>
      </c>
      <c r="AF9" s="40">
        <v>0</v>
      </c>
      <c r="AG9" s="16" t="s">
        <v>955</v>
      </c>
    </row>
    <row r="10" spans="1:33" s="16" customFormat="1" ht="12">
      <c r="A10" s="2498"/>
      <c r="B10" s="2519"/>
      <c r="C10" s="2519"/>
      <c r="D10" s="2522"/>
      <c r="E10" s="62" t="s">
        <v>762</v>
      </c>
      <c r="F10" s="63"/>
      <c r="G10" s="2522"/>
      <c r="H10" s="2612"/>
      <c r="I10" s="2586"/>
      <c r="J10" s="2589"/>
      <c r="K10" s="2586"/>
      <c r="L10" s="2589"/>
      <c r="M10" s="2605"/>
      <c r="N10" s="2606"/>
      <c r="O10" s="2510"/>
      <c r="P10" s="2627"/>
      <c r="Q10" s="2504"/>
      <c r="R10" s="2501"/>
      <c r="S10" s="2501"/>
      <c r="T10" s="2501"/>
      <c r="U10" s="2501"/>
      <c r="V10" s="2501"/>
      <c r="W10" s="2501"/>
      <c r="X10" s="2501"/>
      <c r="Y10" s="2501"/>
      <c r="Z10" s="2507"/>
      <c r="AA10" s="2592"/>
      <c r="AB10" s="64" t="s">
        <v>881</v>
      </c>
      <c r="AD10" s="2498"/>
      <c r="AE10" s="40" t="s">
        <v>936</v>
      </c>
      <c r="AF10" s="40">
        <v>1</v>
      </c>
      <c r="AG10" s="16" t="s">
        <v>956</v>
      </c>
    </row>
    <row r="11" spans="1:33" s="16" customFormat="1" ht="12">
      <c r="A11" s="2496">
        <v>3</v>
      </c>
      <c r="B11" s="2517"/>
      <c r="C11" s="2517"/>
      <c r="D11" s="2520"/>
      <c r="E11" s="56" t="s">
        <v>760</v>
      </c>
      <c r="F11" s="57"/>
      <c r="G11" s="2520"/>
      <c r="H11" s="2628" t="s">
        <v>631</v>
      </c>
      <c r="I11" s="2584"/>
      <c r="J11" s="2587" t="s">
        <v>311</v>
      </c>
      <c r="K11" s="2584"/>
      <c r="L11" s="2587" t="s">
        <v>629</v>
      </c>
      <c r="M11" s="2608" t="s">
        <v>188</v>
      </c>
      <c r="N11" s="2609"/>
      <c r="O11" s="2508"/>
      <c r="P11" s="2629" t="s">
        <v>526</v>
      </c>
      <c r="Q11" s="2502"/>
      <c r="R11" s="2499"/>
      <c r="S11" s="2499"/>
      <c r="T11" s="2499"/>
      <c r="U11" s="2499"/>
      <c r="V11" s="2499"/>
      <c r="W11" s="2499"/>
      <c r="X11" s="2499"/>
      <c r="Y11" s="2499"/>
      <c r="Z11" s="2505"/>
      <c r="AA11" s="2590"/>
      <c r="AB11" s="58" t="s">
        <v>880</v>
      </c>
      <c r="AD11" s="2496" t="str">
        <f t="shared" ref="AD11" si="1">IF(ISERROR(VLOOKUP(C11,$AE$6:$AF$27,2,0))=TRUE,"",VLOOKUP(C11,$AE$6:$AF$27,2,0))</f>
        <v/>
      </c>
      <c r="AE11" s="40" t="s">
        <v>1110</v>
      </c>
      <c r="AF11" s="40">
        <v>1</v>
      </c>
      <c r="AG11" s="16" t="s">
        <v>957</v>
      </c>
    </row>
    <row r="12" spans="1:33" s="16" customFormat="1" ht="12">
      <c r="A12" s="2497"/>
      <c r="B12" s="2518"/>
      <c r="C12" s="2518"/>
      <c r="D12" s="2521"/>
      <c r="E12" s="59" t="s">
        <v>761</v>
      </c>
      <c r="F12" s="60"/>
      <c r="G12" s="2521"/>
      <c r="H12" s="2611"/>
      <c r="I12" s="2585"/>
      <c r="J12" s="2588"/>
      <c r="K12" s="2585"/>
      <c r="L12" s="2588"/>
      <c r="M12" s="2603"/>
      <c r="N12" s="2604"/>
      <c r="O12" s="2509"/>
      <c r="P12" s="2626"/>
      <c r="Q12" s="2503"/>
      <c r="R12" s="2500"/>
      <c r="S12" s="2500"/>
      <c r="T12" s="2500"/>
      <c r="U12" s="2500"/>
      <c r="V12" s="2500"/>
      <c r="W12" s="2500"/>
      <c r="X12" s="2500"/>
      <c r="Y12" s="2500"/>
      <c r="Z12" s="2506"/>
      <c r="AA12" s="2591"/>
      <c r="AB12" s="61" t="s">
        <v>877</v>
      </c>
      <c r="AD12" s="2497"/>
      <c r="AE12" s="40" t="s">
        <v>937</v>
      </c>
      <c r="AF12" s="40">
        <v>0</v>
      </c>
      <c r="AG12" s="16" t="s">
        <v>958</v>
      </c>
    </row>
    <row r="13" spans="1:33" s="16" customFormat="1" ht="12">
      <c r="A13" s="2498"/>
      <c r="B13" s="2519"/>
      <c r="C13" s="2519"/>
      <c r="D13" s="2522"/>
      <c r="E13" s="62" t="s">
        <v>762</v>
      </c>
      <c r="F13" s="63"/>
      <c r="G13" s="2522"/>
      <c r="H13" s="2612"/>
      <c r="I13" s="2586"/>
      <c r="J13" s="2589"/>
      <c r="K13" s="2586"/>
      <c r="L13" s="2589"/>
      <c r="M13" s="2605"/>
      <c r="N13" s="2606"/>
      <c r="O13" s="2510"/>
      <c r="P13" s="2627"/>
      <c r="Q13" s="2504"/>
      <c r="R13" s="2501"/>
      <c r="S13" s="2501"/>
      <c r="T13" s="2501"/>
      <c r="U13" s="2501"/>
      <c r="V13" s="2501"/>
      <c r="W13" s="2501"/>
      <c r="X13" s="2501"/>
      <c r="Y13" s="2501"/>
      <c r="Z13" s="2507"/>
      <c r="AA13" s="2592"/>
      <c r="AB13" s="64" t="s">
        <v>881</v>
      </c>
      <c r="AD13" s="2498"/>
      <c r="AE13" s="40" t="s">
        <v>938</v>
      </c>
      <c r="AF13" s="40">
        <v>0</v>
      </c>
      <c r="AG13" s="16" t="s">
        <v>959</v>
      </c>
    </row>
    <row r="14" spans="1:33" s="16" customFormat="1" ht="12">
      <c r="A14" s="2496">
        <v>4</v>
      </c>
      <c r="B14" s="2517"/>
      <c r="C14" s="2517"/>
      <c r="D14" s="2520"/>
      <c r="E14" s="56" t="s">
        <v>760</v>
      </c>
      <c r="F14" s="57"/>
      <c r="G14" s="2520"/>
      <c r="H14" s="2628" t="s">
        <v>631</v>
      </c>
      <c r="I14" s="2584"/>
      <c r="J14" s="2587" t="s">
        <v>311</v>
      </c>
      <c r="K14" s="2584"/>
      <c r="L14" s="2587" t="s">
        <v>629</v>
      </c>
      <c r="M14" s="2608" t="s">
        <v>188</v>
      </c>
      <c r="N14" s="2609"/>
      <c r="O14" s="2508"/>
      <c r="P14" s="2629" t="s">
        <v>526</v>
      </c>
      <c r="Q14" s="2502"/>
      <c r="R14" s="2499"/>
      <c r="S14" s="2499"/>
      <c r="T14" s="2499"/>
      <c r="U14" s="2499"/>
      <c r="V14" s="2499"/>
      <c r="W14" s="2499"/>
      <c r="X14" s="2499"/>
      <c r="Y14" s="2499"/>
      <c r="Z14" s="2505"/>
      <c r="AA14" s="2590"/>
      <c r="AB14" s="58" t="s">
        <v>880</v>
      </c>
      <c r="AD14" s="2496" t="str">
        <f t="shared" ref="AD14" si="2">IF(ISERROR(VLOOKUP(C14,$AE$6:$AF$27,2,0))=TRUE,"",VLOOKUP(C14,$AE$6:$AF$27,2,0))</f>
        <v/>
      </c>
      <c r="AE14" s="40" t="s">
        <v>939</v>
      </c>
      <c r="AF14" s="40">
        <v>0</v>
      </c>
      <c r="AG14" s="16" t="s">
        <v>960</v>
      </c>
    </row>
    <row r="15" spans="1:33" s="16" customFormat="1" ht="12">
      <c r="A15" s="2497"/>
      <c r="B15" s="2518"/>
      <c r="C15" s="2518"/>
      <c r="D15" s="2521"/>
      <c r="E15" s="59" t="s">
        <v>761</v>
      </c>
      <c r="F15" s="60"/>
      <c r="G15" s="2521"/>
      <c r="H15" s="2611"/>
      <c r="I15" s="2585"/>
      <c r="J15" s="2588"/>
      <c r="K15" s="2585"/>
      <c r="L15" s="2588"/>
      <c r="M15" s="2603"/>
      <c r="N15" s="2604"/>
      <c r="O15" s="2509"/>
      <c r="P15" s="2626"/>
      <c r="Q15" s="2503"/>
      <c r="R15" s="2500"/>
      <c r="S15" s="2500"/>
      <c r="T15" s="2500"/>
      <c r="U15" s="2500"/>
      <c r="V15" s="2500"/>
      <c r="W15" s="2500"/>
      <c r="X15" s="2500"/>
      <c r="Y15" s="2500"/>
      <c r="Z15" s="2506"/>
      <c r="AA15" s="2591"/>
      <c r="AB15" s="61" t="s">
        <v>877</v>
      </c>
      <c r="AD15" s="2497"/>
      <c r="AE15" s="40" t="s">
        <v>940</v>
      </c>
      <c r="AF15" s="40">
        <v>0</v>
      </c>
      <c r="AG15" s="16" t="s">
        <v>961</v>
      </c>
    </row>
    <row r="16" spans="1:33" s="16" customFormat="1" ht="12">
      <c r="A16" s="2498"/>
      <c r="B16" s="2519"/>
      <c r="C16" s="2519"/>
      <c r="D16" s="2522"/>
      <c r="E16" s="62" t="s">
        <v>762</v>
      </c>
      <c r="F16" s="63"/>
      <c r="G16" s="2522"/>
      <c r="H16" s="2612"/>
      <c r="I16" s="2586"/>
      <c r="J16" s="2589"/>
      <c r="K16" s="2586"/>
      <c r="L16" s="2589"/>
      <c r="M16" s="2605"/>
      <c r="N16" s="2606"/>
      <c r="O16" s="2510"/>
      <c r="P16" s="2627"/>
      <c r="Q16" s="2504"/>
      <c r="R16" s="2501"/>
      <c r="S16" s="2501"/>
      <c r="T16" s="2501"/>
      <c r="U16" s="2501"/>
      <c r="V16" s="2501"/>
      <c r="W16" s="2501"/>
      <c r="X16" s="2501"/>
      <c r="Y16" s="2501"/>
      <c r="Z16" s="2507"/>
      <c r="AA16" s="2592"/>
      <c r="AB16" s="64" t="s">
        <v>881</v>
      </c>
      <c r="AD16" s="2498"/>
      <c r="AE16" s="40" t="s">
        <v>941</v>
      </c>
      <c r="AF16" s="40">
        <v>0</v>
      </c>
      <c r="AG16" s="16" t="s">
        <v>962</v>
      </c>
    </row>
    <row r="17" spans="1:33" s="16" customFormat="1" ht="12">
      <c r="A17" s="2496">
        <v>5</v>
      </c>
      <c r="B17" s="2517"/>
      <c r="C17" s="2517"/>
      <c r="D17" s="2520"/>
      <c r="E17" s="56" t="s">
        <v>760</v>
      </c>
      <c r="F17" s="57"/>
      <c r="G17" s="2520"/>
      <c r="H17" s="2628" t="s">
        <v>631</v>
      </c>
      <c r="I17" s="2584"/>
      <c r="J17" s="2587" t="s">
        <v>311</v>
      </c>
      <c r="K17" s="2584"/>
      <c r="L17" s="2587" t="s">
        <v>629</v>
      </c>
      <c r="M17" s="2608" t="s">
        <v>188</v>
      </c>
      <c r="N17" s="2609"/>
      <c r="O17" s="2508"/>
      <c r="P17" s="2629" t="s">
        <v>526</v>
      </c>
      <c r="Q17" s="2502"/>
      <c r="R17" s="2499"/>
      <c r="S17" s="2499"/>
      <c r="T17" s="2499"/>
      <c r="U17" s="2499"/>
      <c r="V17" s="2499"/>
      <c r="W17" s="2499"/>
      <c r="X17" s="2499"/>
      <c r="Y17" s="2499"/>
      <c r="Z17" s="2505"/>
      <c r="AA17" s="2590"/>
      <c r="AB17" s="58" t="s">
        <v>880</v>
      </c>
      <c r="AD17" s="2496" t="str">
        <f t="shared" ref="AD17" si="3">IF(ISERROR(VLOOKUP(C17,$AE$6:$AF$27,2,0))=TRUE,"",VLOOKUP(C17,$AE$6:$AF$27,2,0))</f>
        <v/>
      </c>
      <c r="AE17" s="40" t="s">
        <v>942</v>
      </c>
      <c r="AF17" s="40">
        <v>0</v>
      </c>
      <c r="AG17" s="16" t="s">
        <v>963</v>
      </c>
    </row>
    <row r="18" spans="1:33" s="16" customFormat="1" ht="12">
      <c r="A18" s="2497"/>
      <c r="B18" s="2518"/>
      <c r="C18" s="2518"/>
      <c r="D18" s="2521"/>
      <c r="E18" s="59" t="s">
        <v>761</v>
      </c>
      <c r="F18" s="60"/>
      <c r="G18" s="2521"/>
      <c r="H18" s="2611"/>
      <c r="I18" s="2585"/>
      <c r="J18" s="2588"/>
      <c r="K18" s="2585"/>
      <c r="L18" s="2588"/>
      <c r="M18" s="2603"/>
      <c r="N18" s="2604"/>
      <c r="O18" s="2509"/>
      <c r="P18" s="2626"/>
      <c r="Q18" s="2503"/>
      <c r="R18" s="2500"/>
      <c r="S18" s="2500"/>
      <c r="T18" s="2500"/>
      <c r="U18" s="2500"/>
      <c r="V18" s="2500"/>
      <c r="W18" s="2500"/>
      <c r="X18" s="2500"/>
      <c r="Y18" s="2500"/>
      <c r="Z18" s="2506"/>
      <c r="AA18" s="2591"/>
      <c r="AB18" s="61" t="s">
        <v>877</v>
      </c>
      <c r="AD18" s="2497"/>
      <c r="AE18" s="40" t="s">
        <v>943</v>
      </c>
      <c r="AF18" s="40">
        <v>0</v>
      </c>
      <c r="AG18" s="16" t="s">
        <v>964</v>
      </c>
    </row>
    <row r="19" spans="1:33" s="16" customFormat="1">
      <c r="A19" s="2498"/>
      <c r="B19" s="2519"/>
      <c r="C19" s="2519"/>
      <c r="D19" s="2522"/>
      <c r="E19" s="62" t="s">
        <v>762</v>
      </c>
      <c r="F19" s="63"/>
      <c r="G19" s="2522"/>
      <c r="H19" s="2612"/>
      <c r="I19" s="2586"/>
      <c r="J19" s="2589"/>
      <c r="K19" s="2586"/>
      <c r="L19" s="2589"/>
      <c r="M19" s="2605"/>
      <c r="N19" s="2606"/>
      <c r="O19" s="2510"/>
      <c r="P19" s="2627"/>
      <c r="Q19" s="2504"/>
      <c r="R19" s="2501"/>
      <c r="S19" s="2501"/>
      <c r="T19" s="2501"/>
      <c r="U19" s="2501"/>
      <c r="V19" s="2501"/>
      <c r="W19" s="2501"/>
      <c r="X19" s="2501"/>
      <c r="Y19" s="2501"/>
      <c r="Z19" s="2507"/>
      <c r="AA19" s="2592"/>
      <c r="AB19" s="64" t="s">
        <v>881</v>
      </c>
      <c r="AD19" s="2498"/>
      <c r="AE19" s="36" t="s">
        <v>944</v>
      </c>
      <c r="AF19" s="36">
        <v>0</v>
      </c>
    </row>
    <row r="20" spans="1:33" s="16" customFormat="1">
      <c r="A20" s="2496">
        <v>6</v>
      </c>
      <c r="B20" s="2517"/>
      <c r="C20" s="2517"/>
      <c r="D20" s="2520"/>
      <c r="E20" s="56" t="s">
        <v>760</v>
      </c>
      <c r="F20" s="57"/>
      <c r="G20" s="2520"/>
      <c r="H20" s="2628" t="s">
        <v>631</v>
      </c>
      <c r="I20" s="2584"/>
      <c r="J20" s="2587" t="s">
        <v>311</v>
      </c>
      <c r="K20" s="2584"/>
      <c r="L20" s="2587" t="s">
        <v>629</v>
      </c>
      <c r="M20" s="2608" t="s">
        <v>188</v>
      </c>
      <c r="N20" s="2609"/>
      <c r="O20" s="2508"/>
      <c r="P20" s="2629" t="s">
        <v>526</v>
      </c>
      <c r="Q20" s="2502"/>
      <c r="R20" s="2499"/>
      <c r="S20" s="2499"/>
      <c r="T20" s="2499"/>
      <c r="U20" s="2499"/>
      <c r="V20" s="2499"/>
      <c r="W20" s="2499"/>
      <c r="X20" s="2499"/>
      <c r="Y20" s="2499"/>
      <c r="Z20" s="2505"/>
      <c r="AA20" s="2590"/>
      <c r="AB20" s="58" t="s">
        <v>880</v>
      </c>
      <c r="AD20" s="2496" t="str">
        <f t="shared" ref="AD20" si="4">IF(ISERROR(VLOOKUP(C20,$AE$6:$AF$27,2,0))=TRUE,"",VLOOKUP(C20,$AE$6:$AF$27,2,0))</f>
        <v/>
      </c>
      <c r="AE20" s="36" t="s">
        <v>945</v>
      </c>
      <c r="AF20" s="36">
        <v>0</v>
      </c>
    </row>
    <row r="21" spans="1:33" s="16" customFormat="1">
      <c r="A21" s="2497"/>
      <c r="B21" s="2518"/>
      <c r="C21" s="2518"/>
      <c r="D21" s="2521"/>
      <c r="E21" s="59" t="s">
        <v>761</v>
      </c>
      <c r="F21" s="60"/>
      <c r="G21" s="2521"/>
      <c r="H21" s="2611"/>
      <c r="I21" s="2585"/>
      <c r="J21" s="2588"/>
      <c r="K21" s="2585"/>
      <c r="L21" s="2588"/>
      <c r="M21" s="2603"/>
      <c r="N21" s="2604"/>
      <c r="O21" s="2509"/>
      <c r="P21" s="2626"/>
      <c r="Q21" s="2503"/>
      <c r="R21" s="2500"/>
      <c r="S21" s="2500"/>
      <c r="T21" s="2500"/>
      <c r="U21" s="2500"/>
      <c r="V21" s="2500"/>
      <c r="W21" s="2500"/>
      <c r="X21" s="2500"/>
      <c r="Y21" s="2500"/>
      <c r="Z21" s="2506"/>
      <c r="AA21" s="2591"/>
      <c r="AB21" s="61" t="s">
        <v>877</v>
      </c>
      <c r="AD21" s="2497"/>
      <c r="AE21" s="36" t="s">
        <v>946</v>
      </c>
      <c r="AF21" s="36">
        <v>0</v>
      </c>
    </row>
    <row r="22" spans="1:33" s="16" customFormat="1">
      <c r="A22" s="2498"/>
      <c r="B22" s="2519"/>
      <c r="C22" s="2519"/>
      <c r="D22" s="2522"/>
      <c r="E22" s="62" t="s">
        <v>762</v>
      </c>
      <c r="F22" s="63"/>
      <c r="G22" s="2522"/>
      <c r="H22" s="2612"/>
      <c r="I22" s="2586"/>
      <c r="J22" s="2589"/>
      <c r="K22" s="2586"/>
      <c r="L22" s="2589"/>
      <c r="M22" s="2605"/>
      <c r="N22" s="2606"/>
      <c r="O22" s="2510"/>
      <c r="P22" s="2627"/>
      <c r="Q22" s="2504"/>
      <c r="R22" s="2501"/>
      <c r="S22" s="2501"/>
      <c r="T22" s="2501"/>
      <c r="U22" s="2501"/>
      <c r="V22" s="2501"/>
      <c r="W22" s="2501"/>
      <c r="X22" s="2501"/>
      <c r="Y22" s="2501"/>
      <c r="Z22" s="2507"/>
      <c r="AA22" s="2592"/>
      <c r="AB22" s="64" t="s">
        <v>881</v>
      </c>
      <c r="AD22" s="2498"/>
      <c r="AE22" s="36" t="s">
        <v>931</v>
      </c>
      <c r="AF22" s="36">
        <v>0</v>
      </c>
    </row>
    <row r="23" spans="1:33" s="16" customFormat="1">
      <c r="A23" s="2496">
        <v>7</v>
      </c>
      <c r="B23" s="2517"/>
      <c r="C23" s="2517"/>
      <c r="D23" s="2520"/>
      <c r="E23" s="56" t="s">
        <v>760</v>
      </c>
      <c r="F23" s="57"/>
      <c r="G23" s="2520"/>
      <c r="H23" s="2628" t="s">
        <v>631</v>
      </c>
      <c r="I23" s="2584"/>
      <c r="J23" s="2587" t="s">
        <v>311</v>
      </c>
      <c r="K23" s="2584"/>
      <c r="L23" s="2587" t="s">
        <v>629</v>
      </c>
      <c r="M23" s="2608" t="s">
        <v>188</v>
      </c>
      <c r="N23" s="2609"/>
      <c r="O23" s="2508"/>
      <c r="P23" s="2629" t="s">
        <v>526</v>
      </c>
      <c r="Q23" s="2502"/>
      <c r="R23" s="2499"/>
      <c r="S23" s="2499"/>
      <c r="T23" s="2499"/>
      <c r="U23" s="2499"/>
      <c r="V23" s="2499"/>
      <c r="W23" s="2499"/>
      <c r="X23" s="2499"/>
      <c r="Y23" s="2499"/>
      <c r="Z23" s="2505"/>
      <c r="AA23" s="2590"/>
      <c r="AB23" s="58" t="s">
        <v>880</v>
      </c>
      <c r="AD23" s="2496" t="str">
        <f t="shared" ref="AD23" si="5">IF(ISERROR(VLOOKUP(C23,$AE$6:$AF$27,2,0))=TRUE,"",VLOOKUP(C23,$AE$6:$AF$27,2,0))</f>
        <v/>
      </c>
      <c r="AE23" s="36" t="s">
        <v>947</v>
      </c>
      <c r="AF23" s="36">
        <v>0</v>
      </c>
    </row>
    <row r="24" spans="1:33" s="16" customFormat="1">
      <c r="A24" s="2497"/>
      <c r="B24" s="2518"/>
      <c r="C24" s="2518"/>
      <c r="D24" s="2521"/>
      <c r="E24" s="59" t="s">
        <v>761</v>
      </c>
      <c r="F24" s="60"/>
      <c r="G24" s="2521"/>
      <c r="H24" s="2611"/>
      <c r="I24" s="2585"/>
      <c r="J24" s="2588"/>
      <c r="K24" s="2585"/>
      <c r="L24" s="2588"/>
      <c r="M24" s="2603"/>
      <c r="N24" s="2604"/>
      <c r="O24" s="2509"/>
      <c r="P24" s="2626"/>
      <c r="Q24" s="2503"/>
      <c r="R24" s="2500"/>
      <c r="S24" s="2500"/>
      <c r="T24" s="2500"/>
      <c r="U24" s="2500"/>
      <c r="V24" s="2500"/>
      <c r="W24" s="2500"/>
      <c r="X24" s="2500"/>
      <c r="Y24" s="2500"/>
      <c r="Z24" s="2506"/>
      <c r="AA24" s="2591"/>
      <c r="AB24" s="61" t="s">
        <v>877</v>
      </c>
      <c r="AD24" s="2497"/>
      <c r="AE24" s="36" t="s">
        <v>948</v>
      </c>
      <c r="AF24" s="36">
        <v>0</v>
      </c>
    </row>
    <row r="25" spans="1:33" s="16" customFormat="1">
      <c r="A25" s="2498"/>
      <c r="B25" s="2519"/>
      <c r="C25" s="2519"/>
      <c r="D25" s="2522"/>
      <c r="E25" s="62" t="s">
        <v>762</v>
      </c>
      <c r="F25" s="63"/>
      <c r="G25" s="2522"/>
      <c r="H25" s="2612"/>
      <c r="I25" s="2586"/>
      <c r="J25" s="2589"/>
      <c r="K25" s="2586"/>
      <c r="L25" s="2589"/>
      <c r="M25" s="2605"/>
      <c r="N25" s="2606"/>
      <c r="O25" s="2510"/>
      <c r="P25" s="2627"/>
      <c r="Q25" s="2504"/>
      <c r="R25" s="2501"/>
      <c r="S25" s="2501"/>
      <c r="T25" s="2501"/>
      <c r="U25" s="2501"/>
      <c r="V25" s="2501"/>
      <c r="W25" s="2501"/>
      <c r="X25" s="2501"/>
      <c r="Y25" s="2501"/>
      <c r="Z25" s="2507"/>
      <c r="AA25" s="2592"/>
      <c r="AB25" s="64" t="s">
        <v>881</v>
      </c>
      <c r="AD25" s="2498"/>
      <c r="AE25" s="36" t="s">
        <v>949</v>
      </c>
      <c r="AF25" s="36">
        <v>0</v>
      </c>
    </row>
    <row r="26" spans="1:33" s="16" customFormat="1">
      <c r="A26" s="2496">
        <v>8</v>
      </c>
      <c r="B26" s="2517"/>
      <c r="C26" s="2517"/>
      <c r="D26" s="2520"/>
      <c r="E26" s="56" t="s">
        <v>760</v>
      </c>
      <c r="F26" s="57"/>
      <c r="G26" s="2520"/>
      <c r="H26" s="2628" t="s">
        <v>631</v>
      </c>
      <c r="I26" s="2584"/>
      <c r="J26" s="2587" t="s">
        <v>311</v>
      </c>
      <c r="K26" s="2584"/>
      <c r="L26" s="2587" t="s">
        <v>629</v>
      </c>
      <c r="M26" s="2608" t="s">
        <v>188</v>
      </c>
      <c r="N26" s="2609"/>
      <c r="O26" s="2508"/>
      <c r="P26" s="2629" t="s">
        <v>526</v>
      </c>
      <c r="Q26" s="2502"/>
      <c r="R26" s="2499"/>
      <c r="S26" s="2499"/>
      <c r="T26" s="2499"/>
      <c r="U26" s="2499"/>
      <c r="V26" s="2499"/>
      <c r="W26" s="2499"/>
      <c r="X26" s="2499"/>
      <c r="Y26" s="2499"/>
      <c r="Z26" s="2505"/>
      <c r="AA26" s="2590"/>
      <c r="AB26" s="58" t="s">
        <v>880</v>
      </c>
      <c r="AD26" s="2496" t="str">
        <f t="shared" ref="AD26" si="6">IF(ISERROR(VLOOKUP(C26,$AE$6:$AF$27,2,0))=TRUE,"",VLOOKUP(C26,$AE$6:$AF$27,2,0))</f>
        <v/>
      </c>
      <c r="AE26" s="36" t="s">
        <v>950</v>
      </c>
      <c r="AF26" s="36">
        <v>0</v>
      </c>
    </row>
    <row r="27" spans="1:33" s="16" customFormat="1">
      <c r="A27" s="2497"/>
      <c r="B27" s="2518"/>
      <c r="C27" s="2518"/>
      <c r="D27" s="2521"/>
      <c r="E27" s="59" t="s">
        <v>761</v>
      </c>
      <c r="F27" s="60"/>
      <c r="G27" s="2521"/>
      <c r="H27" s="2611"/>
      <c r="I27" s="2585"/>
      <c r="J27" s="2588"/>
      <c r="K27" s="2585"/>
      <c r="L27" s="2588"/>
      <c r="M27" s="2603"/>
      <c r="N27" s="2604"/>
      <c r="O27" s="2509"/>
      <c r="P27" s="2626"/>
      <c r="Q27" s="2503"/>
      <c r="R27" s="2500"/>
      <c r="S27" s="2500"/>
      <c r="T27" s="2500"/>
      <c r="U27" s="2500"/>
      <c r="V27" s="2500"/>
      <c r="W27" s="2500"/>
      <c r="X27" s="2500"/>
      <c r="Y27" s="2500"/>
      <c r="Z27" s="2506"/>
      <c r="AA27" s="2591"/>
      <c r="AB27" s="61" t="s">
        <v>877</v>
      </c>
      <c r="AD27" s="2497"/>
      <c r="AE27" s="36"/>
      <c r="AF27" s="36">
        <v>0</v>
      </c>
    </row>
    <row r="28" spans="1:33" s="16" customFormat="1">
      <c r="A28" s="2498"/>
      <c r="B28" s="2519"/>
      <c r="C28" s="2519"/>
      <c r="D28" s="2522"/>
      <c r="E28" s="62" t="s">
        <v>762</v>
      </c>
      <c r="F28" s="63"/>
      <c r="G28" s="2522"/>
      <c r="H28" s="2612"/>
      <c r="I28" s="2586"/>
      <c r="J28" s="2589"/>
      <c r="K28" s="2586"/>
      <c r="L28" s="2589"/>
      <c r="M28" s="2605"/>
      <c r="N28" s="2606"/>
      <c r="O28" s="2510"/>
      <c r="P28" s="2627"/>
      <c r="Q28" s="2504"/>
      <c r="R28" s="2501"/>
      <c r="S28" s="2501"/>
      <c r="T28" s="2501"/>
      <c r="U28" s="2501"/>
      <c r="V28" s="2501"/>
      <c r="W28" s="2501"/>
      <c r="X28" s="2501"/>
      <c r="Y28" s="2501"/>
      <c r="Z28" s="2507"/>
      <c r="AA28" s="2592"/>
      <c r="AB28" s="64" t="s">
        <v>881</v>
      </c>
      <c r="AD28" s="2498"/>
      <c r="AE28" s="36"/>
      <c r="AF28" s="36"/>
    </row>
    <row r="29" spans="1:33" s="16" customFormat="1">
      <c r="A29" s="2496">
        <v>9</v>
      </c>
      <c r="B29" s="2517"/>
      <c r="C29" s="2517"/>
      <c r="D29" s="2520"/>
      <c r="E29" s="56" t="s">
        <v>760</v>
      </c>
      <c r="F29" s="57"/>
      <c r="G29" s="2520"/>
      <c r="H29" s="2628" t="s">
        <v>631</v>
      </c>
      <c r="I29" s="2584"/>
      <c r="J29" s="2587" t="s">
        <v>311</v>
      </c>
      <c r="K29" s="2584"/>
      <c r="L29" s="2587" t="s">
        <v>629</v>
      </c>
      <c r="M29" s="2608" t="s">
        <v>188</v>
      </c>
      <c r="N29" s="2609"/>
      <c r="O29" s="2508"/>
      <c r="P29" s="2629" t="s">
        <v>526</v>
      </c>
      <c r="Q29" s="2502"/>
      <c r="R29" s="2499"/>
      <c r="S29" s="2499"/>
      <c r="T29" s="2499"/>
      <c r="U29" s="2499"/>
      <c r="V29" s="2499"/>
      <c r="W29" s="2499"/>
      <c r="X29" s="2499"/>
      <c r="Y29" s="2499"/>
      <c r="Z29" s="2505"/>
      <c r="AA29" s="2590"/>
      <c r="AB29" s="58" t="s">
        <v>880</v>
      </c>
      <c r="AD29" s="2496" t="str">
        <f t="shared" ref="AD29" si="7">IF(ISERROR(VLOOKUP(C29,$AE$6:$AF$27,2,0))=TRUE,"",VLOOKUP(C29,$AE$6:$AF$27,2,0))</f>
        <v/>
      </c>
      <c r="AE29" s="36"/>
      <c r="AF29" s="36"/>
    </row>
    <row r="30" spans="1:33" s="16" customFormat="1">
      <c r="A30" s="2497"/>
      <c r="B30" s="2518"/>
      <c r="C30" s="2518"/>
      <c r="D30" s="2521"/>
      <c r="E30" s="59" t="s">
        <v>761</v>
      </c>
      <c r="F30" s="60"/>
      <c r="G30" s="2521"/>
      <c r="H30" s="2611"/>
      <c r="I30" s="2585"/>
      <c r="J30" s="2588"/>
      <c r="K30" s="2585"/>
      <c r="L30" s="2588"/>
      <c r="M30" s="2603"/>
      <c r="N30" s="2604"/>
      <c r="O30" s="2509"/>
      <c r="P30" s="2626"/>
      <c r="Q30" s="2503"/>
      <c r="R30" s="2500"/>
      <c r="S30" s="2500"/>
      <c r="T30" s="2500"/>
      <c r="U30" s="2500"/>
      <c r="V30" s="2500"/>
      <c r="W30" s="2500"/>
      <c r="X30" s="2500"/>
      <c r="Y30" s="2500"/>
      <c r="Z30" s="2506"/>
      <c r="AA30" s="2591"/>
      <c r="AB30" s="61" t="s">
        <v>877</v>
      </c>
      <c r="AD30" s="2497"/>
      <c r="AE30" s="36"/>
      <c r="AF30" s="36"/>
    </row>
    <row r="31" spans="1:33" s="16" customFormat="1">
      <c r="A31" s="2498"/>
      <c r="B31" s="2519"/>
      <c r="C31" s="2519"/>
      <c r="D31" s="2522"/>
      <c r="E31" s="62" t="s">
        <v>762</v>
      </c>
      <c r="F31" s="63"/>
      <c r="G31" s="2522"/>
      <c r="H31" s="2612"/>
      <c r="I31" s="2586"/>
      <c r="J31" s="2589"/>
      <c r="K31" s="2586"/>
      <c r="L31" s="2589"/>
      <c r="M31" s="2605"/>
      <c r="N31" s="2606"/>
      <c r="O31" s="2510"/>
      <c r="P31" s="2627"/>
      <c r="Q31" s="2504"/>
      <c r="R31" s="2501"/>
      <c r="S31" s="2501"/>
      <c r="T31" s="2501"/>
      <c r="U31" s="2501"/>
      <c r="V31" s="2501"/>
      <c r="W31" s="2501"/>
      <c r="X31" s="2501"/>
      <c r="Y31" s="2501"/>
      <c r="Z31" s="2507"/>
      <c r="AA31" s="2592"/>
      <c r="AB31" s="64" t="s">
        <v>881</v>
      </c>
      <c r="AD31" s="2498"/>
      <c r="AE31" s="36"/>
      <c r="AF31" s="36"/>
    </row>
    <row r="32" spans="1:33" s="16" customFormat="1">
      <c r="A32" s="2496">
        <v>10</v>
      </c>
      <c r="B32" s="2517"/>
      <c r="C32" s="2517"/>
      <c r="D32" s="2520"/>
      <c r="E32" s="56" t="s">
        <v>760</v>
      </c>
      <c r="F32" s="57"/>
      <c r="G32" s="2520"/>
      <c r="H32" s="2628" t="s">
        <v>631</v>
      </c>
      <c r="I32" s="2584"/>
      <c r="J32" s="2587" t="s">
        <v>311</v>
      </c>
      <c r="K32" s="2584"/>
      <c r="L32" s="2587" t="s">
        <v>629</v>
      </c>
      <c r="M32" s="2608" t="s">
        <v>188</v>
      </c>
      <c r="N32" s="2609"/>
      <c r="O32" s="2508"/>
      <c r="P32" s="2629" t="s">
        <v>526</v>
      </c>
      <c r="Q32" s="2502"/>
      <c r="R32" s="2499"/>
      <c r="S32" s="2499"/>
      <c r="T32" s="2499"/>
      <c r="U32" s="2499"/>
      <c r="V32" s="2499"/>
      <c r="W32" s="2499"/>
      <c r="X32" s="2499"/>
      <c r="Y32" s="2499"/>
      <c r="Z32" s="2505"/>
      <c r="AA32" s="2590"/>
      <c r="AB32" s="58" t="s">
        <v>880</v>
      </c>
      <c r="AD32" s="2496" t="str">
        <f t="shared" ref="AD32" si="8">IF(ISERROR(VLOOKUP(C32,$AE$6:$AF$27,2,0))=TRUE,"",VLOOKUP(C32,$AE$6:$AF$27,2,0))</f>
        <v/>
      </c>
      <c r="AE32" s="36"/>
      <c r="AF32" s="36"/>
    </row>
    <row r="33" spans="1:32" s="16" customFormat="1">
      <c r="A33" s="2497"/>
      <c r="B33" s="2518"/>
      <c r="C33" s="2518"/>
      <c r="D33" s="2521"/>
      <c r="E33" s="59" t="s">
        <v>761</v>
      </c>
      <c r="F33" s="60"/>
      <c r="G33" s="2521"/>
      <c r="H33" s="2611"/>
      <c r="I33" s="2585"/>
      <c r="J33" s="2588"/>
      <c r="K33" s="2585"/>
      <c r="L33" s="2588"/>
      <c r="M33" s="2603"/>
      <c r="N33" s="2604"/>
      <c r="O33" s="2509"/>
      <c r="P33" s="2626"/>
      <c r="Q33" s="2503"/>
      <c r="R33" s="2500"/>
      <c r="S33" s="2500"/>
      <c r="T33" s="2500"/>
      <c r="U33" s="2500"/>
      <c r="V33" s="2500"/>
      <c r="W33" s="2500"/>
      <c r="X33" s="2500"/>
      <c r="Y33" s="2500"/>
      <c r="Z33" s="2506"/>
      <c r="AA33" s="2591"/>
      <c r="AB33" s="61" t="s">
        <v>877</v>
      </c>
      <c r="AD33" s="2497"/>
      <c r="AE33" s="36"/>
      <c r="AF33" s="36"/>
    </row>
    <row r="34" spans="1:32" s="16" customFormat="1">
      <c r="A34" s="2498"/>
      <c r="B34" s="2519"/>
      <c r="C34" s="2519"/>
      <c r="D34" s="2522"/>
      <c r="E34" s="62" t="s">
        <v>762</v>
      </c>
      <c r="F34" s="63"/>
      <c r="G34" s="2522"/>
      <c r="H34" s="2612"/>
      <c r="I34" s="2586"/>
      <c r="J34" s="2589"/>
      <c r="K34" s="2586"/>
      <c r="L34" s="2589"/>
      <c r="M34" s="2605"/>
      <c r="N34" s="2606"/>
      <c r="O34" s="2510"/>
      <c r="P34" s="2627"/>
      <c r="Q34" s="2504"/>
      <c r="R34" s="2501"/>
      <c r="S34" s="2501"/>
      <c r="T34" s="2501"/>
      <c r="U34" s="2501"/>
      <c r="V34" s="2501"/>
      <c r="W34" s="2501"/>
      <c r="X34" s="2501"/>
      <c r="Y34" s="2501"/>
      <c r="Z34" s="2507"/>
      <c r="AA34" s="2592"/>
      <c r="AB34" s="64" t="s">
        <v>881</v>
      </c>
      <c r="AD34" s="2498"/>
      <c r="AE34" s="36"/>
      <c r="AF34" s="36"/>
    </row>
    <row r="35" spans="1:32" s="16" customFormat="1">
      <c r="A35" s="2496">
        <v>11</v>
      </c>
      <c r="B35" s="2517"/>
      <c r="C35" s="2517"/>
      <c r="D35" s="2520"/>
      <c r="E35" s="56" t="s">
        <v>760</v>
      </c>
      <c r="F35" s="57"/>
      <c r="G35" s="2520"/>
      <c r="H35" s="2628" t="s">
        <v>631</v>
      </c>
      <c r="I35" s="2584"/>
      <c r="J35" s="2587" t="s">
        <v>311</v>
      </c>
      <c r="K35" s="2584"/>
      <c r="L35" s="2587" t="s">
        <v>629</v>
      </c>
      <c r="M35" s="2608" t="s">
        <v>188</v>
      </c>
      <c r="N35" s="2609"/>
      <c r="O35" s="2508"/>
      <c r="P35" s="2629" t="s">
        <v>526</v>
      </c>
      <c r="Q35" s="2502"/>
      <c r="R35" s="2499"/>
      <c r="S35" s="2499"/>
      <c r="T35" s="2499"/>
      <c r="U35" s="2499"/>
      <c r="V35" s="2499"/>
      <c r="W35" s="2499"/>
      <c r="X35" s="2499"/>
      <c r="Y35" s="2499"/>
      <c r="Z35" s="2505"/>
      <c r="AA35" s="2590"/>
      <c r="AB35" s="58" t="s">
        <v>880</v>
      </c>
      <c r="AD35" s="2496" t="str">
        <f t="shared" ref="AD35" si="9">IF(ISERROR(VLOOKUP(C35,$AE$6:$AF$27,2,0))=TRUE,"",VLOOKUP(C35,$AE$6:$AF$27,2,0))</f>
        <v/>
      </c>
      <c r="AE35" s="36"/>
      <c r="AF35" s="36"/>
    </row>
    <row r="36" spans="1:32" s="16" customFormat="1">
      <c r="A36" s="2497"/>
      <c r="B36" s="2518"/>
      <c r="C36" s="2518"/>
      <c r="D36" s="2521"/>
      <c r="E36" s="59" t="s">
        <v>761</v>
      </c>
      <c r="F36" s="60"/>
      <c r="G36" s="2521"/>
      <c r="H36" s="2611"/>
      <c r="I36" s="2585"/>
      <c r="J36" s="2588"/>
      <c r="K36" s="2585"/>
      <c r="L36" s="2588"/>
      <c r="M36" s="2603"/>
      <c r="N36" s="2604"/>
      <c r="O36" s="2509"/>
      <c r="P36" s="2626"/>
      <c r="Q36" s="2503"/>
      <c r="R36" s="2500"/>
      <c r="S36" s="2500"/>
      <c r="T36" s="2500"/>
      <c r="U36" s="2500"/>
      <c r="V36" s="2500"/>
      <c r="W36" s="2500"/>
      <c r="X36" s="2500"/>
      <c r="Y36" s="2500"/>
      <c r="Z36" s="2506"/>
      <c r="AA36" s="2591"/>
      <c r="AB36" s="61" t="s">
        <v>877</v>
      </c>
      <c r="AD36" s="2497"/>
      <c r="AE36" s="36"/>
      <c r="AF36" s="36"/>
    </row>
    <row r="37" spans="1:32" s="16" customFormat="1">
      <c r="A37" s="2498"/>
      <c r="B37" s="2519"/>
      <c r="C37" s="2519"/>
      <c r="D37" s="2522"/>
      <c r="E37" s="62" t="s">
        <v>762</v>
      </c>
      <c r="F37" s="63"/>
      <c r="G37" s="2522"/>
      <c r="H37" s="2612"/>
      <c r="I37" s="2586"/>
      <c r="J37" s="2589"/>
      <c r="K37" s="2586"/>
      <c r="L37" s="2589"/>
      <c r="M37" s="2605"/>
      <c r="N37" s="2606"/>
      <c r="O37" s="2510"/>
      <c r="P37" s="2627"/>
      <c r="Q37" s="2504"/>
      <c r="R37" s="2501"/>
      <c r="S37" s="2501"/>
      <c r="T37" s="2501"/>
      <c r="U37" s="2501"/>
      <c r="V37" s="2501"/>
      <c r="W37" s="2501"/>
      <c r="X37" s="2501"/>
      <c r="Y37" s="2501"/>
      <c r="Z37" s="2507"/>
      <c r="AA37" s="2592"/>
      <c r="AB37" s="64" t="s">
        <v>881</v>
      </c>
      <c r="AD37" s="2498"/>
      <c r="AE37" s="36"/>
      <c r="AF37" s="36"/>
    </row>
    <row r="38" spans="1:32" s="16" customFormat="1">
      <c r="A38" s="2496">
        <v>12</v>
      </c>
      <c r="B38" s="2517"/>
      <c r="C38" s="2517"/>
      <c r="D38" s="2520"/>
      <c r="E38" s="56" t="s">
        <v>760</v>
      </c>
      <c r="F38" s="57"/>
      <c r="G38" s="2520"/>
      <c r="H38" s="2628" t="s">
        <v>631</v>
      </c>
      <c r="I38" s="2584"/>
      <c r="J38" s="2587" t="s">
        <v>311</v>
      </c>
      <c r="K38" s="2584"/>
      <c r="L38" s="2587" t="s">
        <v>629</v>
      </c>
      <c r="M38" s="2608" t="s">
        <v>188</v>
      </c>
      <c r="N38" s="2609"/>
      <c r="O38" s="2508"/>
      <c r="P38" s="2629" t="s">
        <v>526</v>
      </c>
      <c r="Q38" s="2502"/>
      <c r="R38" s="2499"/>
      <c r="S38" s="2499"/>
      <c r="T38" s="2499"/>
      <c r="U38" s="2499"/>
      <c r="V38" s="2499"/>
      <c r="W38" s="2499"/>
      <c r="X38" s="2499"/>
      <c r="Y38" s="2499"/>
      <c r="Z38" s="2505"/>
      <c r="AA38" s="2590"/>
      <c r="AB38" s="58" t="s">
        <v>880</v>
      </c>
      <c r="AD38" s="2496" t="str">
        <f t="shared" ref="AD38" si="10">IF(ISERROR(VLOOKUP(C38,$AE$6:$AF$27,2,0))=TRUE,"",VLOOKUP(C38,$AE$6:$AF$27,2,0))</f>
        <v/>
      </c>
      <c r="AE38" s="36"/>
      <c r="AF38" s="36"/>
    </row>
    <row r="39" spans="1:32" s="16" customFormat="1">
      <c r="A39" s="2497"/>
      <c r="B39" s="2518"/>
      <c r="C39" s="2518"/>
      <c r="D39" s="2521"/>
      <c r="E39" s="59" t="s">
        <v>761</v>
      </c>
      <c r="F39" s="60"/>
      <c r="G39" s="2521"/>
      <c r="H39" s="2611"/>
      <c r="I39" s="2585"/>
      <c r="J39" s="2588"/>
      <c r="K39" s="2585"/>
      <c r="L39" s="2588"/>
      <c r="M39" s="2603"/>
      <c r="N39" s="2604"/>
      <c r="O39" s="2509"/>
      <c r="P39" s="2626"/>
      <c r="Q39" s="2503"/>
      <c r="R39" s="2500"/>
      <c r="S39" s="2500"/>
      <c r="T39" s="2500"/>
      <c r="U39" s="2500"/>
      <c r="V39" s="2500"/>
      <c r="W39" s="2500"/>
      <c r="X39" s="2500"/>
      <c r="Y39" s="2500"/>
      <c r="Z39" s="2506"/>
      <c r="AA39" s="2591"/>
      <c r="AB39" s="61" t="s">
        <v>877</v>
      </c>
      <c r="AD39" s="2497"/>
      <c r="AE39" s="36"/>
      <c r="AF39" s="36"/>
    </row>
    <row r="40" spans="1:32" s="16" customFormat="1">
      <c r="A40" s="2498"/>
      <c r="B40" s="2519"/>
      <c r="C40" s="2519"/>
      <c r="D40" s="2522"/>
      <c r="E40" s="62" t="s">
        <v>762</v>
      </c>
      <c r="F40" s="63"/>
      <c r="G40" s="2522"/>
      <c r="H40" s="2612"/>
      <c r="I40" s="2586"/>
      <c r="J40" s="2589"/>
      <c r="K40" s="2586"/>
      <c r="L40" s="2589"/>
      <c r="M40" s="2605"/>
      <c r="N40" s="2606"/>
      <c r="O40" s="2510"/>
      <c r="P40" s="2627"/>
      <c r="Q40" s="2504"/>
      <c r="R40" s="2501"/>
      <c r="S40" s="2501"/>
      <c r="T40" s="2501"/>
      <c r="U40" s="2501"/>
      <c r="V40" s="2501"/>
      <c r="W40" s="2501"/>
      <c r="X40" s="2501"/>
      <c r="Y40" s="2501"/>
      <c r="Z40" s="2507"/>
      <c r="AA40" s="2592"/>
      <c r="AB40" s="64" t="s">
        <v>881</v>
      </c>
      <c r="AD40" s="2498"/>
      <c r="AE40" s="36"/>
      <c r="AF40" s="36"/>
    </row>
    <row r="41" spans="1:32" s="16" customFormat="1">
      <c r="A41" s="2496">
        <v>13</v>
      </c>
      <c r="B41" s="2517"/>
      <c r="C41" s="2517"/>
      <c r="D41" s="2520"/>
      <c r="E41" s="56" t="s">
        <v>760</v>
      </c>
      <c r="F41" s="57"/>
      <c r="G41" s="2520"/>
      <c r="H41" s="2628" t="s">
        <v>631</v>
      </c>
      <c r="I41" s="2584"/>
      <c r="J41" s="2587" t="s">
        <v>311</v>
      </c>
      <c r="K41" s="2584"/>
      <c r="L41" s="2587" t="s">
        <v>629</v>
      </c>
      <c r="M41" s="2608" t="s">
        <v>188</v>
      </c>
      <c r="N41" s="2609"/>
      <c r="O41" s="2508"/>
      <c r="P41" s="2629" t="s">
        <v>526</v>
      </c>
      <c r="Q41" s="2502"/>
      <c r="R41" s="2499"/>
      <c r="S41" s="2499"/>
      <c r="T41" s="2499"/>
      <c r="U41" s="2499"/>
      <c r="V41" s="2499"/>
      <c r="W41" s="2499"/>
      <c r="X41" s="2499"/>
      <c r="Y41" s="2499"/>
      <c r="Z41" s="2505"/>
      <c r="AA41" s="2590"/>
      <c r="AB41" s="58" t="s">
        <v>880</v>
      </c>
      <c r="AD41" s="2496" t="str">
        <f t="shared" ref="AD41" si="11">IF(ISERROR(VLOOKUP(C41,$AE$6:$AF$27,2,0))=TRUE,"",VLOOKUP(C41,$AE$6:$AF$27,2,0))</f>
        <v/>
      </c>
      <c r="AE41" s="36"/>
      <c r="AF41" s="36"/>
    </row>
    <row r="42" spans="1:32" s="16" customFormat="1">
      <c r="A42" s="2497"/>
      <c r="B42" s="2518"/>
      <c r="C42" s="2518"/>
      <c r="D42" s="2521"/>
      <c r="E42" s="59" t="s">
        <v>761</v>
      </c>
      <c r="F42" s="60"/>
      <c r="G42" s="2521"/>
      <c r="H42" s="2611"/>
      <c r="I42" s="2585"/>
      <c r="J42" s="2588"/>
      <c r="K42" s="2585"/>
      <c r="L42" s="2588"/>
      <c r="M42" s="2603"/>
      <c r="N42" s="2604"/>
      <c r="O42" s="2509"/>
      <c r="P42" s="2626"/>
      <c r="Q42" s="2503"/>
      <c r="R42" s="2500"/>
      <c r="S42" s="2500"/>
      <c r="T42" s="2500"/>
      <c r="U42" s="2500"/>
      <c r="V42" s="2500"/>
      <c r="W42" s="2500"/>
      <c r="X42" s="2500"/>
      <c r="Y42" s="2500"/>
      <c r="Z42" s="2506"/>
      <c r="AA42" s="2591"/>
      <c r="AB42" s="61" t="s">
        <v>877</v>
      </c>
      <c r="AD42" s="2497"/>
      <c r="AE42" s="36"/>
      <c r="AF42" s="36"/>
    </row>
    <row r="43" spans="1:32" s="16" customFormat="1">
      <c r="A43" s="2498"/>
      <c r="B43" s="2519"/>
      <c r="C43" s="2519"/>
      <c r="D43" s="2522"/>
      <c r="E43" s="62" t="s">
        <v>762</v>
      </c>
      <c r="F43" s="63"/>
      <c r="G43" s="2522"/>
      <c r="H43" s="2612"/>
      <c r="I43" s="2586"/>
      <c r="J43" s="2589"/>
      <c r="K43" s="2586"/>
      <c r="L43" s="2589"/>
      <c r="M43" s="2605"/>
      <c r="N43" s="2606"/>
      <c r="O43" s="2510"/>
      <c r="P43" s="2627"/>
      <c r="Q43" s="2504"/>
      <c r="R43" s="2501"/>
      <c r="S43" s="2501"/>
      <c r="T43" s="2501"/>
      <c r="U43" s="2501"/>
      <c r="V43" s="2501"/>
      <c r="W43" s="2501"/>
      <c r="X43" s="2501"/>
      <c r="Y43" s="2501"/>
      <c r="Z43" s="2507"/>
      <c r="AA43" s="2592"/>
      <c r="AB43" s="64" t="s">
        <v>881</v>
      </c>
      <c r="AD43" s="2498"/>
      <c r="AE43" s="36"/>
      <c r="AF43" s="36"/>
    </row>
    <row r="44" spans="1:32" s="16" customFormat="1">
      <c r="A44" s="2496">
        <v>14</v>
      </c>
      <c r="B44" s="2517"/>
      <c r="C44" s="2517"/>
      <c r="D44" s="2520"/>
      <c r="E44" s="56" t="s">
        <v>760</v>
      </c>
      <c r="F44" s="57"/>
      <c r="G44" s="2520"/>
      <c r="H44" s="2628" t="s">
        <v>631</v>
      </c>
      <c r="I44" s="2584"/>
      <c r="J44" s="2587" t="s">
        <v>311</v>
      </c>
      <c r="K44" s="2584"/>
      <c r="L44" s="2587" t="s">
        <v>629</v>
      </c>
      <c r="M44" s="2608" t="s">
        <v>188</v>
      </c>
      <c r="N44" s="2609"/>
      <c r="O44" s="2508"/>
      <c r="P44" s="2629" t="s">
        <v>526</v>
      </c>
      <c r="Q44" s="2502"/>
      <c r="R44" s="2499"/>
      <c r="S44" s="2499"/>
      <c r="T44" s="2499"/>
      <c r="U44" s="2499"/>
      <c r="V44" s="2499"/>
      <c r="W44" s="2499"/>
      <c r="X44" s="2499"/>
      <c r="Y44" s="2499"/>
      <c r="Z44" s="2505"/>
      <c r="AA44" s="2590"/>
      <c r="AB44" s="58" t="s">
        <v>880</v>
      </c>
      <c r="AD44" s="2496" t="str">
        <f t="shared" ref="AD44" si="12">IF(ISERROR(VLOOKUP(C44,$AE$6:$AF$27,2,0))=TRUE,"",VLOOKUP(C44,$AE$6:$AF$27,2,0))</f>
        <v/>
      </c>
      <c r="AE44" s="36"/>
      <c r="AF44" s="36"/>
    </row>
    <row r="45" spans="1:32" s="16" customFormat="1">
      <c r="A45" s="2497"/>
      <c r="B45" s="2518"/>
      <c r="C45" s="2518"/>
      <c r="D45" s="2521"/>
      <c r="E45" s="59" t="s">
        <v>761</v>
      </c>
      <c r="F45" s="60"/>
      <c r="G45" s="2521"/>
      <c r="H45" s="2611"/>
      <c r="I45" s="2585"/>
      <c r="J45" s="2588"/>
      <c r="K45" s="2585"/>
      <c r="L45" s="2588"/>
      <c r="M45" s="2603"/>
      <c r="N45" s="2604"/>
      <c r="O45" s="2509"/>
      <c r="P45" s="2626"/>
      <c r="Q45" s="2503"/>
      <c r="R45" s="2500"/>
      <c r="S45" s="2500"/>
      <c r="T45" s="2500"/>
      <c r="U45" s="2500"/>
      <c r="V45" s="2500"/>
      <c r="W45" s="2500"/>
      <c r="X45" s="2500"/>
      <c r="Y45" s="2500"/>
      <c r="Z45" s="2506"/>
      <c r="AA45" s="2591"/>
      <c r="AB45" s="61" t="s">
        <v>877</v>
      </c>
      <c r="AD45" s="2497"/>
      <c r="AE45" s="36"/>
      <c r="AF45" s="36"/>
    </row>
    <row r="46" spans="1:32" s="16" customFormat="1">
      <c r="A46" s="2498"/>
      <c r="B46" s="2519"/>
      <c r="C46" s="2519"/>
      <c r="D46" s="2522"/>
      <c r="E46" s="62" t="s">
        <v>762</v>
      </c>
      <c r="F46" s="63"/>
      <c r="G46" s="2522"/>
      <c r="H46" s="2612"/>
      <c r="I46" s="2586"/>
      <c r="J46" s="2589"/>
      <c r="K46" s="2586"/>
      <c r="L46" s="2589"/>
      <c r="M46" s="2605"/>
      <c r="N46" s="2606"/>
      <c r="O46" s="2510"/>
      <c r="P46" s="2627"/>
      <c r="Q46" s="2504"/>
      <c r="R46" s="2501"/>
      <c r="S46" s="2501"/>
      <c r="T46" s="2501"/>
      <c r="U46" s="2501"/>
      <c r="V46" s="2501"/>
      <c r="W46" s="2501"/>
      <c r="X46" s="2501"/>
      <c r="Y46" s="2501"/>
      <c r="Z46" s="2507"/>
      <c r="AA46" s="2592"/>
      <c r="AB46" s="64" t="s">
        <v>881</v>
      </c>
      <c r="AD46" s="2498"/>
      <c r="AE46" s="36"/>
      <c r="AF46" s="36"/>
    </row>
    <row r="47" spans="1:32" s="16" customFormat="1">
      <c r="A47" s="2496">
        <v>15</v>
      </c>
      <c r="B47" s="2517"/>
      <c r="C47" s="2517"/>
      <c r="D47" s="2520"/>
      <c r="E47" s="56" t="s">
        <v>760</v>
      </c>
      <c r="F47" s="57"/>
      <c r="G47" s="2520"/>
      <c r="H47" s="2628" t="s">
        <v>631</v>
      </c>
      <c r="I47" s="2584"/>
      <c r="J47" s="2587" t="s">
        <v>311</v>
      </c>
      <c r="K47" s="2584"/>
      <c r="L47" s="2587" t="s">
        <v>629</v>
      </c>
      <c r="M47" s="2608" t="s">
        <v>188</v>
      </c>
      <c r="N47" s="2609"/>
      <c r="O47" s="2508"/>
      <c r="P47" s="2629" t="s">
        <v>526</v>
      </c>
      <c r="Q47" s="2502"/>
      <c r="R47" s="2499"/>
      <c r="S47" s="2499"/>
      <c r="T47" s="2499"/>
      <c r="U47" s="2499"/>
      <c r="V47" s="2499"/>
      <c r="W47" s="2499"/>
      <c r="X47" s="2499"/>
      <c r="Y47" s="2499"/>
      <c r="Z47" s="2505"/>
      <c r="AA47" s="2590"/>
      <c r="AB47" s="58" t="s">
        <v>880</v>
      </c>
      <c r="AD47" s="2496" t="str">
        <f t="shared" ref="AD47" si="13">IF(ISERROR(VLOOKUP(C47,$AE$6:$AF$27,2,0))=TRUE,"",VLOOKUP(C47,$AE$6:$AF$27,2,0))</f>
        <v/>
      </c>
      <c r="AE47" s="36"/>
      <c r="AF47" s="36"/>
    </row>
    <row r="48" spans="1:32" s="16" customFormat="1">
      <c r="A48" s="2497"/>
      <c r="B48" s="2518"/>
      <c r="C48" s="2518"/>
      <c r="D48" s="2521"/>
      <c r="E48" s="59" t="s">
        <v>761</v>
      </c>
      <c r="F48" s="60"/>
      <c r="G48" s="2521"/>
      <c r="H48" s="2611"/>
      <c r="I48" s="2585"/>
      <c r="J48" s="2588"/>
      <c r="K48" s="2585"/>
      <c r="L48" s="2588"/>
      <c r="M48" s="2603"/>
      <c r="N48" s="2604"/>
      <c r="O48" s="2509"/>
      <c r="P48" s="2626"/>
      <c r="Q48" s="2503"/>
      <c r="R48" s="2500"/>
      <c r="S48" s="2500"/>
      <c r="T48" s="2500"/>
      <c r="U48" s="2500"/>
      <c r="V48" s="2500"/>
      <c r="W48" s="2500"/>
      <c r="X48" s="2500"/>
      <c r="Y48" s="2500"/>
      <c r="Z48" s="2506"/>
      <c r="AA48" s="2591"/>
      <c r="AB48" s="61" t="s">
        <v>877</v>
      </c>
      <c r="AD48" s="2497"/>
      <c r="AE48" s="36"/>
      <c r="AF48" s="36"/>
    </row>
    <row r="49" spans="1:32" s="16" customFormat="1">
      <c r="A49" s="2498"/>
      <c r="B49" s="2519"/>
      <c r="C49" s="2519"/>
      <c r="D49" s="2522"/>
      <c r="E49" s="62" t="s">
        <v>762</v>
      </c>
      <c r="F49" s="63"/>
      <c r="G49" s="2522"/>
      <c r="H49" s="2612"/>
      <c r="I49" s="2586"/>
      <c r="J49" s="2589"/>
      <c r="K49" s="2586"/>
      <c r="L49" s="2589"/>
      <c r="M49" s="2605"/>
      <c r="N49" s="2606"/>
      <c r="O49" s="2510"/>
      <c r="P49" s="2627"/>
      <c r="Q49" s="2504"/>
      <c r="R49" s="2501"/>
      <c r="S49" s="2501"/>
      <c r="T49" s="2501"/>
      <c r="U49" s="2501"/>
      <c r="V49" s="2501"/>
      <c r="W49" s="2501"/>
      <c r="X49" s="2501"/>
      <c r="Y49" s="2501"/>
      <c r="Z49" s="2507"/>
      <c r="AA49" s="2592"/>
      <c r="AB49" s="64" t="s">
        <v>881</v>
      </c>
      <c r="AD49" s="2498"/>
      <c r="AE49" s="36"/>
      <c r="AF49" s="36"/>
    </row>
    <row r="50" spans="1:32" s="16" customFormat="1">
      <c r="A50" s="2496">
        <v>16</v>
      </c>
      <c r="B50" s="2517"/>
      <c r="C50" s="2517"/>
      <c r="D50" s="2520"/>
      <c r="E50" s="56" t="s">
        <v>760</v>
      </c>
      <c r="F50" s="57"/>
      <c r="G50" s="2520"/>
      <c r="H50" s="2628" t="s">
        <v>631</v>
      </c>
      <c r="I50" s="2584"/>
      <c r="J50" s="2587" t="s">
        <v>311</v>
      </c>
      <c r="K50" s="2584"/>
      <c r="L50" s="2587" t="s">
        <v>629</v>
      </c>
      <c r="M50" s="2608" t="s">
        <v>188</v>
      </c>
      <c r="N50" s="2609"/>
      <c r="O50" s="2508"/>
      <c r="P50" s="2629" t="s">
        <v>526</v>
      </c>
      <c r="Q50" s="2502"/>
      <c r="R50" s="2499"/>
      <c r="S50" s="2499"/>
      <c r="T50" s="2499"/>
      <c r="U50" s="2499"/>
      <c r="V50" s="2499"/>
      <c r="W50" s="2499"/>
      <c r="X50" s="2499"/>
      <c r="Y50" s="2499"/>
      <c r="Z50" s="2505"/>
      <c r="AA50" s="2590"/>
      <c r="AB50" s="58" t="s">
        <v>880</v>
      </c>
      <c r="AD50" s="2496" t="str">
        <f t="shared" ref="AD50" si="14">IF(ISERROR(VLOOKUP(C50,$AE$6:$AF$27,2,0))=TRUE,"",VLOOKUP(C50,$AE$6:$AF$27,2,0))</f>
        <v/>
      </c>
      <c r="AE50" s="36"/>
      <c r="AF50" s="36"/>
    </row>
    <row r="51" spans="1:32" s="16" customFormat="1">
      <c r="A51" s="2497"/>
      <c r="B51" s="2518"/>
      <c r="C51" s="2518"/>
      <c r="D51" s="2521"/>
      <c r="E51" s="59" t="s">
        <v>761</v>
      </c>
      <c r="F51" s="60"/>
      <c r="G51" s="2521"/>
      <c r="H51" s="2611"/>
      <c r="I51" s="2585"/>
      <c r="J51" s="2588"/>
      <c r="K51" s="2585"/>
      <c r="L51" s="2588"/>
      <c r="M51" s="2603"/>
      <c r="N51" s="2604"/>
      <c r="O51" s="2509"/>
      <c r="P51" s="2626"/>
      <c r="Q51" s="2503"/>
      <c r="R51" s="2500"/>
      <c r="S51" s="2500"/>
      <c r="T51" s="2500"/>
      <c r="U51" s="2500"/>
      <c r="V51" s="2500"/>
      <c r="W51" s="2500"/>
      <c r="X51" s="2500"/>
      <c r="Y51" s="2500"/>
      <c r="Z51" s="2506"/>
      <c r="AA51" s="2591"/>
      <c r="AB51" s="61" t="s">
        <v>877</v>
      </c>
      <c r="AD51" s="2497"/>
      <c r="AE51" s="36"/>
      <c r="AF51" s="36"/>
    </row>
    <row r="52" spans="1:32" s="16" customFormat="1">
      <c r="A52" s="2498"/>
      <c r="B52" s="2519"/>
      <c r="C52" s="2519"/>
      <c r="D52" s="2522"/>
      <c r="E52" s="62" t="s">
        <v>762</v>
      </c>
      <c r="F52" s="63"/>
      <c r="G52" s="2522"/>
      <c r="H52" s="2612"/>
      <c r="I52" s="2586"/>
      <c r="J52" s="2589"/>
      <c r="K52" s="2586"/>
      <c r="L52" s="2589"/>
      <c r="M52" s="2605"/>
      <c r="N52" s="2606"/>
      <c r="O52" s="2510"/>
      <c r="P52" s="2627"/>
      <c r="Q52" s="2504"/>
      <c r="R52" s="2501"/>
      <c r="S52" s="2501"/>
      <c r="T52" s="2501"/>
      <c r="U52" s="2501"/>
      <c r="V52" s="2501"/>
      <c r="W52" s="2501"/>
      <c r="X52" s="2501"/>
      <c r="Y52" s="2501"/>
      <c r="Z52" s="2507"/>
      <c r="AA52" s="2592"/>
      <c r="AB52" s="64" t="s">
        <v>881</v>
      </c>
      <c r="AD52" s="2498"/>
      <c r="AE52" s="36"/>
      <c r="AF52" s="36"/>
    </row>
    <row r="53" spans="1:32" s="16" customFormat="1">
      <c r="A53" s="2496">
        <v>17</v>
      </c>
      <c r="B53" s="2517"/>
      <c r="C53" s="2517"/>
      <c r="D53" s="2520"/>
      <c r="E53" s="56" t="s">
        <v>760</v>
      </c>
      <c r="F53" s="57"/>
      <c r="G53" s="2520"/>
      <c r="H53" s="2628" t="s">
        <v>631</v>
      </c>
      <c r="I53" s="2584"/>
      <c r="J53" s="2587" t="s">
        <v>311</v>
      </c>
      <c r="K53" s="2584"/>
      <c r="L53" s="2587" t="s">
        <v>629</v>
      </c>
      <c r="M53" s="2608" t="s">
        <v>188</v>
      </c>
      <c r="N53" s="2609"/>
      <c r="O53" s="2508"/>
      <c r="P53" s="2629" t="s">
        <v>526</v>
      </c>
      <c r="Q53" s="2502"/>
      <c r="R53" s="2499"/>
      <c r="S53" s="2499"/>
      <c r="T53" s="2499"/>
      <c r="U53" s="2499"/>
      <c r="V53" s="2499"/>
      <c r="W53" s="2499"/>
      <c r="X53" s="2499"/>
      <c r="Y53" s="2499"/>
      <c r="Z53" s="2505"/>
      <c r="AA53" s="2590"/>
      <c r="AB53" s="58" t="s">
        <v>880</v>
      </c>
      <c r="AD53" s="2496" t="str">
        <f t="shared" ref="AD53" si="15">IF(ISERROR(VLOOKUP(C53,$AE$6:$AF$27,2,0))=TRUE,"",VLOOKUP(C53,$AE$6:$AF$27,2,0))</f>
        <v/>
      </c>
      <c r="AE53" s="36"/>
      <c r="AF53" s="36"/>
    </row>
    <row r="54" spans="1:32" s="16" customFormat="1">
      <c r="A54" s="2497"/>
      <c r="B54" s="2518"/>
      <c r="C54" s="2518"/>
      <c r="D54" s="2521"/>
      <c r="E54" s="59" t="s">
        <v>761</v>
      </c>
      <c r="F54" s="60"/>
      <c r="G54" s="2521"/>
      <c r="H54" s="2611"/>
      <c r="I54" s="2585"/>
      <c r="J54" s="2588"/>
      <c r="K54" s="2585"/>
      <c r="L54" s="2588"/>
      <c r="M54" s="2603"/>
      <c r="N54" s="2604"/>
      <c r="O54" s="2509"/>
      <c r="P54" s="2626"/>
      <c r="Q54" s="2503"/>
      <c r="R54" s="2500"/>
      <c r="S54" s="2500"/>
      <c r="T54" s="2500"/>
      <c r="U54" s="2500"/>
      <c r="V54" s="2500"/>
      <c r="W54" s="2500"/>
      <c r="X54" s="2500"/>
      <c r="Y54" s="2500"/>
      <c r="Z54" s="2506"/>
      <c r="AA54" s="2591"/>
      <c r="AB54" s="61" t="s">
        <v>877</v>
      </c>
      <c r="AD54" s="2497"/>
      <c r="AE54" s="36"/>
      <c r="AF54" s="36"/>
    </row>
    <row r="55" spans="1:32" s="16" customFormat="1">
      <c r="A55" s="2498"/>
      <c r="B55" s="2519"/>
      <c r="C55" s="2519"/>
      <c r="D55" s="2522"/>
      <c r="E55" s="62" t="s">
        <v>762</v>
      </c>
      <c r="F55" s="63"/>
      <c r="G55" s="2522"/>
      <c r="H55" s="2612"/>
      <c r="I55" s="2586"/>
      <c r="J55" s="2589"/>
      <c r="K55" s="2586"/>
      <c r="L55" s="2589"/>
      <c r="M55" s="2605"/>
      <c r="N55" s="2606"/>
      <c r="O55" s="2510"/>
      <c r="P55" s="2627"/>
      <c r="Q55" s="2504"/>
      <c r="R55" s="2501"/>
      <c r="S55" s="2501"/>
      <c r="T55" s="2501"/>
      <c r="U55" s="2501"/>
      <c r="V55" s="2501"/>
      <c r="W55" s="2501"/>
      <c r="X55" s="2501"/>
      <c r="Y55" s="2501"/>
      <c r="Z55" s="2507"/>
      <c r="AA55" s="2592"/>
      <c r="AB55" s="64" t="s">
        <v>881</v>
      </c>
      <c r="AD55" s="2498"/>
      <c r="AE55" s="36"/>
      <c r="AF55" s="36"/>
    </row>
    <row r="56" spans="1:32" s="16" customFormat="1">
      <c r="A56" s="2496">
        <v>18</v>
      </c>
      <c r="B56" s="2517"/>
      <c r="C56" s="2517"/>
      <c r="D56" s="2520"/>
      <c r="E56" s="56" t="s">
        <v>760</v>
      </c>
      <c r="F56" s="57"/>
      <c r="G56" s="2520"/>
      <c r="H56" s="2628" t="s">
        <v>631</v>
      </c>
      <c r="I56" s="2584"/>
      <c r="J56" s="2587" t="s">
        <v>311</v>
      </c>
      <c r="K56" s="2584"/>
      <c r="L56" s="2587" t="s">
        <v>629</v>
      </c>
      <c r="M56" s="2608" t="s">
        <v>188</v>
      </c>
      <c r="N56" s="2609"/>
      <c r="O56" s="2508"/>
      <c r="P56" s="2629" t="s">
        <v>526</v>
      </c>
      <c r="Q56" s="2502"/>
      <c r="R56" s="2499"/>
      <c r="S56" s="2499"/>
      <c r="T56" s="2499"/>
      <c r="U56" s="2499"/>
      <c r="V56" s="2499"/>
      <c r="W56" s="2499"/>
      <c r="X56" s="2499"/>
      <c r="Y56" s="2499"/>
      <c r="Z56" s="2505"/>
      <c r="AA56" s="2590"/>
      <c r="AB56" s="58" t="s">
        <v>880</v>
      </c>
      <c r="AD56" s="2496" t="str">
        <f t="shared" ref="AD56" si="16">IF(ISERROR(VLOOKUP(C56,$AE$6:$AF$27,2,0))=TRUE,"",VLOOKUP(C56,$AE$6:$AF$27,2,0))</f>
        <v/>
      </c>
      <c r="AE56" s="36"/>
      <c r="AF56" s="36"/>
    </row>
    <row r="57" spans="1:32" s="16" customFormat="1">
      <c r="A57" s="2497"/>
      <c r="B57" s="2518"/>
      <c r="C57" s="2518"/>
      <c r="D57" s="2521"/>
      <c r="E57" s="59" t="s">
        <v>761</v>
      </c>
      <c r="F57" s="60"/>
      <c r="G57" s="2521"/>
      <c r="H57" s="2611"/>
      <c r="I57" s="2585"/>
      <c r="J57" s="2588"/>
      <c r="K57" s="2585"/>
      <c r="L57" s="2588"/>
      <c r="M57" s="2603"/>
      <c r="N57" s="2604"/>
      <c r="O57" s="2509"/>
      <c r="P57" s="2626"/>
      <c r="Q57" s="2503"/>
      <c r="R57" s="2500"/>
      <c r="S57" s="2500"/>
      <c r="T57" s="2500"/>
      <c r="U57" s="2500"/>
      <c r="V57" s="2500"/>
      <c r="W57" s="2500"/>
      <c r="X57" s="2500"/>
      <c r="Y57" s="2500"/>
      <c r="Z57" s="2506"/>
      <c r="AA57" s="2591"/>
      <c r="AB57" s="61" t="s">
        <v>877</v>
      </c>
      <c r="AD57" s="2497"/>
      <c r="AE57" s="36"/>
      <c r="AF57" s="36"/>
    </row>
    <row r="58" spans="1:32" s="16" customFormat="1">
      <c r="A58" s="2498"/>
      <c r="B58" s="2519"/>
      <c r="C58" s="2519"/>
      <c r="D58" s="2522"/>
      <c r="E58" s="62" t="s">
        <v>762</v>
      </c>
      <c r="F58" s="63"/>
      <c r="G58" s="2522"/>
      <c r="H58" s="2612"/>
      <c r="I58" s="2586"/>
      <c r="J58" s="2589"/>
      <c r="K58" s="2586"/>
      <c r="L58" s="2589"/>
      <c r="M58" s="2605"/>
      <c r="N58" s="2606"/>
      <c r="O58" s="2510"/>
      <c r="P58" s="2627"/>
      <c r="Q58" s="2504"/>
      <c r="R58" s="2501"/>
      <c r="S58" s="2501"/>
      <c r="T58" s="2501"/>
      <c r="U58" s="2501"/>
      <c r="V58" s="2501"/>
      <c r="W58" s="2501"/>
      <c r="X58" s="2501"/>
      <c r="Y58" s="2501"/>
      <c r="Z58" s="2507"/>
      <c r="AA58" s="2592"/>
      <c r="AB58" s="64" t="s">
        <v>881</v>
      </c>
      <c r="AD58" s="2498"/>
      <c r="AE58" s="36"/>
      <c r="AF58" s="36"/>
    </row>
    <row r="59" spans="1:32" s="16" customFormat="1">
      <c r="A59" s="2496">
        <v>19</v>
      </c>
      <c r="B59" s="2517"/>
      <c r="C59" s="2517"/>
      <c r="D59" s="2520"/>
      <c r="E59" s="56" t="s">
        <v>760</v>
      </c>
      <c r="F59" s="57"/>
      <c r="G59" s="2520"/>
      <c r="H59" s="2628" t="s">
        <v>631</v>
      </c>
      <c r="I59" s="2584"/>
      <c r="J59" s="2587" t="s">
        <v>311</v>
      </c>
      <c r="K59" s="2584"/>
      <c r="L59" s="2587" t="s">
        <v>629</v>
      </c>
      <c r="M59" s="2608" t="s">
        <v>188</v>
      </c>
      <c r="N59" s="2609"/>
      <c r="O59" s="2508"/>
      <c r="P59" s="2629" t="s">
        <v>526</v>
      </c>
      <c r="Q59" s="2502"/>
      <c r="R59" s="2499"/>
      <c r="S59" s="2499"/>
      <c r="T59" s="2499"/>
      <c r="U59" s="2499"/>
      <c r="V59" s="2499"/>
      <c r="W59" s="2499"/>
      <c r="X59" s="2499"/>
      <c r="Y59" s="2499"/>
      <c r="Z59" s="2505"/>
      <c r="AA59" s="2590"/>
      <c r="AB59" s="58" t="s">
        <v>880</v>
      </c>
      <c r="AD59" s="2496" t="str">
        <f t="shared" ref="AD59" si="17">IF(ISERROR(VLOOKUP(C59,$AE$6:$AF$27,2,0))=TRUE,"",VLOOKUP(C59,$AE$6:$AF$27,2,0))</f>
        <v/>
      </c>
      <c r="AE59" s="36"/>
      <c r="AF59" s="36"/>
    </row>
    <row r="60" spans="1:32" s="16" customFormat="1">
      <c r="A60" s="2497"/>
      <c r="B60" s="2518"/>
      <c r="C60" s="2518"/>
      <c r="D60" s="2521"/>
      <c r="E60" s="59" t="s">
        <v>761</v>
      </c>
      <c r="F60" s="60"/>
      <c r="G60" s="2521"/>
      <c r="H60" s="2611"/>
      <c r="I60" s="2585"/>
      <c r="J60" s="2588"/>
      <c r="K60" s="2585"/>
      <c r="L60" s="2588"/>
      <c r="M60" s="2603"/>
      <c r="N60" s="2604"/>
      <c r="O60" s="2509"/>
      <c r="P60" s="2626"/>
      <c r="Q60" s="2503"/>
      <c r="R60" s="2500"/>
      <c r="S60" s="2500"/>
      <c r="T60" s="2500"/>
      <c r="U60" s="2500"/>
      <c r="V60" s="2500"/>
      <c r="W60" s="2500"/>
      <c r="X60" s="2500"/>
      <c r="Y60" s="2500"/>
      <c r="Z60" s="2506"/>
      <c r="AA60" s="2591"/>
      <c r="AB60" s="61" t="s">
        <v>877</v>
      </c>
      <c r="AD60" s="2497"/>
      <c r="AE60" s="36"/>
      <c r="AF60" s="36"/>
    </row>
    <row r="61" spans="1:32" s="16" customFormat="1">
      <c r="A61" s="2498"/>
      <c r="B61" s="2519"/>
      <c r="C61" s="2519"/>
      <c r="D61" s="2522"/>
      <c r="E61" s="62" t="s">
        <v>762</v>
      </c>
      <c r="F61" s="63"/>
      <c r="G61" s="2522"/>
      <c r="H61" s="2612"/>
      <c r="I61" s="2586"/>
      <c r="J61" s="2589"/>
      <c r="K61" s="2586"/>
      <c r="L61" s="2589"/>
      <c r="M61" s="2605"/>
      <c r="N61" s="2606"/>
      <c r="O61" s="2510"/>
      <c r="P61" s="2627"/>
      <c r="Q61" s="2504"/>
      <c r="R61" s="2501"/>
      <c r="S61" s="2501"/>
      <c r="T61" s="2501"/>
      <c r="U61" s="2501"/>
      <c r="V61" s="2501"/>
      <c r="W61" s="2501"/>
      <c r="X61" s="2501"/>
      <c r="Y61" s="2501"/>
      <c r="Z61" s="2507"/>
      <c r="AA61" s="2592"/>
      <c r="AB61" s="64" t="s">
        <v>881</v>
      </c>
      <c r="AD61" s="2498"/>
      <c r="AE61" s="36"/>
      <c r="AF61" s="36"/>
    </row>
    <row r="62" spans="1:32" s="16" customFormat="1">
      <c r="A62" s="2496">
        <v>20</v>
      </c>
      <c r="B62" s="2517"/>
      <c r="C62" s="2517"/>
      <c r="D62" s="2520"/>
      <c r="E62" s="56" t="s">
        <v>760</v>
      </c>
      <c r="F62" s="57"/>
      <c r="G62" s="2520"/>
      <c r="H62" s="2628" t="s">
        <v>631</v>
      </c>
      <c r="I62" s="2584"/>
      <c r="J62" s="2587" t="s">
        <v>311</v>
      </c>
      <c r="K62" s="2584"/>
      <c r="L62" s="2587" t="s">
        <v>629</v>
      </c>
      <c r="M62" s="2608" t="s">
        <v>188</v>
      </c>
      <c r="N62" s="2609"/>
      <c r="O62" s="2508"/>
      <c r="P62" s="2629" t="s">
        <v>526</v>
      </c>
      <c r="Q62" s="2502"/>
      <c r="R62" s="2499"/>
      <c r="S62" s="2499"/>
      <c r="T62" s="2499"/>
      <c r="U62" s="2499"/>
      <c r="V62" s="2499"/>
      <c r="W62" s="2499"/>
      <c r="X62" s="2499"/>
      <c r="Y62" s="2499"/>
      <c r="Z62" s="2505"/>
      <c r="AA62" s="2590"/>
      <c r="AB62" s="58" t="s">
        <v>880</v>
      </c>
      <c r="AD62" s="2496" t="str">
        <f t="shared" ref="AD62" si="18">IF(ISERROR(VLOOKUP(C62,$AE$6:$AF$27,2,0))=TRUE,"",VLOOKUP(C62,$AE$6:$AF$27,2,0))</f>
        <v/>
      </c>
      <c r="AE62" s="36"/>
      <c r="AF62" s="36"/>
    </row>
    <row r="63" spans="1:32" s="16" customFormat="1">
      <c r="A63" s="2497"/>
      <c r="B63" s="2518"/>
      <c r="C63" s="2518"/>
      <c r="D63" s="2521"/>
      <c r="E63" s="59" t="s">
        <v>761</v>
      </c>
      <c r="F63" s="60"/>
      <c r="G63" s="2521"/>
      <c r="H63" s="2611"/>
      <c r="I63" s="2585"/>
      <c r="J63" s="2588"/>
      <c r="K63" s="2585"/>
      <c r="L63" s="2588"/>
      <c r="M63" s="2603"/>
      <c r="N63" s="2604"/>
      <c r="O63" s="2509"/>
      <c r="P63" s="2626"/>
      <c r="Q63" s="2503"/>
      <c r="R63" s="2500"/>
      <c r="S63" s="2500"/>
      <c r="T63" s="2500"/>
      <c r="U63" s="2500"/>
      <c r="V63" s="2500"/>
      <c r="W63" s="2500"/>
      <c r="X63" s="2500"/>
      <c r="Y63" s="2500"/>
      <c r="Z63" s="2506"/>
      <c r="AA63" s="2591"/>
      <c r="AB63" s="61" t="s">
        <v>877</v>
      </c>
      <c r="AD63" s="2497"/>
      <c r="AE63" s="36"/>
      <c r="AF63" s="36"/>
    </row>
    <row r="64" spans="1:32" s="16" customFormat="1">
      <c r="A64" s="2498"/>
      <c r="B64" s="2519"/>
      <c r="C64" s="2519"/>
      <c r="D64" s="2522"/>
      <c r="E64" s="62" t="s">
        <v>762</v>
      </c>
      <c r="F64" s="63"/>
      <c r="G64" s="2522"/>
      <c r="H64" s="2612"/>
      <c r="I64" s="2586"/>
      <c r="J64" s="2589"/>
      <c r="K64" s="2586"/>
      <c r="L64" s="2589"/>
      <c r="M64" s="2605"/>
      <c r="N64" s="2606"/>
      <c r="O64" s="2510"/>
      <c r="P64" s="2627"/>
      <c r="Q64" s="2504"/>
      <c r="R64" s="2501"/>
      <c r="S64" s="2501"/>
      <c r="T64" s="2501"/>
      <c r="U64" s="2501"/>
      <c r="V64" s="2501"/>
      <c r="W64" s="2501"/>
      <c r="X64" s="2501"/>
      <c r="Y64" s="2501"/>
      <c r="Z64" s="2507"/>
      <c r="AA64" s="2592"/>
      <c r="AB64" s="64" t="s">
        <v>881</v>
      </c>
      <c r="AD64" s="2498"/>
      <c r="AE64" s="36"/>
      <c r="AF64" s="36"/>
    </row>
    <row r="65" spans="1:32" s="16" customFormat="1">
      <c r="A65" s="2496">
        <v>21</v>
      </c>
      <c r="B65" s="2517"/>
      <c r="C65" s="2517"/>
      <c r="D65" s="2520"/>
      <c r="E65" s="56" t="s">
        <v>760</v>
      </c>
      <c r="F65" s="57"/>
      <c r="G65" s="2520"/>
      <c r="H65" s="2628" t="s">
        <v>631</v>
      </c>
      <c r="I65" s="2584"/>
      <c r="J65" s="2587" t="s">
        <v>311</v>
      </c>
      <c r="K65" s="2584"/>
      <c r="L65" s="2587" t="s">
        <v>629</v>
      </c>
      <c r="M65" s="2608" t="s">
        <v>188</v>
      </c>
      <c r="N65" s="2609"/>
      <c r="O65" s="2508"/>
      <c r="P65" s="2629" t="s">
        <v>526</v>
      </c>
      <c r="Q65" s="2502"/>
      <c r="R65" s="2499"/>
      <c r="S65" s="2499"/>
      <c r="T65" s="2499"/>
      <c r="U65" s="2499"/>
      <c r="V65" s="2499"/>
      <c r="W65" s="2499"/>
      <c r="X65" s="2499"/>
      <c r="Y65" s="2499"/>
      <c r="Z65" s="2505"/>
      <c r="AA65" s="2590"/>
      <c r="AB65" s="58" t="s">
        <v>880</v>
      </c>
      <c r="AD65" s="2496" t="str">
        <f t="shared" ref="AD65" si="19">IF(ISERROR(VLOOKUP(C65,$AE$6:$AF$27,2,0))=TRUE,"",VLOOKUP(C65,$AE$6:$AF$27,2,0))</f>
        <v/>
      </c>
      <c r="AE65" s="36"/>
      <c r="AF65" s="36"/>
    </row>
    <row r="66" spans="1:32" s="16" customFormat="1">
      <c r="A66" s="2497"/>
      <c r="B66" s="2518"/>
      <c r="C66" s="2518"/>
      <c r="D66" s="2521"/>
      <c r="E66" s="59" t="s">
        <v>761</v>
      </c>
      <c r="F66" s="60"/>
      <c r="G66" s="2521"/>
      <c r="H66" s="2611"/>
      <c r="I66" s="2585"/>
      <c r="J66" s="2588"/>
      <c r="K66" s="2585"/>
      <c r="L66" s="2588"/>
      <c r="M66" s="2603"/>
      <c r="N66" s="2604"/>
      <c r="O66" s="2509"/>
      <c r="P66" s="2626"/>
      <c r="Q66" s="2503"/>
      <c r="R66" s="2500"/>
      <c r="S66" s="2500"/>
      <c r="T66" s="2500"/>
      <c r="U66" s="2500"/>
      <c r="V66" s="2500"/>
      <c r="W66" s="2500"/>
      <c r="X66" s="2500"/>
      <c r="Y66" s="2500"/>
      <c r="Z66" s="2506"/>
      <c r="AA66" s="2591"/>
      <c r="AB66" s="61" t="s">
        <v>877</v>
      </c>
      <c r="AD66" s="2497"/>
      <c r="AE66" s="36"/>
      <c r="AF66" s="36"/>
    </row>
    <row r="67" spans="1:32" s="16" customFormat="1">
      <c r="A67" s="2498"/>
      <c r="B67" s="2519"/>
      <c r="C67" s="2519"/>
      <c r="D67" s="2522"/>
      <c r="E67" s="62" t="s">
        <v>762</v>
      </c>
      <c r="F67" s="63"/>
      <c r="G67" s="2522"/>
      <c r="H67" s="2612"/>
      <c r="I67" s="2586"/>
      <c r="J67" s="2589"/>
      <c r="K67" s="2586"/>
      <c r="L67" s="2589"/>
      <c r="M67" s="2605"/>
      <c r="N67" s="2606"/>
      <c r="O67" s="2510"/>
      <c r="P67" s="2627"/>
      <c r="Q67" s="2504"/>
      <c r="R67" s="2501"/>
      <c r="S67" s="2501"/>
      <c r="T67" s="2501"/>
      <c r="U67" s="2501"/>
      <c r="V67" s="2501"/>
      <c r="W67" s="2501"/>
      <c r="X67" s="2501"/>
      <c r="Y67" s="2501"/>
      <c r="Z67" s="2507"/>
      <c r="AA67" s="2592"/>
      <c r="AB67" s="64" t="s">
        <v>881</v>
      </c>
      <c r="AD67" s="2498"/>
      <c r="AE67" s="36"/>
      <c r="AF67" s="36"/>
    </row>
    <row r="68" spans="1:32" s="16" customFormat="1">
      <c r="A68" s="2496">
        <v>22</v>
      </c>
      <c r="B68" s="2517"/>
      <c r="C68" s="2517"/>
      <c r="D68" s="2520"/>
      <c r="E68" s="56" t="s">
        <v>760</v>
      </c>
      <c r="F68" s="57"/>
      <c r="G68" s="2520"/>
      <c r="H68" s="2628" t="s">
        <v>631</v>
      </c>
      <c r="I68" s="2584"/>
      <c r="J68" s="2587" t="s">
        <v>311</v>
      </c>
      <c r="K68" s="2584"/>
      <c r="L68" s="2587" t="s">
        <v>629</v>
      </c>
      <c r="M68" s="2608" t="s">
        <v>188</v>
      </c>
      <c r="N68" s="2609"/>
      <c r="O68" s="2508"/>
      <c r="P68" s="2629" t="s">
        <v>526</v>
      </c>
      <c r="Q68" s="2502"/>
      <c r="R68" s="2499"/>
      <c r="S68" s="2499"/>
      <c r="T68" s="2499"/>
      <c r="U68" s="2499"/>
      <c r="V68" s="2499"/>
      <c r="W68" s="2499"/>
      <c r="X68" s="2499"/>
      <c r="Y68" s="2499"/>
      <c r="Z68" s="2505"/>
      <c r="AA68" s="2590"/>
      <c r="AB68" s="58" t="s">
        <v>880</v>
      </c>
      <c r="AD68" s="2496" t="str">
        <f t="shared" ref="AD68" si="20">IF(ISERROR(VLOOKUP(C68,$AE$6:$AF$27,2,0))=TRUE,"",VLOOKUP(C68,$AE$6:$AF$27,2,0))</f>
        <v/>
      </c>
      <c r="AE68" s="36"/>
      <c r="AF68" s="36"/>
    </row>
    <row r="69" spans="1:32" s="16" customFormat="1">
      <c r="A69" s="2497"/>
      <c r="B69" s="2518"/>
      <c r="C69" s="2518"/>
      <c r="D69" s="2521"/>
      <c r="E69" s="59" t="s">
        <v>761</v>
      </c>
      <c r="F69" s="60"/>
      <c r="G69" s="2521"/>
      <c r="H69" s="2611"/>
      <c r="I69" s="2585"/>
      <c r="J69" s="2588"/>
      <c r="K69" s="2585"/>
      <c r="L69" s="2588"/>
      <c r="M69" s="2603"/>
      <c r="N69" s="2604"/>
      <c r="O69" s="2509"/>
      <c r="P69" s="2626"/>
      <c r="Q69" s="2503"/>
      <c r="R69" s="2500"/>
      <c r="S69" s="2500"/>
      <c r="T69" s="2500"/>
      <c r="U69" s="2500"/>
      <c r="V69" s="2500"/>
      <c r="W69" s="2500"/>
      <c r="X69" s="2500"/>
      <c r="Y69" s="2500"/>
      <c r="Z69" s="2506"/>
      <c r="AA69" s="2591"/>
      <c r="AB69" s="61" t="s">
        <v>877</v>
      </c>
      <c r="AD69" s="2497"/>
      <c r="AE69" s="36"/>
      <c r="AF69" s="36"/>
    </row>
    <row r="70" spans="1:32" s="16" customFormat="1">
      <c r="A70" s="2498"/>
      <c r="B70" s="2519"/>
      <c r="C70" s="2519"/>
      <c r="D70" s="2522"/>
      <c r="E70" s="62" t="s">
        <v>762</v>
      </c>
      <c r="F70" s="63"/>
      <c r="G70" s="2522"/>
      <c r="H70" s="2612"/>
      <c r="I70" s="2586"/>
      <c r="J70" s="2589"/>
      <c r="K70" s="2586"/>
      <c r="L70" s="2589"/>
      <c r="M70" s="2605"/>
      <c r="N70" s="2606"/>
      <c r="O70" s="2510"/>
      <c r="P70" s="2627"/>
      <c r="Q70" s="2504"/>
      <c r="R70" s="2501"/>
      <c r="S70" s="2501"/>
      <c r="T70" s="2501"/>
      <c r="U70" s="2501"/>
      <c r="V70" s="2501"/>
      <c r="W70" s="2501"/>
      <c r="X70" s="2501"/>
      <c r="Y70" s="2501"/>
      <c r="Z70" s="2507"/>
      <c r="AA70" s="2592"/>
      <c r="AB70" s="64" t="s">
        <v>881</v>
      </c>
      <c r="AD70" s="2498"/>
      <c r="AE70" s="36"/>
      <c r="AF70" s="36"/>
    </row>
    <row r="71" spans="1:32" s="16" customFormat="1">
      <c r="A71" s="2496">
        <v>23</v>
      </c>
      <c r="B71" s="2517"/>
      <c r="C71" s="2517"/>
      <c r="D71" s="2520"/>
      <c r="E71" s="56" t="s">
        <v>760</v>
      </c>
      <c r="F71" s="57"/>
      <c r="G71" s="2520"/>
      <c r="H71" s="2628" t="s">
        <v>631</v>
      </c>
      <c r="I71" s="2584"/>
      <c r="J71" s="2587" t="s">
        <v>311</v>
      </c>
      <c r="K71" s="2584"/>
      <c r="L71" s="2587" t="s">
        <v>629</v>
      </c>
      <c r="M71" s="2608" t="s">
        <v>188</v>
      </c>
      <c r="N71" s="2609"/>
      <c r="O71" s="2508"/>
      <c r="P71" s="2629" t="s">
        <v>526</v>
      </c>
      <c r="Q71" s="2502"/>
      <c r="R71" s="2499"/>
      <c r="S71" s="2499"/>
      <c r="T71" s="2499"/>
      <c r="U71" s="2499"/>
      <c r="V71" s="2499"/>
      <c r="W71" s="2499"/>
      <c r="X71" s="2499"/>
      <c r="Y71" s="2499"/>
      <c r="Z71" s="2505"/>
      <c r="AA71" s="2590"/>
      <c r="AB71" s="58" t="s">
        <v>880</v>
      </c>
      <c r="AD71" s="2496" t="str">
        <f t="shared" ref="AD71" si="21">IF(ISERROR(VLOOKUP(C71,$AE$6:$AF$27,2,0))=TRUE,"",VLOOKUP(C71,$AE$6:$AF$27,2,0))</f>
        <v/>
      </c>
      <c r="AE71" s="36"/>
      <c r="AF71" s="36"/>
    </row>
    <row r="72" spans="1:32" s="16" customFormat="1">
      <c r="A72" s="2497"/>
      <c r="B72" s="2518"/>
      <c r="C72" s="2518"/>
      <c r="D72" s="2521"/>
      <c r="E72" s="59" t="s">
        <v>761</v>
      </c>
      <c r="F72" s="60"/>
      <c r="G72" s="2521"/>
      <c r="H72" s="2611"/>
      <c r="I72" s="2585"/>
      <c r="J72" s="2588"/>
      <c r="K72" s="2585"/>
      <c r="L72" s="2588"/>
      <c r="M72" s="2603"/>
      <c r="N72" s="2604"/>
      <c r="O72" s="2509"/>
      <c r="P72" s="2626"/>
      <c r="Q72" s="2503"/>
      <c r="R72" s="2500"/>
      <c r="S72" s="2500"/>
      <c r="T72" s="2500"/>
      <c r="U72" s="2500"/>
      <c r="V72" s="2500"/>
      <c r="W72" s="2500"/>
      <c r="X72" s="2500"/>
      <c r="Y72" s="2500"/>
      <c r="Z72" s="2506"/>
      <c r="AA72" s="2591"/>
      <c r="AB72" s="61" t="s">
        <v>877</v>
      </c>
      <c r="AD72" s="2497"/>
      <c r="AE72" s="36"/>
      <c r="AF72" s="36"/>
    </row>
    <row r="73" spans="1:32" s="16" customFormat="1">
      <c r="A73" s="2498"/>
      <c r="B73" s="2519"/>
      <c r="C73" s="2519"/>
      <c r="D73" s="2522"/>
      <c r="E73" s="62" t="s">
        <v>762</v>
      </c>
      <c r="F73" s="63"/>
      <c r="G73" s="2522"/>
      <c r="H73" s="2612"/>
      <c r="I73" s="2586"/>
      <c r="J73" s="2589"/>
      <c r="K73" s="2586"/>
      <c r="L73" s="2589"/>
      <c r="M73" s="2605"/>
      <c r="N73" s="2606"/>
      <c r="O73" s="2510"/>
      <c r="P73" s="2627"/>
      <c r="Q73" s="2504"/>
      <c r="R73" s="2501"/>
      <c r="S73" s="2501"/>
      <c r="T73" s="2501"/>
      <c r="U73" s="2501"/>
      <c r="V73" s="2501"/>
      <c r="W73" s="2501"/>
      <c r="X73" s="2501"/>
      <c r="Y73" s="2501"/>
      <c r="Z73" s="2507"/>
      <c r="AA73" s="2592"/>
      <c r="AB73" s="64" t="s">
        <v>881</v>
      </c>
      <c r="AD73" s="2498"/>
      <c r="AE73" s="36"/>
      <c r="AF73" s="36"/>
    </row>
    <row r="74" spans="1:32" s="16" customFormat="1">
      <c r="A74" s="2496">
        <v>24</v>
      </c>
      <c r="B74" s="2517"/>
      <c r="C74" s="2517"/>
      <c r="D74" s="2520"/>
      <c r="E74" s="56" t="s">
        <v>760</v>
      </c>
      <c r="F74" s="57"/>
      <c r="G74" s="2520"/>
      <c r="H74" s="2628" t="s">
        <v>631</v>
      </c>
      <c r="I74" s="2584"/>
      <c r="J74" s="2587" t="s">
        <v>311</v>
      </c>
      <c r="K74" s="2584"/>
      <c r="L74" s="2587" t="s">
        <v>629</v>
      </c>
      <c r="M74" s="2608" t="s">
        <v>188</v>
      </c>
      <c r="N74" s="2609"/>
      <c r="O74" s="2508"/>
      <c r="P74" s="2629" t="s">
        <v>526</v>
      </c>
      <c r="Q74" s="2502"/>
      <c r="R74" s="2499"/>
      <c r="S74" s="2499"/>
      <c r="T74" s="2499"/>
      <c r="U74" s="2499"/>
      <c r="V74" s="2499"/>
      <c r="W74" s="2499"/>
      <c r="X74" s="2499"/>
      <c r="Y74" s="2499"/>
      <c r="Z74" s="2505"/>
      <c r="AA74" s="2590"/>
      <c r="AB74" s="58" t="s">
        <v>880</v>
      </c>
      <c r="AD74" s="2496" t="str">
        <f t="shared" ref="AD74" si="22">IF(ISERROR(VLOOKUP(C74,$AE$6:$AF$27,2,0))=TRUE,"",VLOOKUP(C74,$AE$6:$AF$27,2,0))</f>
        <v/>
      </c>
      <c r="AE74" s="36"/>
      <c r="AF74" s="36"/>
    </row>
    <row r="75" spans="1:32" s="16" customFormat="1">
      <c r="A75" s="2497"/>
      <c r="B75" s="2518"/>
      <c r="C75" s="2518"/>
      <c r="D75" s="2521"/>
      <c r="E75" s="59" t="s">
        <v>761</v>
      </c>
      <c r="F75" s="60"/>
      <c r="G75" s="2521"/>
      <c r="H75" s="2611"/>
      <c r="I75" s="2585"/>
      <c r="J75" s="2588"/>
      <c r="K75" s="2585"/>
      <c r="L75" s="2588"/>
      <c r="M75" s="2603"/>
      <c r="N75" s="2604"/>
      <c r="O75" s="2509"/>
      <c r="P75" s="2626"/>
      <c r="Q75" s="2503"/>
      <c r="R75" s="2500"/>
      <c r="S75" s="2500"/>
      <c r="T75" s="2500"/>
      <c r="U75" s="2500"/>
      <c r="V75" s="2500"/>
      <c r="W75" s="2500"/>
      <c r="X75" s="2500"/>
      <c r="Y75" s="2500"/>
      <c r="Z75" s="2506"/>
      <c r="AA75" s="2591"/>
      <c r="AB75" s="61" t="s">
        <v>877</v>
      </c>
      <c r="AD75" s="2497"/>
      <c r="AE75" s="36"/>
      <c r="AF75" s="36"/>
    </row>
    <row r="76" spans="1:32" s="16" customFormat="1">
      <c r="A76" s="2498"/>
      <c r="B76" s="2519"/>
      <c r="C76" s="2519"/>
      <c r="D76" s="2522"/>
      <c r="E76" s="62" t="s">
        <v>762</v>
      </c>
      <c r="F76" s="63"/>
      <c r="G76" s="2522"/>
      <c r="H76" s="2612"/>
      <c r="I76" s="2586"/>
      <c r="J76" s="2589"/>
      <c r="K76" s="2586"/>
      <c r="L76" s="2589"/>
      <c r="M76" s="2605"/>
      <c r="N76" s="2606"/>
      <c r="O76" s="2510"/>
      <c r="P76" s="2627"/>
      <c r="Q76" s="2504"/>
      <c r="R76" s="2501"/>
      <c r="S76" s="2501"/>
      <c r="T76" s="2501"/>
      <c r="U76" s="2501"/>
      <c r="V76" s="2501"/>
      <c r="W76" s="2501"/>
      <c r="X76" s="2501"/>
      <c r="Y76" s="2501"/>
      <c r="Z76" s="2507"/>
      <c r="AA76" s="2592"/>
      <c r="AB76" s="64" t="s">
        <v>881</v>
      </c>
      <c r="AD76" s="2498"/>
      <c r="AE76" s="36"/>
      <c r="AF76" s="36"/>
    </row>
    <row r="77" spans="1:32" s="16" customFormat="1">
      <c r="A77" s="2496">
        <v>25</v>
      </c>
      <c r="B77" s="2517"/>
      <c r="C77" s="2517"/>
      <c r="D77" s="2520"/>
      <c r="E77" s="56" t="s">
        <v>760</v>
      </c>
      <c r="F77" s="57"/>
      <c r="G77" s="2520"/>
      <c r="H77" s="2628" t="s">
        <v>631</v>
      </c>
      <c r="I77" s="2584"/>
      <c r="J77" s="2587" t="s">
        <v>311</v>
      </c>
      <c r="K77" s="2584"/>
      <c r="L77" s="2587" t="s">
        <v>629</v>
      </c>
      <c r="M77" s="2608" t="s">
        <v>188</v>
      </c>
      <c r="N77" s="2609"/>
      <c r="O77" s="2508"/>
      <c r="P77" s="2629" t="s">
        <v>526</v>
      </c>
      <c r="Q77" s="2502"/>
      <c r="R77" s="2499"/>
      <c r="S77" s="2499"/>
      <c r="T77" s="2499"/>
      <c r="U77" s="2499"/>
      <c r="V77" s="2499"/>
      <c r="W77" s="2499"/>
      <c r="X77" s="2499"/>
      <c r="Y77" s="2499"/>
      <c r="Z77" s="2505"/>
      <c r="AA77" s="2590"/>
      <c r="AB77" s="58" t="s">
        <v>880</v>
      </c>
      <c r="AD77" s="2496" t="str">
        <f t="shared" ref="AD77" si="23">IF(ISERROR(VLOOKUP(C77,$AE$6:$AF$27,2,0))=TRUE,"",VLOOKUP(C77,$AE$6:$AF$27,2,0))</f>
        <v/>
      </c>
      <c r="AE77" s="36"/>
      <c r="AF77" s="36"/>
    </row>
    <row r="78" spans="1:32" s="16" customFormat="1">
      <c r="A78" s="2497"/>
      <c r="B78" s="2518"/>
      <c r="C78" s="2518"/>
      <c r="D78" s="2521"/>
      <c r="E78" s="59" t="s">
        <v>761</v>
      </c>
      <c r="F78" s="60"/>
      <c r="G78" s="2521"/>
      <c r="H78" s="2611"/>
      <c r="I78" s="2585"/>
      <c r="J78" s="2588"/>
      <c r="K78" s="2585"/>
      <c r="L78" s="2588"/>
      <c r="M78" s="2603"/>
      <c r="N78" s="2604"/>
      <c r="O78" s="2509"/>
      <c r="P78" s="2626"/>
      <c r="Q78" s="2503"/>
      <c r="R78" s="2500"/>
      <c r="S78" s="2500"/>
      <c r="T78" s="2500"/>
      <c r="U78" s="2500"/>
      <c r="V78" s="2500"/>
      <c r="W78" s="2500"/>
      <c r="X78" s="2500"/>
      <c r="Y78" s="2500"/>
      <c r="Z78" s="2506"/>
      <c r="AA78" s="2591"/>
      <c r="AB78" s="61" t="s">
        <v>877</v>
      </c>
      <c r="AD78" s="2497"/>
      <c r="AE78" s="36"/>
      <c r="AF78" s="36"/>
    </row>
    <row r="79" spans="1:32" s="16" customFormat="1">
      <c r="A79" s="2498"/>
      <c r="B79" s="2519"/>
      <c r="C79" s="2519"/>
      <c r="D79" s="2522"/>
      <c r="E79" s="62" t="s">
        <v>762</v>
      </c>
      <c r="F79" s="63"/>
      <c r="G79" s="2522"/>
      <c r="H79" s="2612"/>
      <c r="I79" s="2586"/>
      <c r="J79" s="2589"/>
      <c r="K79" s="2586"/>
      <c r="L79" s="2589"/>
      <c r="M79" s="2605"/>
      <c r="N79" s="2606"/>
      <c r="O79" s="2510"/>
      <c r="P79" s="2627"/>
      <c r="Q79" s="2504"/>
      <c r="R79" s="2501"/>
      <c r="S79" s="2501"/>
      <c r="T79" s="2501"/>
      <c r="U79" s="2501"/>
      <c r="V79" s="2501"/>
      <c r="W79" s="2501"/>
      <c r="X79" s="2501"/>
      <c r="Y79" s="2501"/>
      <c r="Z79" s="2507"/>
      <c r="AA79" s="2592"/>
      <c r="AB79" s="64" t="s">
        <v>881</v>
      </c>
      <c r="AD79" s="2498"/>
      <c r="AE79" s="36"/>
      <c r="AF79" s="36"/>
    </row>
    <row r="80" spans="1:32" s="16" customFormat="1">
      <c r="A80" s="2496">
        <v>26</v>
      </c>
      <c r="B80" s="2517"/>
      <c r="C80" s="2517"/>
      <c r="D80" s="2520"/>
      <c r="E80" s="56" t="s">
        <v>760</v>
      </c>
      <c r="F80" s="57"/>
      <c r="G80" s="2520"/>
      <c r="H80" s="2628" t="s">
        <v>631</v>
      </c>
      <c r="I80" s="2584"/>
      <c r="J80" s="2587" t="s">
        <v>311</v>
      </c>
      <c r="K80" s="2584"/>
      <c r="L80" s="2587" t="s">
        <v>629</v>
      </c>
      <c r="M80" s="2608" t="s">
        <v>188</v>
      </c>
      <c r="N80" s="2609"/>
      <c r="O80" s="2508"/>
      <c r="P80" s="2629" t="s">
        <v>526</v>
      </c>
      <c r="Q80" s="2502"/>
      <c r="R80" s="2499"/>
      <c r="S80" s="2499"/>
      <c r="T80" s="2499"/>
      <c r="U80" s="2499"/>
      <c r="V80" s="2499"/>
      <c r="W80" s="2499"/>
      <c r="X80" s="2499"/>
      <c r="Y80" s="2499"/>
      <c r="Z80" s="2505"/>
      <c r="AA80" s="2590"/>
      <c r="AB80" s="58" t="s">
        <v>880</v>
      </c>
      <c r="AD80" s="2496" t="str">
        <f t="shared" ref="AD80" si="24">IF(ISERROR(VLOOKUP(C80,$AE$6:$AF$27,2,0))=TRUE,"",VLOOKUP(C80,$AE$6:$AF$27,2,0))</f>
        <v/>
      </c>
      <c r="AE80" s="36"/>
      <c r="AF80" s="36"/>
    </row>
    <row r="81" spans="1:32" s="16" customFormat="1">
      <c r="A81" s="2497"/>
      <c r="B81" s="2518"/>
      <c r="C81" s="2518"/>
      <c r="D81" s="2521"/>
      <c r="E81" s="59" t="s">
        <v>761</v>
      </c>
      <c r="F81" s="60"/>
      <c r="G81" s="2521"/>
      <c r="H81" s="2611"/>
      <c r="I81" s="2585"/>
      <c r="J81" s="2588"/>
      <c r="K81" s="2585"/>
      <c r="L81" s="2588"/>
      <c r="M81" s="2603"/>
      <c r="N81" s="2604"/>
      <c r="O81" s="2509"/>
      <c r="P81" s="2626"/>
      <c r="Q81" s="2503"/>
      <c r="R81" s="2500"/>
      <c r="S81" s="2500"/>
      <c r="T81" s="2500"/>
      <c r="U81" s="2500"/>
      <c r="V81" s="2500"/>
      <c r="W81" s="2500"/>
      <c r="X81" s="2500"/>
      <c r="Y81" s="2500"/>
      <c r="Z81" s="2506"/>
      <c r="AA81" s="2591"/>
      <c r="AB81" s="61" t="s">
        <v>877</v>
      </c>
      <c r="AD81" s="2497"/>
      <c r="AE81" s="36"/>
      <c r="AF81" s="36"/>
    </row>
    <row r="82" spans="1:32" s="16" customFormat="1">
      <c r="A82" s="2498"/>
      <c r="B82" s="2519"/>
      <c r="C82" s="2519"/>
      <c r="D82" s="2522"/>
      <c r="E82" s="62" t="s">
        <v>762</v>
      </c>
      <c r="F82" s="63"/>
      <c r="G82" s="2522"/>
      <c r="H82" s="2612"/>
      <c r="I82" s="2586"/>
      <c r="J82" s="2589"/>
      <c r="K82" s="2586"/>
      <c r="L82" s="2589"/>
      <c r="M82" s="2605"/>
      <c r="N82" s="2606"/>
      <c r="O82" s="2510"/>
      <c r="P82" s="2627"/>
      <c r="Q82" s="2504"/>
      <c r="R82" s="2501"/>
      <c r="S82" s="2501"/>
      <c r="T82" s="2501"/>
      <c r="U82" s="2501"/>
      <c r="V82" s="2501"/>
      <c r="W82" s="2501"/>
      <c r="X82" s="2501"/>
      <c r="Y82" s="2501"/>
      <c r="Z82" s="2507"/>
      <c r="AA82" s="2592"/>
      <c r="AB82" s="64" t="s">
        <v>881</v>
      </c>
      <c r="AD82" s="2498"/>
      <c r="AE82" s="36"/>
      <c r="AF82" s="36"/>
    </row>
    <row r="83" spans="1:32" s="16" customFormat="1">
      <c r="A83" s="2496">
        <v>27</v>
      </c>
      <c r="B83" s="2517"/>
      <c r="C83" s="2517"/>
      <c r="D83" s="2520"/>
      <c r="E83" s="56" t="s">
        <v>760</v>
      </c>
      <c r="F83" s="57"/>
      <c r="G83" s="2520"/>
      <c r="H83" s="2628" t="s">
        <v>631</v>
      </c>
      <c r="I83" s="2584"/>
      <c r="J83" s="2587" t="s">
        <v>311</v>
      </c>
      <c r="K83" s="2584"/>
      <c r="L83" s="2587" t="s">
        <v>629</v>
      </c>
      <c r="M83" s="2608" t="s">
        <v>188</v>
      </c>
      <c r="N83" s="2609"/>
      <c r="O83" s="2508"/>
      <c r="P83" s="2629" t="s">
        <v>526</v>
      </c>
      <c r="Q83" s="2502"/>
      <c r="R83" s="2499"/>
      <c r="S83" s="2499"/>
      <c r="T83" s="2499"/>
      <c r="U83" s="2499"/>
      <c r="V83" s="2499"/>
      <c r="W83" s="2499"/>
      <c r="X83" s="2499"/>
      <c r="Y83" s="2499"/>
      <c r="Z83" s="2505"/>
      <c r="AA83" s="2590"/>
      <c r="AB83" s="58" t="s">
        <v>880</v>
      </c>
      <c r="AD83" s="2496" t="str">
        <f t="shared" ref="AD83" si="25">IF(ISERROR(VLOOKUP(C83,$AE$6:$AF$27,2,0))=TRUE,"",VLOOKUP(C83,$AE$6:$AF$27,2,0))</f>
        <v/>
      </c>
      <c r="AE83" s="36"/>
      <c r="AF83" s="36"/>
    </row>
    <row r="84" spans="1:32" s="16" customFormat="1">
      <c r="A84" s="2497"/>
      <c r="B84" s="2518"/>
      <c r="C84" s="2518"/>
      <c r="D84" s="2521"/>
      <c r="E84" s="59" t="s">
        <v>761</v>
      </c>
      <c r="F84" s="60"/>
      <c r="G84" s="2521"/>
      <c r="H84" s="2611"/>
      <c r="I84" s="2585"/>
      <c r="J84" s="2588"/>
      <c r="K84" s="2585"/>
      <c r="L84" s="2588"/>
      <c r="M84" s="2603"/>
      <c r="N84" s="2604"/>
      <c r="O84" s="2509"/>
      <c r="P84" s="2626"/>
      <c r="Q84" s="2503"/>
      <c r="R84" s="2500"/>
      <c r="S84" s="2500"/>
      <c r="T84" s="2500"/>
      <c r="U84" s="2500"/>
      <c r="V84" s="2500"/>
      <c r="W84" s="2500"/>
      <c r="X84" s="2500"/>
      <c r="Y84" s="2500"/>
      <c r="Z84" s="2506"/>
      <c r="AA84" s="2591"/>
      <c r="AB84" s="61" t="s">
        <v>877</v>
      </c>
      <c r="AD84" s="2497"/>
      <c r="AE84" s="36"/>
      <c r="AF84" s="36"/>
    </row>
    <row r="85" spans="1:32" s="16" customFormat="1">
      <c r="A85" s="2498"/>
      <c r="B85" s="2519"/>
      <c r="C85" s="2519"/>
      <c r="D85" s="2522"/>
      <c r="E85" s="62" t="s">
        <v>762</v>
      </c>
      <c r="F85" s="63"/>
      <c r="G85" s="2522"/>
      <c r="H85" s="2612"/>
      <c r="I85" s="2586"/>
      <c r="J85" s="2589"/>
      <c r="K85" s="2586"/>
      <c r="L85" s="2589"/>
      <c r="M85" s="2605"/>
      <c r="N85" s="2606"/>
      <c r="O85" s="2510"/>
      <c r="P85" s="2627"/>
      <c r="Q85" s="2504"/>
      <c r="R85" s="2501"/>
      <c r="S85" s="2501"/>
      <c r="T85" s="2501"/>
      <c r="U85" s="2501"/>
      <c r="V85" s="2501"/>
      <c r="W85" s="2501"/>
      <c r="X85" s="2501"/>
      <c r="Y85" s="2501"/>
      <c r="Z85" s="2507"/>
      <c r="AA85" s="2592"/>
      <c r="AB85" s="64" t="s">
        <v>881</v>
      </c>
      <c r="AD85" s="2498"/>
      <c r="AE85" s="36"/>
      <c r="AF85" s="36"/>
    </row>
    <row r="86" spans="1:32" s="16" customFormat="1">
      <c r="A86" s="2496">
        <v>28</v>
      </c>
      <c r="B86" s="2517"/>
      <c r="C86" s="2517"/>
      <c r="D86" s="2520"/>
      <c r="E86" s="56" t="s">
        <v>760</v>
      </c>
      <c r="F86" s="57"/>
      <c r="G86" s="2520"/>
      <c r="H86" s="2628" t="s">
        <v>631</v>
      </c>
      <c r="I86" s="2584"/>
      <c r="J86" s="2587" t="s">
        <v>311</v>
      </c>
      <c r="K86" s="2584"/>
      <c r="L86" s="2587" t="s">
        <v>629</v>
      </c>
      <c r="M86" s="2608" t="s">
        <v>188</v>
      </c>
      <c r="N86" s="2609"/>
      <c r="O86" s="2508"/>
      <c r="P86" s="2629" t="s">
        <v>526</v>
      </c>
      <c r="Q86" s="2502"/>
      <c r="R86" s="2499"/>
      <c r="S86" s="2499"/>
      <c r="T86" s="2499"/>
      <c r="U86" s="2499"/>
      <c r="V86" s="2499"/>
      <c r="W86" s="2499"/>
      <c r="X86" s="2499"/>
      <c r="Y86" s="2499"/>
      <c r="Z86" s="2505"/>
      <c r="AA86" s="2590"/>
      <c r="AB86" s="58" t="s">
        <v>880</v>
      </c>
      <c r="AD86" s="2496" t="str">
        <f t="shared" ref="AD86" si="26">IF(ISERROR(VLOOKUP(C86,$AE$6:$AF$27,2,0))=TRUE,"",VLOOKUP(C86,$AE$6:$AF$27,2,0))</f>
        <v/>
      </c>
      <c r="AE86" s="36"/>
      <c r="AF86" s="36"/>
    </row>
    <row r="87" spans="1:32" s="16" customFormat="1">
      <c r="A87" s="2497"/>
      <c r="B87" s="2518"/>
      <c r="C87" s="2518"/>
      <c r="D87" s="2521"/>
      <c r="E87" s="59" t="s">
        <v>761</v>
      </c>
      <c r="F87" s="60"/>
      <c r="G87" s="2521"/>
      <c r="H87" s="2611"/>
      <c r="I87" s="2585"/>
      <c r="J87" s="2588"/>
      <c r="K87" s="2585"/>
      <c r="L87" s="2588"/>
      <c r="M87" s="2603"/>
      <c r="N87" s="2604"/>
      <c r="O87" s="2509"/>
      <c r="P87" s="2626"/>
      <c r="Q87" s="2503"/>
      <c r="R87" s="2500"/>
      <c r="S87" s="2500"/>
      <c r="T87" s="2500"/>
      <c r="U87" s="2500"/>
      <c r="V87" s="2500"/>
      <c r="W87" s="2500"/>
      <c r="X87" s="2500"/>
      <c r="Y87" s="2500"/>
      <c r="Z87" s="2506"/>
      <c r="AA87" s="2591"/>
      <c r="AB87" s="61" t="s">
        <v>877</v>
      </c>
      <c r="AD87" s="2497"/>
      <c r="AE87" s="36"/>
      <c r="AF87" s="36"/>
    </row>
    <row r="88" spans="1:32" s="16" customFormat="1">
      <c r="A88" s="2498"/>
      <c r="B88" s="2519"/>
      <c r="C88" s="2519"/>
      <c r="D88" s="2522"/>
      <c r="E88" s="62" t="s">
        <v>762</v>
      </c>
      <c r="F88" s="63"/>
      <c r="G88" s="2522"/>
      <c r="H88" s="2612"/>
      <c r="I88" s="2586"/>
      <c r="J88" s="2589"/>
      <c r="K88" s="2586"/>
      <c r="L88" s="2589"/>
      <c r="M88" s="2605"/>
      <c r="N88" s="2606"/>
      <c r="O88" s="2510"/>
      <c r="P88" s="2627"/>
      <c r="Q88" s="2504"/>
      <c r="R88" s="2501"/>
      <c r="S88" s="2501"/>
      <c r="T88" s="2501"/>
      <c r="U88" s="2501"/>
      <c r="V88" s="2501"/>
      <c r="W88" s="2501"/>
      <c r="X88" s="2501"/>
      <c r="Y88" s="2501"/>
      <c r="Z88" s="2507"/>
      <c r="AA88" s="2592"/>
      <c r="AB88" s="64" t="s">
        <v>881</v>
      </c>
      <c r="AD88" s="2498"/>
      <c r="AE88" s="36"/>
      <c r="AF88" s="36"/>
    </row>
    <row r="89" spans="1:32" s="16" customFormat="1">
      <c r="A89" s="2496">
        <v>29</v>
      </c>
      <c r="B89" s="2517"/>
      <c r="C89" s="2517"/>
      <c r="D89" s="2520"/>
      <c r="E89" s="56" t="s">
        <v>760</v>
      </c>
      <c r="F89" s="57"/>
      <c r="G89" s="2520"/>
      <c r="H89" s="2628" t="s">
        <v>631</v>
      </c>
      <c r="I89" s="2584"/>
      <c r="J89" s="2587" t="s">
        <v>311</v>
      </c>
      <c r="K89" s="2584"/>
      <c r="L89" s="2587" t="s">
        <v>629</v>
      </c>
      <c r="M89" s="2608" t="s">
        <v>188</v>
      </c>
      <c r="N89" s="2609"/>
      <c r="O89" s="2508"/>
      <c r="P89" s="2629" t="s">
        <v>526</v>
      </c>
      <c r="Q89" s="2502"/>
      <c r="R89" s="2499"/>
      <c r="S89" s="2499"/>
      <c r="T89" s="2499"/>
      <c r="U89" s="2499"/>
      <c r="V89" s="2499"/>
      <c r="W89" s="2499"/>
      <c r="X89" s="2499"/>
      <c r="Y89" s="2499"/>
      <c r="Z89" s="2505"/>
      <c r="AA89" s="2590"/>
      <c r="AB89" s="58" t="s">
        <v>880</v>
      </c>
      <c r="AD89" s="2496" t="str">
        <f t="shared" ref="AD89" si="27">IF(ISERROR(VLOOKUP(C89,$AE$6:$AF$27,2,0))=TRUE,"",VLOOKUP(C89,$AE$6:$AF$27,2,0))</f>
        <v/>
      </c>
      <c r="AE89" s="36"/>
      <c r="AF89" s="36"/>
    </row>
    <row r="90" spans="1:32" s="16" customFormat="1">
      <c r="A90" s="2497"/>
      <c r="B90" s="2518"/>
      <c r="C90" s="2518"/>
      <c r="D90" s="2521"/>
      <c r="E90" s="59" t="s">
        <v>761</v>
      </c>
      <c r="F90" s="60"/>
      <c r="G90" s="2521"/>
      <c r="H90" s="2611"/>
      <c r="I90" s="2585"/>
      <c r="J90" s="2588"/>
      <c r="K90" s="2585"/>
      <c r="L90" s="2588"/>
      <c r="M90" s="2603"/>
      <c r="N90" s="2604"/>
      <c r="O90" s="2509"/>
      <c r="P90" s="2626"/>
      <c r="Q90" s="2503"/>
      <c r="R90" s="2500"/>
      <c r="S90" s="2500"/>
      <c r="T90" s="2500"/>
      <c r="U90" s="2500"/>
      <c r="V90" s="2500"/>
      <c r="W90" s="2500"/>
      <c r="X90" s="2500"/>
      <c r="Y90" s="2500"/>
      <c r="Z90" s="2506"/>
      <c r="AA90" s="2591"/>
      <c r="AB90" s="61" t="s">
        <v>877</v>
      </c>
      <c r="AD90" s="2497"/>
      <c r="AE90" s="36"/>
      <c r="AF90" s="36"/>
    </row>
    <row r="91" spans="1:32" s="16" customFormat="1">
      <c r="A91" s="2498"/>
      <c r="B91" s="2519"/>
      <c r="C91" s="2519"/>
      <c r="D91" s="2522"/>
      <c r="E91" s="62" t="s">
        <v>762</v>
      </c>
      <c r="F91" s="63"/>
      <c r="G91" s="2522"/>
      <c r="H91" s="2612"/>
      <c r="I91" s="2586"/>
      <c r="J91" s="2589"/>
      <c r="K91" s="2586"/>
      <c r="L91" s="2589"/>
      <c r="M91" s="2605"/>
      <c r="N91" s="2606"/>
      <c r="O91" s="2510"/>
      <c r="P91" s="2627"/>
      <c r="Q91" s="2504"/>
      <c r="R91" s="2501"/>
      <c r="S91" s="2501"/>
      <c r="T91" s="2501"/>
      <c r="U91" s="2501"/>
      <c r="V91" s="2501"/>
      <c r="W91" s="2501"/>
      <c r="X91" s="2501"/>
      <c r="Y91" s="2501"/>
      <c r="Z91" s="2507"/>
      <c r="AA91" s="2592"/>
      <c r="AB91" s="64" t="s">
        <v>881</v>
      </c>
      <c r="AD91" s="2498"/>
      <c r="AE91" s="36"/>
      <c r="AF91" s="36"/>
    </row>
    <row r="92" spans="1:32" s="16" customFormat="1">
      <c r="A92" s="2496">
        <v>30</v>
      </c>
      <c r="B92" s="2517"/>
      <c r="C92" s="2517"/>
      <c r="D92" s="2520"/>
      <c r="E92" s="56" t="s">
        <v>760</v>
      </c>
      <c r="F92" s="57"/>
      <c r="G92" s="2520"/>
      <c r="H92" s="2628" t="s">
        <v>631</v>
      </c>
      <c r="I92" s="2584"/>
      <c r="J92" s="2587" t="s">
        <v>311</v>
      </c>
      <c r="K92" s="2584"/>
      <c r="L92" s="2587" t="s">
        <v>629</v>
      </c>
      <c r="M92" s="2608" t="s">
        <v>188</v>
      </c>
      <c r="N92" s="2609"/>
      <c r="O92" s="2508"/>
      <c r="P92" s="2629" t="s">
        <v>526</v>
      </c>
      <c r="Q92" s="2502"/>
      <c r="R92" s="2499"/>
      <c r="S92" s="2499"/>
      <c r="T92" s="2499"/>
      <c r="U92" s="2499"/>
      <c r="V92" s="2499"/>
      <c r="W92" s="2499"/>
      <c r="X92" s="2499"/>
      <c r="Y92" s="2499"/>
      <c r="Z92" s="2505"/>
      <c r="AA92" s="2590"/>
      <c r="AB92" s="58" t="s">
        <v>880</v>
      </c>
      <c r="AD92" s="2496" t="str">
        <f t="shared" ref="AD92" si="28">IF(ISERROR(VLOOKUP(C92,$AE$6:$AF$27,2,0))=TRUE,"",VLOOKUP(C92,$AE$6:$AF$27,2,0))</f>
        <v/>
      </c>
      <c r="AE92" s="36"/>
      <c r="AF92" s="36"/>
    </row>
    <row r="93" spans="1:32" s="16" customFormat="1">
      <c r="A93" s="2497"/>
      <c r="B93" s="2518"/>
      <c r="C93" s="2518"/>
      <c r="D93" s="2521"/>
      <c r="E93" s="59" t="s">
        <v>761</v>
      </c>
      <c r="F93" s="60"/>
      <c r="G93" s="2521"/>
      <c r="H93" s="2611"/>
      <c r="I93" s="2585"/>
      <c r="J93" s="2588"/>
      <c r="K93" s="2585"/>
      <c r="L93" s="2588"/>
      <c r="M93" s="2603"/>
      <c r="N93" s="2604"/>
      <c r="O93" s="2509"/>
      <c r="P93" s="2626"/>
      <c r="Q93" s="2503"/>
      <c r="R93" s="2500"/>
      <c r="S93" s="2500"/>
      <c r="T93" s="2500"/>
      <c r="U93" s="2500"/>
      <c r="V93" s="2500"/>
      <c r="W93" s="2500"/>
      <c r="X93" s="2500"/>
      <c r="Y93" s="2500"/>
      <c r="Z93" s="2506"/>
      <c r="AA93" s="2591"/>
      <c r="AB93" s="61" t="s">
        <v>877</v>
      </c>
      <c r="AD93" s="2497"/>
      <c r="AE93" s="36"/>
      <c r="AF93" s="36"/>
    </row>
    <row r="94" spans="1:32" s="16" customFormat="1">
      <c r="A94" s="2498"/>
      <c r="B94" s="2519"/>
      <c r="C94" s="2519"/>
      <c r="D94" s="2522"/>
      <c r="E94" s="62" t="s">
        <v>762</v>
      </c>
      <c r="F94" s="63"/>
      <c r="G94" s="2522"/>
      <c r="H94" s="2612"/>
      <c r="I94" s="2586"/>
      <c r="J94" s="2589"/>
      <c r="K94" s="2586"/>
      <c r="L94" s="2589"/>
      <c r="M94" s="2605"/>
      <c r="N94" s="2606"/>
      <c r="O94" s="2510"/>
      <c r="P94" s="2627"/>
      <c r="Q94" s="2504"/>
      <c r="R94" s="2501"/>
      <c r="S94" s="2501"/>
      <c r="T94" s="2501"/>
      <c r="U94" s="2501"/>
      <c r="V94" s="2501"/>
      <c r="W94" s="2501"/>
      <c r="X94" s="2501"/>
      <c r="Y94" s="2501"/>
      <c r="Z94" s="2507"/>
      <c r="AA94" s="2592"/>
      <c r="AB94" s="64" t="s">
        <v>881</v>
      </c>
      <c r="AD94" s="2498"/>
      <c r="AE94" s="36"/>
      <c r="AF94" s="36"/>
    </row>
    <row r="95" spans="1:32" s="16" customFormat="1">
      <c r="A95" s="2496">
        <v>31</v>
      </c>
      <c r="B95" s="2517"/>
      <c r="C95" s="2517"/>
      <c r="D95" s="2520"/>
      <c r="E95" s="56" t="s">
        <v>760</v>
      </c>
      <c r="F95" s="57"/>
      <c r="G95" s="2520"/>
      <c r="H95" s="2628" t="s">
        <v>631</v>
      </c>
      <c r="I95" s="2584"/>
      <c r="J95" s="2587" t="s">
        <v>311</v>
      </c>
      <c r="K95" s="2584"/>
      <c r="L95" s="2587" t="s">
        <v>629</v>
      </c>
      <c r="M95" s="2608" t="s">
        <v>188</v>
      </c>
      <c r="N95" s="2609"/>
      <c r="O95" s="2508"/>
      <c r="P95" s="2629" t="s">
        <v>526</v>
      </c>
      <c r="Q95" s="2502"/>
      <c r="R95" s="2499"/>
      <c r="S95" s="2499"/>
      <c r="T95" s="2499"/>
      <c r="U95" s="2499"/>
      <c r="V95" s="2499"/>
      <c r="W95" s="2499"/>
      <c r="X95" s="2499"/>
      <c r="Y95" s="2499"/>
      <c r="Z95" s="2505"/>
      <c r="AA95" s="2590"/>
      <c r="AB95" s="58" t="s">
        <v>880</v>
      </c>
      <c r="AD95" s="2496" t="str">
        <f t="shared" ref="AD95" si="29">IF(ISERROR(VLOOKUP(C95,$AE$6:$AF$27,2,0))=TRUE,"",VLOOKUP(C95,$AE$6:$AF$27,2,0))</f>
        <v/>
      </c>
      <c r="AE95" s="36"/>
      <c r="AF95" s="36"/>
    </row>
    <row r="96" spans="1:32" s="16" customFormat="1">
      <c r="A96" s="2497"/>
      <c r="B96" s="2518"/>
      <c r="C96" s="2518"/>
      <c r="D96" s="2521"/>
      <c r="E96" s="59" t="s">
        <v>761</v>
      </c>
      <c r="F96" s="60"/>
      <c r="G96" s="2521"/>
      <c r="H96" s="2611"/>
      <c r="I96" s="2585"/>
      <c r="J96" s="2588"/>
      <c r="K96" s="2585"/>
      <c r="L96" s="2588"/>
      <c r="M96" s="2603"/>
      <c r="N96" s="2604"/>
      <c r="O96" s="2509"/>
      <c r="P96" s="2626"/>
      <c r="Q96" s="2503"/>
      <c r="R96" s="2500"/>
      <c r="S96" s="2500"/>
      <c r="T96" s="2500"/>
      <c r="U96" s="2500"/>
      <c r="V96" s="2500"/>
      <c r="W96" s="2500"/>
      <c r="X96" s="2500"/>
      <c r="Y96" s="2500"/>
      <c r="Z96" s="2506"/>
      <c r="AA96" s="2591"/>
      <c r="AB96" s="61" t="s">
        <v>877</v>
      </c>
      <c r="AD96" s="2497"/>
      <c r="AE96" s="36"/>
      <c r="AF96" s="36"/>
    </row>
    <row r="97" spans="1:32" s="16" customFormat="1">
      <c r="A97" s="2498"/>
      <c r="B97" s="2519"/>
      <c r="C97" s="2519"/>
      <c r="D97" s="2522"/>
      <c r="E97" s="62" t="s">
        <v>762</v>
      </c>
      <c r="F97" s="63"/>
      <c r="G97" s="2522"/>
      <c r="H97" s="2612"/>
      <c r="I97" s="2586"/>
      <c r="J97" s="2589"/>
      <c r="K97" s="2586"/>
      <c r="L97" s="2589"/>
      <c r="M97" s="2605"/>
      <c r="N97" s="2606"/>
      <c r="O97" s="2510"/>
      <c r="P97" s="2627"/>
      <c r="Q97" s="2504"/>
      <c r="R97" s="2501"/>
      <c r="S97" s="2501"/>
      <c r="T97" s="2501"/>
      <c r="U97" s="2501"/>
      <c r="V97" s="2501"/>
      <c r="W97" s="2501"/>
      <c r="X97" s="2501"/>
      <c r="Y97" s="2501"/>
      <c r="Z97" s="2507"/>
      <c r="AA97" s="2592"/>
      <c r="AB97" s="64" t="s">
        <v>881</v>
      </c>
      <c r="AD97" s="2498"/>
      <c r="AE97" s="36"/>
      <c r="AF97" s="36"/>
    </row>
    <row r="98" spans="1:32" s="16" customFormat="1">
      <c r="A98" s="2496">
        <v>32</v>
      </c>
      <c r="B98" s="2517"/>
      <c r="C98" s="2517"/>
      <c r="D98" s="2520"/>
      <c r="E98" s="56" t="s">
        <v>760</v>
      </c>
      <c r="F98" s="57"/>
      <c r="G98" s="2520"/>
      <c r="H98" s="2628" t="s">
        <v>631</v>
      </c>
      <c r="I98" s="2584"/>
      <c r="J98" s="2587" t="s">
        <v>311</v>
      </c>
      <c r="K98" s="2584"/>
      <c r="L98" s="2587" t="s">
        <v>629</v>
      </c>
      <c r="M98" s="2608" t="s">
        <v>188</v>
      </c>
      <c r="N98" s="2609"/>
      <c r="O98" s="2508"/>
      <c r="P98" s="2629" t="s">
        <v>526</v>
      </c>
      <c r="Q98" s="2502"/>
      <c r="R98" s="2499"/>
      <c r="S98" s="2499"/>
      <c r="T98" s="2499"/>
      <c r="U98" s="2499"/>
      <c r="V98" s="2499"/>
      <c r="W98" s="2499"/>
      <c r="X98" s="2499"/>
      <c r="Y98" s="2499"/>
      <c r="Z98" s="2505"/>
      <c r="AA98" s="2590"/>
      <c r="AB98" s="58" t="s">
        <v>880</v>
      </c>
      <c r="AD98" s="2496" t="str">
        <f t="shared" ref="AD98" si="30">IF(ISERROR(VLOOKUP(C98,$AE$6:$AF$27,2,0))=TRUE,"",VLOOKUP(C98,$AE$6:$AF$27,2,0))</f>
        <v/>
      </c>
      <c r="AE98" s="36"/>
      <c r="AF98" s="36"/>
    </row>
    <row r="99" spans="1:32" s="16" customFormat="1">
      <c r="A99" s="2497"/>
      <c r="B99" s="2518"/>
      <c r="C99" s="2518"/>
      <c r="D99" s="2521"/>
      <c r="E99" s="59" t="s">
        <v>761</v>
      </c>
      <c r="F99" s="60"/>
      <c r="G99" s="2521"/>
      <c r="H99" s="2611"/>
      <c r="I99" s="2585"/>
      <c r="J99" s="2588"/>
      <c r="K99" s="2585"/>
      <c r="L99" s="2588"/>
      <c r="M99" s="2603"/>
      <c r="N99" s="2604"/>
      <c r="O99" s="2509"/>
      <c r="P99" s="2626"/>
      <c r="Q99" s="2503"/>
      <c r="R99" s="2500"/>
      <c r="S99" s="2500"/>
      <c r="T99" s="2500"/>
      <c r="U99" s="2500"/>
      <c r="V99" s="2500"/>
      <c r="W99" s="2500"/>
      <c r="X99" s="2500"/>
      <c r="Y99" s="2500"/>
      <c r="Z99" s="2506"/>
      <c r="AA99" s="2591"/>
      <c r="AB99" s="61" t="s">
        <v>877</v>
      </c>
      <c r="AD99" s="2497"/>
      <c r="AE99" s="36"/>
      <c r="AF99" s="36"/>
    </row>
    <row r="100" spans="1:32" s="16" customFormat="1">
      <c r="A100" s="2498"/>
      <c r="B100" s="2519"/>
      <c r="C100" s="2519"/>
      <c r="D100" s="2522"/>
      <c r="E100" s="62" t="s">
        <v>762</v>
      </c>
      <c r="F100" s="63"/>
      <c r="G100" s="2522"/>
      <c r="H100" s="2612"/>
      <c r="I100" s="2586"/>
      <c r="J100" s="2589"/>
      <c r="K100" s="2586"/>
      <c r="L100" s="2589"/>
      <c r="M100" s="2605"/>
      <c r="N100" s="2606"/>
      <c r="O100" s="2510"/>
      <c r="P100" s="2627"/>
      <c r="Q100" s="2504"/>
      <c r="R100" s="2501"/>
      <c r="S100" s="2501"/>
      <c r="T100" s="2501"/>
      <c r="U100" s="2501"/>
      <c r="V100" s="2501"/>
      <c r="W100" s="2501"/>
      <c r="X100" s="2501"/>
      <c r="Y100" s="2501"/>
      <c r="Z100" s="2507"/>
      <c r="AA100" s="2592"/>
      <c r="AB100" s="64" t="s">
        <v>881</v>
      </c>
      <c r="AD100" s="2498"/>
      <c r="AE100" s="36"/>
      <c r="AF100" s="36"/>
    </row>
    <row r="101" spans="1:32" s="16" customFormat="1">
      <c r="A101" s="2496">
        <v>33</v>
      </c>
      <c r="B101" s="2517"/>
      <c r="C101" s="2517"/>
      <c r="D101" s="2520"/>
      <c r="E101" s="56" t="s">
        <v>760</v>
      </c>
      <c r="F101" s="57"/>
      <c r="G101" s="2520"/>
      <c r="H101" s="2628" t="s">
        <v>631</v>
      </c>
      <c r="I101" s="2584"/>
      <c r="J101" s="2587" t="s">
        <v>311</v>
      </c>
      <c r="K101" s="2584"/>
      <c r="L101" s="2587" t="s">
        <v>629</v>
      </c>
      <c r="M101" s="2608" t="s">
        <v>188</v>
      </c>
      <c r="N101" s="2609"/>
      <c r="O101" s="2508"/>
      <c r="P101" s="2629" t="s">
        <v>526</v>
      </c>
      <c r="Q101" s="2502"/>
      <c r="R101" s="2499"/>
      <c r="S101" s="2499"/>
      <c r="T101" s="2499"/>
      <c r="U101" s="2499"/>
      <c r="V101" s="2499"/>
      <c r="W101" s="2499"/>
      <c r="X101" s="2499"/>
      <c r="Y101" s="2499"/>
      <c r="Z101" s="2505"/>
      <c r="AA101" s="2590"/>
      <c r="AB101" s="58" t="s">
        <v>880</v>
      </c>
      <c r="AD101" s="2496" t="str">
        <f t="shared" ref="AD101" si="31">IF(ISERROR(VLOOKUP(C101,$AE$6:$AF$27,2,0))=TRUE,"",VLOOKUP(C101,$AE$6:$AF$27,2,0))</f>
        <v/>
      </c>
      <c r="AE101" s="36"/>
      <c r="AF101" s="36"/>
    </row>
    <row r="102" spans="1:32" s="16" customFormat="1">
      <c r="A102" s="2497"/>
      <c r="B102" s="2518"/>
      <c r="C102" s="2518"/>
      <c r="D102" s="2521"/>
      <c r="E102" s="59" t="s">
        <v>761</v>
      </c>
      <c r="F102" s="60"/>
      <c r="G102" s="2521"/>
      <c r="H102" s="2611"/>
      <c r="I102" s="2585"/>
      <c r="J102" s="2588"/>
      <c r="K102" s="2585"/>
      <c r="L102" s="2588"/>
      <c r="M102" s="2603"/>
      <c r="N102" s="2604"/>
      <c r="O102" s="2509"/>
      <c r="P102" s="2626"/>
      <c r="Q102" s="2503"/>
      <c r="R102" s="2500"/>
      <c r="S102" s="2500"/>
      <c r="T102" s="2500"/>
      <c r="U102" s="2500"/>
      <c r="V102" s="2500"/>
      <c r="W102" s="2500"/>
      <c r="X102" s="2500"/>
      <c r="Y102" s="2500"/>
      <c r="Z102" s="2506"/>
      <c r="AA102" s="2591"/>
      <c r="AB102" s="61" t="s">
        <v>877</v>
      </c>
      <c r="AD102" s="2497"/>
      <c r="AE102" s="36"/>
      <c r="AF102" s="36"/>
    </row>
    <row r="103" spans="1:32" s="16" customFormat="1">
      <c r="A103" s="2498"/>
      <c r="B103" s="2519"/>
      <c r="C103" s="2519"/>
      <c r="D103" s="2522"/>
      <c r="E103" s="62" t="s">
        <v>762</v>
      </c>
      <c r="F103" s="63"/>
      <c r="G103" s="2522"/>
      <c r="H103" s="2612"/>
      <c r="I103" s="2586"/>
      <c r="J103" s="2589"/>
      <c r="K103" s="2586"/>
      <c r="L103" s="2589"/>
      <c r="M103" s="2605"/>
      <c r="N103" s="2606"/>
      <c r="O103" s="2510"/>
      <c r="P103" s="2627"/>
      <c r="Q103" s="2504"/>
      <c r="R103" s="2501"/>
      <c r="S103" s="2501"/>
      <c r="T103" s="2501"/>
      <c r="U103" s="2501"/>
      <c r="V103" s="2501"/>
      <c r="W103" s="2501"/>
      <c r="X103" s="2501"/>
      <c r="Y103" s="2501"/>
      <c r="Z103" s="2507"/>
      <c r="AA103" s="2592"/>
      <c r="AB103" s="64" t="s">
        <v>881</v>
      </c>
      <c r="AD103" s="2498"/>
      <c r="AE103" s="36"/>
      <c r="AF103" s="36"/>
    </row>
    <row r="104" spans="1:32" s="16" customFormat="1">
      <c r="A104" s="2496">
        <v>34</v>
      </c>
      <c r="B104" s="2517"/>
      <c r="C104" s="2517"/>
      <c r="D104" s="2520"/>
      <c r="E104" s="56" t="s">
        <v>760</v>
      </c>
      <c r="F104" s="57"/>
      <c r="G104" s="2520"/>
      <c r="H104" s="2628" t="s">
        <v>631</v>
      </c>
      <c r="I104" s="2584"/>
      <c r="J104" s="2587" t="s">
        <v>311</v>
      </c>
      <c r="K104" s="2584"/>
      <c r="L104" s="2587" t="s">
        <v>629</v>
      </c>
      <c r="M104" s="2608" t="s">
        <v>188</v>
      </c>
      <c r="N104" s="2609"/>
      <c r="O104" s="2508"/>
      <c r="P104" s="2629" t="s">
        <v>526</v>
      </c>
      <c r="Q104" s="2502"/>
      <c r="R104" s="2499"/>
      <c r="S104" s="2499"/>
      <c r="T104" s="2499"/>
      <c r="U104" s="2499"/>
      <c r="V104" s="2499"/>
      <c r="W104" s="2499"/>
      <c r="X104" s="2499"/>
      <c r="Y104" s="2499"/>
      <c r="Z104" s="2505"/>
      <c r="AA104" s="2590"/>
      <c r="AB104" s="58" t="s">
        <v>880</v>
      </c>
      <c r="AD104" s="2496" t="str">
        <f t="shared" ref="AD104" si="32">IF(ISERROR(VLOOKUP(C104,$AE$6:$AF$27,2,0))=TRUE,"",VLOOKUP(C104,$AE$6:$AF$27,2,0))</f>
        <v/>
      </c>
      <c r="AE104" s="36"/>
      <c r="AF104" s="36"/>
    </row>
    <row r="105" spans="1:32" s="16" customFormat="1">
      <c r="A105" s="2497"/>
      <c r="B105" s="2518"/>
      <c r="C105" s="2518"/>
      <c r="D105" s="2521"/>
      <c r="E105" s="59" t="s">
        <v>761</v>
      </c>
      <c r="F105" s="60"/>
      <c r="G105" s="2521"/>
      <c r="H105" s="2611"/>
      <c r="I105" s="2585"/>
      <c r="J105" s="2588"/>
      <c r="K105" s="2585"/>
      <c r="L105" s="2588"/>
      <c r="M105" s="2603"/>
      <c r="N105" s="2604"/>
      <c r="O105" s="2509"/>
      <c r="P105" s="2626"/>
      <c r="Q105" s="2503"/>
      <c r="R105" s="2500"/>
      <c r="S105" s="2500"/>
      <c r="T105" s="2500"/>
      <c r="U105" s="2500"/>
      <c r="V105" s="2500"/>
      <c r="W105" s="2500"/>
      <c r="X105" s="2500"/>
      <c r="Y105" s="2500"/>
      <c r="Z105" s="2506"/>
      <c r="AA105" s="2591"/>
      <c r="AB105" s="61" t="s">
        <v>877</v>
      </c>
      <c r="AD105" s="2497"/>
      <c r="AE105" s="36"/>
      <c r="AF105" s="36"/>
    </row>
    <row r="106" spans="1:32" s="16" customFormat="1">
      <c r="A106" s="2498"/>
      <c r="B106" s="2519"/>
      <c r="C106" s="2519"/>
      <c r="D106" s="2522"/>
      <c r="E106" s="62" t="s">
        <v>762</v>
      </c>
      <c r="F106" s="63"/>
      <c r="G106" s="2522"/>
      <c r="H106" s="2612"/>
      <c r="I106" s="2586"/>
      <c r="J106" s="2589"/>
      <c r="K106" s="2586"/>
      <c r="L106" s="2589"/>
      <c r="M106" s="2605"/>
      <c r="N106" s="2606"/>
      <c r="O106" s="2510"/>
      <c r="P106" s="2627"/>
      <c r="Q106" s="2504"/>
      <c r="R106" s="2501"/>
      <c r="S106" s="2501"/>
      <c r="T106" s="2501"/>
      <c r="U106" s="2501"/>
      <c r="V106" s="2501"/>
      <c r="W106" s="2501"/>
      <c r="X106" s="2501"/>
      <c r="Y106" s="2501"/>
      <c r="Z106" s="2507"/>
      <c r="AA106" s="2592"/>
      <c r="AB106" s="64" t="s">
        <v>881</v>
      </c>
      <c r="AD106" s="2498"/>
      <c r="AE106" s="36"/>
      <c r="AF106" s="36"/>
    </row>
    <row r="107" spans="1:32" s="16" customFormat="1">
      <c r="A107" s="2496">
        <v>35</v>
      </c>
      <c r="B107" s="2517"/>
      <c r="C107" s="2517"/>
      <c r="D107" s="2520"/>
      <c r="E107" s="56" t="s">
        <v>760</v>
      </c>
      <c r="F107" s="57"/>
      <c r="G107" s="2520"/>
      <c r="H107" s="2628" t="s">
        <v>631</v>
      </c>
      <c r="I107" s="2584"/>
      <c r="J107" s="2587" t="s">
        <v>311</v>
      </c>
      <c r="K107" s="2584"/>
      <c r="L107" s="2587" t="s">
        <v>629</v>
      </c>
      <c r="M107" s="2608" t="s">
        <v>188</v>
      </c>
      <c r="N107" s="2609"/>
      <c r="O107" s="2508"/>
      <c r="P107" s="2629" t="s">
        <v>526</v>
      </c>
      <c r="Q107" s="2502"/>
      <c r="R107" s="2499"/>
      <c r="S107" s="2499"/>
      <c r="T107" s="2499"/>
      <c r="U107" s="2499"/>
      <c r="V107" s="2499"/>
      <c r="W107" s="2499"/>
      <c r="X107" s="2499"/>
      <c r="Y107" s="2499"/>
      <c r="Z107" s="2505"/>
      <c r="AA107" s="2590"/>
      <c r="AB107" s="58" t="s">
        <v>880</v>
      </c>
      <c r="AD107" s="2496" t="str">
        <f t="shared" ref="AD107" si="33">IF(ISERROR(VLOOKUP(C107,$AE$6:$AF$27,2,0))=TRUE,"",VLOOKUP(C107,$AE$6:$AF$27,2,0))</f>
        <v/>
      </c>
      <c r="AE107" s="36"/>
      <c r="AF107" s="36"/>
    </row>
    <row r="108" spans="1:32" s="16" customFormat="1">
      <c r="A108" s="2497"/>
      <c r="B108" s="2518"/>
      <c r="C108" s="2518"/>
      <c r="D108" s="2521"/>
      <c r="E108" s="59" t="s">
        <v>761</v>
      </c>
      <c r="F108" s="60"/>
      <c r="G108" s="2521"/>
      <c r="H108" s="2611"/>
      <c r="I108" s="2585"/>
      <c r="J108" s="2588"/>
      <c r="K108" s="2585"/>
      <c r="L108" s="2588"/>
      <c r="M108" s="2603"/>
      <c r="N108" s="2604"/>
      <c r="O108" s="2509"/>
      <c r="P108" s="2626"/>
      <c r="Q108" s="2503"/>
      <c r="R108" s="2500"/>
      <c r="S108" s="2500"/>
      <c r="T108" s="2500"/>
      <c r="U108" s="2500"/>
      <c r="V108" s="2500"/>
      <c r="W108" s="2500"/>
      <c r="X108" s="2500"/>
      <c r="Y108" s="2500"/>
      <c r="Z108" s="2506"/>
      <c r="AA108" s="2591"/>
      <c r="AB108" s="61" t="s">
        <v>877</v>
      </c>
      <c r="AD108" s="2497"/>
      <c r="AE108" s="36"/>
      <c r="AF108" s="36"/>
    </row>
    <row r="109" spans="1:32" s="16" customFormat="1">
      <c r="A109" s="2498"/>
      <c r="B109" s="2519"/>
      <c r="C109" s="2519"/>
      <c r="D109" s="2522"/>
      <c r="E109" s="62" t="s">
        <v>762</v>
      </c>
      <c r="F109" s="63"/>
      <c r="G109" s="2522"/>
      <c r="H109" s="2612"/>
      <c r="I109" s="2586"/>
      <c r="J109" s="2589"/>
      <c r="K109" s="2586"/>
      <c r="L109" s="2589"/>
      <c r="M109" s="2605"/>
      <c r="N109" s="2606"/>
      <c r="O109" s="2510"/>
      <c r="P109" s="2627"/>
      <c r="Q109" s="2504"/>
      <c r="R109" s="2501"/>
      <c r="S109" s="2501"/>
      <c r="T109" s="2501"/>
      <c r="U109" s="2501"/>
      <c r="V109" s="2501"/>
      <c r="W109" s="2501"/>
      <c r="X109" s="2501"/>
      <c r="Y109" s="2501"/>
      <c r="Z109" s="2507"/>
      <c r="AA109" s="2592"/>
      <c r="AB109" s="64" t="s">
        <v>881</v>
      </c>
      <c r="AD109" s="2498"/>
      <c r="AE109" s="36"/>
      <c r="AF109" s="36"/>
    </row>
    <row r="110" spans="1:32" s="16" customFormat="1">
      <c r="A110" s="2496">
        <v>36</v>
      </c>
      <c r="B110" s="2517"/>
      <c r="C110" s="2517"/>
      <c r="D110" s="2520"/>
      <c r="E110" s="56" t="s">
        <v>760</v>
      </c>
      <c r="F110" s="57"/>
      <c r="G110" s="2520"/>
      <c r="H110" s="2628" t="s">
        <v>631</v>
      </c>
      <c r="I110" s="2584"/>
      <c r="J110" s="2587" t="s">
        <v>311</v>
      </c>
      <c r="K110" s="2584"/>
      <c r="L110" s="2587" t="s">
        <v>629</v>
      </c>
      <c r="M110" s="2608" t="s">
        <v>188</v>
      </c>
      <c r="N110" s="2609"/>
      <c r="O110" s="2508"/>
      <c r="P110" s="2629" t="s">
        <v>526</v>
      </c>
      <c r="Q110" s="2502"/>
      <c r="R110" s="2499"/>
      <c r="S110" s="2499"/>
      <c r="T110" s="2499"/>
      <c r="U110" s="2499"/>
      <c r="V110" s="2499"/>
      <c r="W110" s="2499"/>
      <c r="X110" s="2499"/>
      <c r="Y110" s="2499"/>
      <c r="Z110" s="2505"/>
      <c r="AA110" s="2590"/>
      <c r="AB110" s="58" t="s">
        <v>880</v>
      </c>
      <c r="AD110" s="2496" t="str">
        <f t="shared" ref="AD110" si="34">IF(ISERROR(VLOOKUP(C110,$AE$6:$AF$27,2,0))=TRUE,"",VLOOKUP(C110,$AE$6:$AF$27,2,0))</f>
        <v/>
      </c>
      <c r="AE110" s="36"/>
      <c r="AF110" s="36"/>
    </row>
    <row r="111" spans="1:32" s="16" customFormat="1">
      <c r="A111" s="2497"/>
      <c r="B111" s="2518"/>
      <c r="C111" s="2518"/>
      <c r="D111" s="2521"/>
      <c r="E111" s="59" t="s">
        <v>761</v>
      </c>
      <c r="F111" s="60"/>
      <c r="G111" s="2521"/>
      <c r="H111" s="2611"/>
      <c r="I111" s="2585"/>
      <c r="J111" s="2588"/>
      <c r="K111" s="2585"/>
      <c r="L111" s="2588"/>
      <c r="M111" s="2603"/>
      <c r="N111" s="2604"/>
      <c r="O111" s="2509"/>
      <c r="P111" s="2626"/>
      <c r="Q111" s="2503"/>
      <c r="R111" s="2500"/>
      <c r="S111" s="2500"/>
      <c r="T111" s="2500"/>
      <c r="U111" s="2500"/>
      <c r="V111" s="2500"/>
      <c r="W111" s="2500"/>
      <c r="X111" s="2500"/>
      <c r="Y111" s="2500"/>
      <c r="Z111" s="2506"/>
      <c r="AA111" s="2591"/>
      <c r="AB111" s="61" t="s">
        <v>877</v>
      </c>
      <c r="AD111" s="2497"/>
      <c r="AE111" s="36"/>
      <c r="AF111" s="36"/>
    </row>
    <row r="112" spans="1:32" s="16" customFormat="1">
      <c r="A112" s="2498"/>
      <c r="B112" s="2519"/>
      <c r="C112" s="2519"/>
      <c r="D112" s="2522"/>
      <c r="E112" s="62" t="s">
        <v>762</v>
      </c>
      <c r="F112" s="63"/>
      <c r="G112" s="2522"/>
      <c r="H112" s="2612"/>
      <c r="I112" s="2586"/>
      <c r="J112" s="2589"/>
      <c r="K112" s="2586"/>
      <c r="L112" s="2589"/>
      <c r="M112" s="2605"/>
      <c r="N112" s="2606"/>
      <c r="O112" s="2510"/>
      <c r="P112" s="2627"/>
      <c r="Q112" s="2504"/>
      <c r="R112" s="2501"/>
      <c r="S112" s="2501"/>
      <c r="T112" s="2501"/>
      <c r="U112" s="2501"/>
      <c r="V112" s="2501"/>
      <c r="W112" s="2501"/>
      <c r="X112" s="2501"/>
      <c r="Y112" s="2501"/>
      <c r="Z112" s="2507"/>
      <c r="AA112" s="2592"/>
      <c r="AB112" s="64" t="s">
        <v>881</v>
      </c>
      <c r="AD112" s="2498"/>
      <c r="AE112" s="36"/>
      <c r="AF112" s="36"/>
    </row>
    <row r="113" spans="1:32" s="16" customFormat="1">
      <c r="A113" s="2496">
        <v>37</v>
      </c>
      <c r="B113" s="2517"/>
      <c r="C113" s="2517"/>
      <c r="D113" s="2520"/>
      <c r="E113" s="56" t="s">
        <v>760</v>
      </c>
      <c r="F113" s="57"/>
      <c r="G113" s="2520"/>
      <c r="H113" s="2628" t="s">
        <v>631</v>
      </c>
      <c r="I113" s="2584"/>
      <c r="J113" s="2587" t="s">
        <v>311</v>
      </c>
      <c r="K113" s="2584"/>
      <c r="L113" s="2587" t="s">
        <v>629</v>
      </c>
      <c r="M113" s="2608" t="s">
        <v>188</v>
      </c>
      <c r="N113" s="2609"/>
      <c r="O113" s="2508"/>
      <c r="P113" s="2629" t="s">
        <v>526</v>
      </c>
      <c r="Q113" s="2502"/>
      <c r="R113" s="2499"/>
      <c r="S113" s="2499"/>
      <c r="T113" s="2499"/>
      <c r="U113" s="2499"/>
      <c r="V113" s="2499"/>
      <c r="W113" s="2499"/>
      <c r="X113" s="2499"/>
      <c r="Y113" s="2499"/>
      <c r="Z113" s="2505"/>
      <c r="AA113" s="2590"/>
      <c r="AB113" s="58" t="s">
        <v>880</v>
      </c>
      <c r="AD113" s="2496" t="str">
        <f t="shared" ref="AD113" si="35">IF(ISERROR(VLOOKUP(C113,$AE$6:$AF$27,2,0))=TRUE,"",VLOOKUP(C113,$AE$6:$AF$27,2,0))</f>
        <v/>
      </c>
      <c r="AE113" s="36"/>
      <c r="AF113" s="36"/>
    </row>
    <row r="114" spans="1:32" s="16" customFormat="1">
      <c r="A114" s="2497"/>
      <c r="B114" s="2518"/>
      <c r="C114" s="2518"/>
      <c r="D114" s="2521"/>
      <c r="E114" s="59" t="s">
        <v>761</v>
      </c>
      <c r="F114" s="60"/>
      <c r="G114" s="2521"/>
      <c r="H114" s="2611"/>
      <c r="I114" s="2585"/>
      <c r="J114" s="2588"/>
      <c r="K114" s="2585"/>
      <c r="L114" s="2588"/>
      <c r="M114" s="2603"/>
      <c r="N114" s="2604"/>
      <c r="O114" s="2509"/>
      <c r="P114" s="2626"/>
      <c r="Q114" s="2503"/>
      <c r="R114" s="2500"/>
      <c r="S114" s="2500"/>
      <c r="T114" s="2500"/>
      <c r="U114" s="2500"/>
      <c r="V114" s="2500"/>
      <c r="W114" s="2500"/>
      <c r="X114" s="2500"/>
      <c r="Y114" s="2500"/>
      <c r="Z114" s="2506"/>
      <c r="AA114" s="2591"/>
      <c r="AB114" s="61" t="s">
        <v>877</v>
      </c>
      <c r="AD114" s="2497"/>
      <c r="AE114" s="36"/>
      <c r="AF114" s="36"/>
    </row>
    <row r="115" spans="1:32" s="16" customFormat="1">
      <c r="A115" s="2498"/>
      <c r="B115" s="2519"/>
      <c r="C115" s="2519"/>
      <c r="D115" s="2522"/>
      <c r="E115" s="62" t="s">
        <v>762</v>
      </c>
      <c r="F115" s="63"/>
      <c r="G115" s="2522"/>
      <c r="H115" s="2612"/>
      <c r="I115" s="2586"/>
      <c r="J115" s="2589"/>
      <c r="K115" s="2586"/>
      <c r="L115" s="2589"/>
      <c r="M115" s="2605"/>
      <c r="N115" s="2606"/>
      <c r="O115" s="2510"/>
      <c r="P115" s="2627"/>
      <c r="Q115" s="2504"/>
      <c r="R115" s="2501"/>
      <c r="S115" s="2501"/>
      <c r="T115" s="2501"/>
      <c r="U115" s="2501"/>
      <c r="V115" s="2501"/>
      <c r="W115" s="2501"/>
      <c r="X115" s="2501"/>
      <c r="Y115" s="2501"/>
      <c r="Z115" s="2507"/>
      <c r="AA115" s="2592"/>
      <c r="AB115" s="64" t="s">
        <v>881</v>
      </c>
      <c r="AD115" s="2498"/>
      <c r="AE115" s="36"/>
      <c r="AF115" s="36"/>
    </row>
    <row r="116" spans="1:32" s="16" customFormat="1">
      <c r="A116" s="2496">
        <v>38</v>
      </c>
      <c r="B116" s="2517"/>
      <c r="C116" s="2517"/>
      <c r="D116" s="2520"/>
      <c r="E116" s="56" t="s">
        <v>760</v>
      </c>
      <c r="F116" s="57"/>
      <c r="G116" s="2520"/>
      <c r="H116" s="2628" t="s">
        <v>631</v>
      </c>
      <c r="I116" s="2584"/>
      <c r="J116" s="2587" t="s">
        <v>311</v>
      </c>
      <c r="K116" s="2584"/>
      <c r="L116" s="2587" t="s">
        <v>629</v>
      </c>
      <c r="M116" s="2608" t="s">
        <v>188</v>
      </c>
      <c r="N116" s="2609"/>
      <c r="O116" s="2508"/>
      <c r="P116" s="2629" t="s">
        <v>526</v>
      </c>
      <c r="Q116" s="2502"/>
      <c r="R116" s="2499"/>
      <c r="S116" s="2499"/>
      <c r="T116" s="2499"/>
      <c r="U116" s="2499"/>
      <c r="V116" s="2499"/>
      <c r="W116" s="2499"/>
      <c r="X116" s="2499"/>
      <c r="Y116" s="2499"/>
      <c r="Z116" s="2505"/>
      <c r="AA116" s="2590"/>
      <c r="AB116" s="58" t="s">
        <v>880</v>
      </c>
      <c r="AD116" s="2496" t="str">
        <f t="shared" ref="AD116" si="36">IF(ISERROR(VLOOKUP(C116,$AE$6:$AF$27,2,0))=TRUE,"",VLOOKUP(C116,$AE$6:$AF$27,2,0))</f>
        <v/>
      </c>
      <c r="AE116" s="36"/>
      <c r="AF116" s="36"/>
    </row>
    <row r="117" spans="1:32" s="16" customFormat="1">
      <c r="A117" s="2497"/>
      <c r="B117" s="2518"/>
      <c r="C117" s="2518"/>
      <c r="D117" s="2521"/>
      <c r="E117" s="59" t="s">
        <v>761</v>
      </c>
      <c r="F117" s="60"/>
      <c r="G117" s="2521"/>
      <c r="H117" s="2611"/>
      <c r="I117" s="2585"/>
      <c r="J117" s="2588"/>
      <c r="K117" s="2585"/>
      <c r="L117" s="2588"/>
      <c r="M117" s="2603"/>
      <c r="N117" s="2604"/>
      <c r="O117" s="2509"/>
      <c r="P117" s="2626"/>
      <c r="Q117" s="2503"/>
      <c r="R117" s="2500"/>
      <c r="S117" s="2500"/>
      <c r="T117" s="2500"/>
      <c r="U117" s="2500"/>
      <c r="V117" s="2500"/>
      <c r="W117" s="2500"/>
      <c r="X117" s="2500"/>
      <c r="Y117" s="2500"/>
      <c r="Z117" s="2506"/>
      <c r="AA117" s="2591"/>
      <c r="AB117" s="61" t="s">
        <v>877</v>
      </c>
      <c r="AD117" s="2497"/>
      <c r="AE117" s="36"/>
      <c r="AF117" s="36"/>
    </row>
    <row r="118" spans="1:32" s="16" customFormat="1">
      <c r="A118" s="2498"/>
      <c r="B118" s="2519"/>
      <c r="C118" s="2519"/>
      <c r="D118" s="2522"/>
      <c r="E118" s="62" t="s">
        <v>762</v>
      </c>
      <c r="F118" s="63"/>
      <c r="G118" s="2522"/>
      <c r="H118" s="2612"/>
      <c r="I118" s="2586"/>
      <c r="J118" s="2589"/>
      <c r="K118" s="2586"/>
      <c r="L118" s="2589"/>
      <c r="M118" s="2605"/>
      <c r="N118" s="2606"/>
      <c r="O118" s="2510"/>
      <c r="P118" s="2627"/>
      <c r="Q118" s="2504"/>
      <c r="R118" s="2501"/>
      <c r="S118" s="2501"/>
      <c r="T118" s="2501"/>
      <c r="U118" s="2501"/>
      <c r="V118" s="2501"/>
      <c r="W118" s="2501"/>
      <c r="X118" s="2501"/>
      <c r="Y118" s="2501"/>
      <c r="Z118" s="2507"/>
      <c r="AA118" s="2592"/>
      <c r="AB118" s="64" t="s">
        <v>881</v>
      </c>
      <c r="AD118" s="2498"/>
      <c r="AE118" s="36"/>
      <c r="AF118" s="36"/>
    </row>
    <row r="119" spans="1:32" s="16" customFormat="1">
      <c r="A119" s="2496">
        <v>39</v>
      </c>
      <c r="B119" s="2517"/>
      <c r="C119" s="2517"/>
      <c r="D119" s="2520"/>
      <c r="E119" s="56" t="s">
        <v>760</v>
      </c>
      <c r="F119" s="57"/>
      <c r="G119" s="2520"/>
      <c r="H119" s="2628" t="s">
        <v>631</v>
      </c>
      <c r="I119" s="2584"/>
      <c r="J119" s="2587" t="s">
        <v>311</v>
      </c>
      <c r="K119" s="2584"/>
      <c r="L119" s="2587" t="s">
        <v>629</v>
      </c>
      <c r="M119" s="2608" t="s">
        <v>188</v>
      </c>
      <c r="N119" s="2609"/>
      <c r="O119" s="2508"/>
      <c r="P119" s="2629" t="s">
        <v>526</v>
      </c>
      <c r="Q119" s="2502"/>
      <c r="R119" s="2499"/>
      <c r="S119" s="2499"/>
      <c r="T119" s="2499"/>
      <c r="U119" s="2499"/>
      <c r="V119" s="2499"/>
      <c r="W119" s="2499"/>
      <c r="X119" s="2499"/>
      <c r="Y119" s="2499"/>
      <c r="Z119" s="2505"/>
      <c r="AA119" s="2590"/>
      <c r="AB119" s="58" t="s">
        <v>880</v>
      </c>
      <c r="AD119" s="2496" t="str">
        <f t="shared" ref="AD119" si="37">IF(ISERROR(VLOOKUP(C119,$AE$6:$AF$27,2,0))=TRUE,"",VLOOKUP(C119,$AE$6:$AF$27,2,0))</f>
        <v/>
      </c>
      <c r="AE119" s="36"/>
      <c r="AF119" s="36"/>
    </row>
    <row r="120" spans="1:32" s="16" customFormat="1">
      <c r="A120" s="2497"/>
      <c r="B120" s="2518"/>
      <c r="C120" s="2518"/>
      <c r="D120" s="2521"/>
      <c r="E120" s="59" t="s">
        <v>761</v>
      </c>
      <c r="F120" s="60"/>
      <c r="G120" s="2521"/>
      <c r="H120" s="2611"/>
      <c r="I120" s="2585"/>
      <c r="J120" s="2588"/>
      <c r="K120" s="2585"/>
      <c r="L120" s="2588"/>
      <c r="M120" s="2603"/>
      <c r="N120" s="2604"/>
      <c r="O120" s="2509"/>
      <c r="P120" s="2626"/>
      <c r="Q120" s="2503"/>
      <c r="R120" s="2500"/>
      <c r="S120" s="2500"/>
      <c r="T120" s="2500"/>
      <c r="U120" s="2500"/>
      <c r="V120" s="2500"/>
      <c r="W120" s="2500"/>
      <c r="X120" s="2500"/>
      <c r="Y120" s="2500"/>
      <c r="Z120" s="2506"/>
      <c r="AA120" s="2591"/>
      <c r="AB120" s="61" t="s">
        <v>877</v>
      </c>
      <c r="AD120" s="2497"/>
      <c r="AE120" s="36"/>
      <c r="AF120" s="36"/>
    </row>
    <row r="121" spans="1:32" s="16" customFormat="1">
      <c r="A121" s="2498"/>
      <c r="B121" s="2519"/>
      <c r="C121" s="2519"/>
      <c r="D121" s="2522"/>
      <c r="E121" s="62" t="s">
        <v>762</v>
      </c>
      <c r="F121" s="63"/>
      <c r="G121" s="2522"/>
      <c r="H121" s="2612"/>
      <c r="I121" s="2586"/>
      <c r="J121" s="2589"/>
      <c r="K121" s="2586"/>
      <c r="L121" s="2589"/>
      <c r="M121" s="2605"/>
      <c r="N121" s="2606"/>
      <c r="O121" s="2510"/>
      <c r="P121" s="2627"/>
      <c r="Q121" s="2504"/>
      <c r="R121" s="2501"/>
      <c r="S121" s="2501"/>
      <c r="T121" s="2501"/>
      <c r="U121" s="2501"/>
      <c r="V121" s="2501"/>
      <c r="W121" s="2501"/>
      <c r="X121" s="2501"/>
      <c r="Y121" s="2501"/>
      <c r="Z121" s="2507"/>
      <c r="AA121" s="2592"/>
      <c r="AB121" s="64" t="s">
        <v>881</v>
      </c>
      <c r="AD121" s="2498"/>
      <c r="AE121" s="36"/>
      <c r="AF121" s="36"/>
    </row>
    <row r="122" spans="1:32" s="16" customFormat="1">
      <c r="A122" s="2496">
        <v>40</v>
      </c>
      <c r="B122" s="2517"/>
      <c r="C122" s="2517"/>
      <c r="D122" s="2520"/>
      <c r="E122" s="56" t="s">
        <v>760</v>
      </c>
      <c r="F122" s="57"/>
      <c r="G122" s="2520"/>
      <c r="H122" s="2628" t="s">
        <v>631</v>
      </c>
      <c r="I122" s="2584"/>
      <c r="J122" s="2587" t="s">
        <v>311</v>
      </c>
      <c r="K122" s="2584"/>
      <c r="L122" s="2587" t="s">
        <v>629</v>
      </c>
      <c r="M122" s="2608" t="s">
        <v>188</v>
      </c>
      <c r="N122" s="2609"/>
      <c r="O122" s="2508"/>
      <c r="P122" s="2629" t="s">
        <v>526</v>
      </c>
      <c r="Q122" s="2502"/>
      <c r="R122" s="2499"/>
      <c r="S122" s="2499"/>
      <c r="T122" s="2499"/>
      <c r="U122" s="2499"/>
      <c r="V122" s="2499"/>
      <c r="W122" s="2499"/>
      <c r="X122" s="2499"/>
      <c r="Y122" s="2499"/>
      <c r="Z122" s="2505"/>
      <c r="AA122" s="2590"/>
      <c r="AB122" s="58" t="s">
        <v>880</v>
      </c>
      <c r="AD122" s="2496" t="str">
        <f t="shared" ref="AD122" si="38">IF(ISERROR(VLOOKUP(C122,$AE$6:$AF$27,2,0))=TRUE,"",VLOOKUP(C122,$AE$6:$AF$27,2,0))</f>
        <v/>
      </c>
      <c r="AE122" s="36"/>
      <c r="AF122" s="36"/>
    </row>
    <row r="123" spans="1:32" s="16" customFormat="1">
      <c r="A123" s="2497"/>
      <c r="B123" s="2518"/>
      <c r="C123" s="2518"/>
      <c r="D123" s="2521"/>
      <c r="E123" s="59" t="s">
        <v>761</v>
      </c>
      <c r="F123" s="60"/>
      <c r="G123" s="2521"/>
      <c r="H123" s="2611"/>
      <c r="I123" s="2585"/>
      <c r="J123" s="2588"/>
      <c r="K123" s="2585"/>
      <c r="L123" s="2588"/>
      <c r="M123" s="2603"/>
      <c r="N123" s="2604"/>
      <c r="O123" s="2509"/>
      <c r="P123" s="2626"/>
      <c r="Q123" s="2503"/>
      <c r="R123" s="2500"/>
      <c r="S123" s="2500"/>
      <c r="T123" s="2500"/>
      <c r="U123" s="2500"/>
      <c r="V123" s="2500"/>
      <c r="W123" s="2500"/>
      <c r="X123" s="2500"/>
      <c r="Y123" s="2500"/>
      <c r="Z123" s="2506"/>
      <c r="AA123" s="2591"/>
      <c r="AB123" s="61" t="s">
        <v>877</v>
      </c>
      <c r="AD123" s="2497"/>
      <c r="AE123" s="36"/>
      <c r="AF123" s="36"/>
    </row>
    <row r="124" spans="1:32" s="16" customFormat="1">
      <c r="A124" s="2498"/>
      <c r="B124" s="2519"/>
      <c r="C124" s="2519"/>
      <c r="D124" s="2522"/>
      <c r="E124" s="62" t="s">
        <v>762</v>
      </c>
      <c r="F124" s="63"/>
      <c r="G124" s="2522"/>
      <c r="H124" s="2612"/>
      <c r="I124" s="2586"/>
      <c r="J124" s="2589"/>
      <c r="K124" s="2586"/>
      <c r="L124" s="2589"/>
      <c r="M124" s="2605"/>
      <c r="N124" s="2606"/>
      <c r="O124" s="2510"/>
      <c r="P124" s="2627"/>
      <c r="Q124" s="2504"/>
      <c r="R124" s="2501"/>
      <c r="S124" s="2501"/>
      <c r="T124" s="2501"/>
      <c r="U124" s="2501"/>
      <c r="V124" s="2501"/>
      <c r="W124" s="2501"/>
      <c r="X124" s="2501"/>
      <c r="Y124" s="2501"/>
      <c r="Z124" s="2507"/>
      <c r="AA124" s="2592"/>
      <c r="AB124" s="64" t="s">
        <v>881</v>
      </c>
      <c r="AD124" s="2498"/>
      <c r="AE124" s="36"/>
      <c r="AF124" s="36"/>
    </row>
    <row r="125" spans="1:32" s="16" customFormat="1">
      <c r="A125" s="2496">
        <v>41</v>
      </c>
      <c r="B125" s="2517"/>
      <c r="C125" s="2517"/>
      <c r="D125" s="2520"/>
      <c r="E125" s="56" t="s">
        <v>760</v>
      </c>
      <c r="F125" s="57"/>
      <c r="G125" s="2520"/>
      <c r="H125" s="2628" t="s">
        <v>631</v>
      </c>
      <c r="I125" s="2584"/>
      <c r="J125" s="2587" t="s">
        <v>311</v>
      </c>
      <c r="K125" s="2584"/>
      <c r="L125" s="2587" t="s">
        <v>629</v>
      </c>
      <c r="M125" s="2608" t="s">
        <v>188</v>
      </c>
      <c r="N125" s="2609"/>
      <c r="O125" s="2508"/>
      <c r="P125" s="2629" t="s">
        <v>526</v>
      </c>
      <c r="Q125" s="2502"/>
      <c r="R125" s="2499"/>
      <c r="S125" s="2499"/>
      <c r="T125" s="2499"/>
      <c r="U125" s="2499"/>
      <c r="V125" s="2499"/>
      <c r="W125" s="2499"/>
      <c r="X125" s="2499"/>
      <c r="Y125" s="2499"/>
      <c r="Z125" s="2505"/>
      <c r="AA125" s="2590"/>
      <c r="AB125" s="58" t="s">
        <v>880</v>
      </c>
      <c r="AD125" s="2496" t="str">
        <f t="shared" ref="AD125" si="39">IF(ISERROR(VLOOKUP(C125,$AE$6:$AF$27,2,0))=TRUE,"",VLOOKUP(C125,$AE$6:$AF$27,2,0))</f>
        <v/>
      </c>
      <c r="AE125" s="36"/>
      <c r="AF125" s="36"/>
    </row>
    <row r="126" spans="1:32" s="16" customFormat="1">
      <c r="A126" s="2497"/>
      <c r="B126" s="2518"/>
      <c r="C126" s="2518"/>
      <c r="D126" s="2521"/>
      <c r="E126" s="59" t="s">
        <v>761</v>
      </c>
      <c r="F126" s="60"/>
      <c r="G126" s="2521"/>
      <c r="H126" s="2611"/>
      <c r="I126" s="2585"/>
      <c r="J126" s="2588"/>
      <c r="K126" s="2585"/>
      <c r="L126" s="2588"/>
      <c r="M126" s="2603"/>
      <c r="N126" s="2604"/>
      <c r="O126" s="2509"/>
      <c r="P126" s="2626"/>
      <c r="Q126" s="2503"/>
      <c r="R126" s="2500"/>
      <c r="S126" s="2500"/>
      <c r="T126" s="2500"/>
      <c r="U126" s="2500"/>
      <c r="V126" s="2500"/>
      <c r="W126" s="2500"/>
      <c r="X126" s="2500"/>
      <c r="Y126" s="2500"/>
      <c r="Z126" s="2506"/>
      <c r="AA126" s="2591"/>
      <c r="AB126" s="61" t="s">
        <v>877</v>
      </c>
      <c r="AD126" s="2497"/>
      <c r="AE126" s="36"/>
      <c r="AF126" s="36"/>
    </row>
    <row r="127" spans="1:32" s="16" customFormat="1">
      <c r="A127" s="2498"/>
      <c r="B127" s="2519"/>
      <c r="C127" s="2519"/>
      <c r="D127" s="2522"/>
      <c r="E127" s="62" t="s">
        <v>762</v>
      </c>
      <c r="F127" s="63"/>
      <c r="G127" s="2522"/>
      <c r="H127" s="2612"/>
      <c r="I127" s="2586"/>
      <c r="J127" s="2589"/>
      <c r="K127" s="2586"/>
      <c r="L127" s="2589"/>
      <c r="M127" s="2605"/>
      <c r="N127" s="2606"/>
      <c r="O127" s="2510"/>
      <c r="P127" s="2627"/>
      <c r="Q127" s="2504"/>
      <c r="R127" s="2501"/>
      <c r="S127" s="2501"/>
      <c r="T127" s="2501"/>
      <c r="U127" s="2501"/>
      <c r="V127" s="2501"/>
      <c r="W127" s="2501"/>
      <c r="X127" s="2501"/>
      <c r="Y127" s="2501"/>
      <c r="Z127" s="2507"/>
      <c r="AA127" s="2592"/>
      <c r="AB127" s="64" t="s">
        <v>881</v>
      </c>
      <c r="AD127" s="2498"/>
      <c r="AE127" s="36"/>
      <c r="AF127" s="36"/>
    </row>
    <row r="128" spans="1:32" s="16" customFormat="1">
      <c r="A128" s="2496">
        <v>42</v>
      </c>
      <c r="B128" s="2517"/>
      <c r="C128" s="2517"/>
      <c r="D128" s="2520"/>
      <c r="E128" s="56" t="s">
        <v>760</v>
      </c>
      <c r="F128" s="57"/>
      <c r="G128" s="2520"/>
      <c r="H128" s="2628" t="s">
        <v>631</v>
      </c>
      <c r="I128" s="2584"/>
      <c r="J128" s="2587" t="s">
        <v>311</v>
      </c>
      <c r="K128" s="2584"/>
      <c r="L128" s="2587" t="s">
        <v>629</v>
      </c>
      <c r="M128" s="2608" t="s">
        <v>188</v>
      </c>
      <c r="N128" s="2609"/>
      <c r="O128" s="2508"/>
      <c r="P128" s="2629" t="s">
        <v>526</v>
      </c>
      <c r="Q128" s="2502"/>
      <c r="R128" s="2499"/>
      <c r="S128" s="2499"/>
      <c r="T128" s="2499"/>
      <c r="U128" s="2499"/>
      <c r="V128" s="2499"/>
      <c r="W128" s="2499"/>
      <c r="X128" s="2499"/>
      <c r="Y128" s="2499"/>
      <c r="Z128" s="2505"/>
      <c r="AA128" s="2590"/>
      <c r="AB128" s="58" t="s">
        <v>880</v>
      </c>
      <c r="AD128" s="2496" t="str">
        <f t="shared" ref="AD128" si="40">IF(ISERROR(VLOOKUP(C128,$AE$6:$AF$27,2,0))=TRUE,"",VLOOKUP(C128,$AE$6:$AF$27,2,0))</f>
        <v/>
      </c>
      <c r="AE128" s="36"/>
      <c r="AF128" s="36"/>
    </row>
    <row r="129" spans="1:32" s="16" customFormat="1">
      <c r="A129" s="2497"/>
      <c r="B129" s="2518"/>
      <c r="C129" s="2518"/>
      <c r="D129" s="2521"/>
      <c r="E129" s="59" t="s">
        <v>761</v>
      </c>
      <c r="F129" s="60"/>
      <c r="G129" s="2521"/>
      <c r="H129" s="2611"/>
      <c r="I129" s="2585"/>
      <c r="J129" s="2588"/>
      <c r="K129" s="2585"/>
      <c r="L129" s="2588"/>
      <c r="M129" s="2603"/>
      <c r="N129" s="2604"/>
      <c r="O129" s="2509"/>
      <c r="P129" s="2626"/>
      <c r="Q129" s="2503"/>
      <c r="R129" s="2500"/>
      <c r="S129" s="2500"/>
      <c r="T129" s="2500"/>
      <c r="U129" s="2500"/>
      <c r="V129" s="2500"/>
      <c r="W129" s="2500"/>
      <c r="X129" s="2500"/>
      <c r="Y129" s="2500"/>
      <c r="Z129" s="2506"/>
      <c r="AA129" s="2591"/>
      <c r="AB129" s="61" t="s">
        <v>877</v>
      </c>
      <c r="AD129" s="2497"/>
      <c r="AE129" s="36"/>
      <c r="AF129" s="36"/>
    </row>
    <row r="130" spans="1:32" s="16" customFormat="1">
      <c r="A130" s="2498"/>
      <c r="B130" s="2519"/>
      <c r="C130" s="2519"/>
      <c r="D130" s="2522"/>
      <c r="E130" s="62" t="s">
        <v>762</v>
      </c>
      <c r="F130" s="63"/>
      <c r="G130" s="2522"/>
      <c r="H130" s="2612"/>
      <c r="I130" s="2586"/>
      <c r="J130" s="2589"/>
      <c r="K130" s="2586"/>
      <c r="L130" s="2589"/>
      <c r="M130" s="2605"/>
      <c r="N130" s="2606"/>
      <c r="O130" s="2510"/>
      <c r="P130" s="2627"/>
      <c r="Q130" s="2504"/>
      <c r="R130" s="2501"/>
      <c r="S130" s="2501"/>
      <c r="T130" s="2501"/>
      <c r="U130" s="2501"/>
      <c r="V130" s="2501"/>
      <c r="W130" s="2501"/>
      <c r="X130" s="2501"/>
      <c r="Y130" s="2501"/>
      <c r="Z130" s="2507"/>
      <c r="AA130" s="2592"/>
      <c r="AB130" s="64" t="s">
        <v>881</v>
      </c>
      <c r="AD130" s="2498"/>
      <c r="AE130" s="36"/>
      <c r="AF130" s="36"/>
    </row>
    <row r="131" spans="1:32" s="16" customFormat="1">
      <c r="A131" s="2496">
        <v>43</v>
      </c>
      <c r="B131" s="2517"/>
      <c r="C131" s="2517"/>
      <c r="D131" s="2520"/>
      <c r="E131" s="56" t="s">
        <v>760</v>
      </c>
      <c r="F131" s="57"/>
      <c r="G131" s="2520"/>
      <c r="H131" s="2628" t="s">
        <v>631</v>
      </c>
      <c r="I131" s="2584"/>
      <c r="J131" s="2587" t="s">
        <v>311</v>
      </c>
      <c r="K131" s="2584"/>
      <c r="L131" s="2587" t="s">
        <v>629</v>
      </c>
      <c r="M131" s="2608" t="s">
        <v>188</v>
      </c>
      <c r="N131" s="2609"/>
      <c r="O131" s="2508"/>
      <c r="P131" s="2629" t="s">
        <v>526</v>
      </c>
      <c r="Q131" s="2502"/>
      <c r="R131" s="2499"/>
      <c r="S131" s="2499"/>
      <c r="T131" s="2499"/>
      <c r="U131" s="2499"/>
      <c r="V131" s="2499"/>
      <c r="W131" s="2499"/>
      <c r="X131" s="2499"/>
      <c r="Y131" s="2499"/>
      <c r="Z131" s="2505"/>
      <c r="AA131" s="2590"/>
      <c r="AB131" s="58" t="s">
        <v>880</v>
      </c>
      <c r="AD131" s="2496" t="str">
        <f t="shared" ref="AD131" si="41">IF(ISERROR(VLOOKUP(C131,$AE$6:$AF$27,2,0))=TRUE,"",VLOOKUP(C131,$AE$6:$AF$27,2,0))</f>
        <v/>
      </c>
      <c r="AE131" s="36"/>
      <c r="AF131" s="36"/>
    </row>
    <row r="132" spans="1:32" s="16" customFormat="1">
      <c r="A132" s="2497"/>
      <c r="B132" s="2518"/>
      <c r="C132" s="2518"/>
      <c r="D132" s="2521"/>
      <c r="E132" s="59" t="s">
        <v>761</v>
      </c>
      <c r="F132" s="60"/>
      <c r="G132" s="2521"/>
      <c r="H132" s="2611"/>
      <c r="I132" s="2585"/>
      <c r="J132" s="2588"/>
      <c r="K132" s="2585"/>
      <c r="L132" s="2588"/>
      <c r="M132" s="2603"/>
      <c r="N132" s="2604"/>
      <c r="O132" s="2509"/>
      <c r="P132" s="2626"/>
      <c r="Q132" s="2503"/>
      <c r="R132" s="2500"/>
      <c r="S132" s="2500"/>
      <c r="T132" s="2500"/>
      <c r="U132" s="2500"/>
      <c r="V132" s="2500"/>
      <c r="W132" s="2500"/>
      <c r="X132" s="2500"/>
      <c r="Y132" s="2500"/>
      <c r="Z132" s="2506"/>
      <c r="AA132" s="2591"/>
      <c r="AB132" s="61" t="s">
        <v>877</v>
      </c>
      <c r="AD132" s="2497"/>
      <c r="AE132" s="36"/>
      <c r="AF132" s="36"/>
    </row>
    <row r="133" spans="1:32" s="16" customFormat="1">
      <c r="A133" s="2498"/>
      <c r="B133" s="2519"/>
      <c r="C133" s="2519"/>
      <c r="D133" s="2522"/>
      <c r="E133" s="62" t="s">
        <v>762</v>
      </c>
      <c r="F133" s="63"/>
      <c r="G133" s="2522"/>
      <c r="H133" s="2612"/>
      <c r="I133" s="2586"/>
      <c r="J133" s="2589"/>
      <c r="K133" s="2586"/>
      <c r="L133" s="2589"/>
      <c r="M133" s="2605"/>
      <c r="N133" s="2606"/>
      <c r="O133" s="2510"/>
      <c r="P133" s="2627"/>
      <c r="Q133" s="2504"/>
      <c r="R133" s="2501"/>
      <c r="S133" s="2501"/>
      <c r="T133" s="2501"/>
      <c r="U133" s="2501"/>
      <c r="V133" s="2501"/>
      <c r="W133" s="2501"/>
      <c r="X133" s="2501"/>
      <c r="Y133" s="2501"/>
      <c r="Z133" s="2507"/>
      <c r="AA133" s="2592"/>
      <c r="AB133" s="64" t="s">
        <v>881</v>
      </c>
      <c r="AD133" s="2498"/>
      <c r="AE133" s="36"/>
      <c r="AF133" s="36"/>
    </row>
    <row r="134" spans="1:32" s="16" customFormat="1">
      <c r="A134" s="2496">
        <v>44</v>
      </c>
      <c r="B134" s="2517"/>
      <c r="C134" s="2517"/>
      <c r="D134" s="2520"/>
      <c r="E134" s="56" t="s">
        <v>760</v>
      </c>
      <c r="F134" s="57"/>
      <c r="G134" s="2520"/>
      <c r="H134" s="2628" t="s">
        <v>631</v>
      </c>
      <c r="I134" s="2584"/>
      <c r="J134" s="2587" t="s">
        <v>311</v>
      </c>
      <c r="K134" s="2584"/>
      <c r="L134" s="2587" t="s">
        <v>629</v>
      </c>
      <c r="M134" s="2608" t="s">
        <v>188</v>
      </c>
      <c r="N134" s="2609"/>
      <c r="O134" s="2508"/>
      <c r="P134" s="2629" t="s">
        <v>526</v>
      </c>
      <c r="Q134" s="2502"/>
      <c r="R134" s="2499"/>
      <c r="S134" s="2499"/>
      <c r="T134" s="2499"/>
      <c r="U134" s="2499"/>
      <c r="V134" s="2499"/>
      <c r="W134" s="2499"/>
      <c r="X134" s="2499"/>
      <c r="Y134" s="2499"/>
      <c r="Z134" s="2505"/>
      <c r="AA134" s="2590"/>
      <c r="AB134" s="58" t="s">
        <v>880</v>
      </c>
      <c r="AD134" s="2496" t="str">
        <f t="shared" ref="AD134" si="42">IF(ISERROR(VLOOKUP(C134,$AE$6:$AF$27,2,0))=TRUE,"",VLOOKUP(C134,$AE$6:$AF$27,2,0))</f>
        <v/>
      </c>
      <c r="AE134" s="36"/>
      <c r="AF134" s="36"/>
    </row>
    <row r="135" spans="1:32" s="16" customFormat="1">
      <c r="A135" s="2497"/>
      <c r="B135" s="2518"/>
      <c r="C135" s="2518"/>
      <c r="D135" s="2521"/>
      <c r="E135" s="59" t="s">
        <v>761</v>
      </c>
      <c r="F135" s="60"/>
      <c r="G135" s="2521"/>
      <c r="H135" s="2611"/>
      <c r="I135" s="2585"/>
      <c r="J135" s="2588"/>
      <c r="K135" s="2585"/>
      <c r="L135" s="2588"/>
      <c r="M135" s="2603"/>
      <c r="N135" s="2604"/>
      <c r="O135" s="2509"/>
      <c r="P135" s="2626"/>
      <c r="Q135" s="2503"/>
      <c r="R135" s="2500"/>
      <c r="S135" s="2500"/>
      <c r="T135" s="2500"/>
      <c r="U135" s="2500"/>
      <c r="V135" s="2500"/>
      <c r="W135" s="2500"/>
      <c r="X135" s="2500"/>
      <c r="Y135" s="2500"/>
      <c r="Z135" s="2506"/>
      <c r="AA135" s="2591"/>
      <c r="AB135" s="61" t="s">
        <v>877</v>
      </c>
      <c r="AD135" s="2497"/>
      <c r="AE135" s="36"/>
      <c r="AF135" s="36"/>
    </row>
    <row r="136" spans="1:32" s="16" customFormat="1">
      <c r="A136" s="2498"/>
      <c r="B136" s="2519"/>
      <c r="C136" s="2519"/>
      <c r="D136" s="2522"/>
      <c r="E136" s="62" t="s">
        <v>762</v>
      </c>
      <c r="F136" s="63"/>
      <c r="G136" s="2522"/>
      <c r="H136" s="2612"/>
      <c r="I136" s="2586"/>
      <c r="J136" s="2589"/>
      <c r="K136" s="2586"/>
      <c r="L136" s="2589"/>
      <c r="M136" s="2605"/>
      <c r="N136" s="2606"/>
      <c r="O136" s="2510"/>
      <c r="P136" s="2627"/>
      <c r="Q136" s="2504"/>
      <c r="R136" s="2501"/>
      <c r="S136" s="2501"/>
      <c r="T136" s="2501"/>
      <c r="U136" s="2501"/>
      <c r="V136" s="2501"/>
      <c r="W136" s="2501"/>
      <c r="X136" s="2501"/>
      <c r="Y136" s="2501"/>
      <c r="Z136" s="2507"/>
      <c r="AA136" s="2592"/>
      <c r="AB136" s="64" t="s">
        <v>881</v>
      </c>
      <c r="AD136" s="2498"/>
      <c r="AE136" s="36"/>
      <c r="AF136" s="36"/>
    </row>
    <row r="137" spans="1:32" s="16" customFormat="1">
      <c r="A137" s="2496">
        <v>45</v>
      </c>
      <c r="B137" s="2517"/>
      <c r="C137" s="2517"/>
      <c r="D137" s="2520"/>
      <c r="E137" s="56" t="s">
        <v>760</v>
      </c>
      <c r="F137" s="57"/>
      <c r="G137" s="2520"/>
      <c r="H137" s="2628" t="s">
        <v>631</v>
      </c>
      <c r="I137" s="2584"/>
      <c r="J137" s="2587" t="s">
        <v>311</v>
      </c>
      <c r="K137" s="2584"/>
      <c r="L137" s="2587" t="s">
        <v>629</v>
      </c>
      <c r="M137" s="2608" t="s">
        <v>188</v>
      </c>
      <c r="N137" s="2609"/>
      <c r="O137" s="2508"/>
      <c r="P137" s="2629" t="s">
        <v>526</v>
      </c>
      <c r="Q137" s="2502"/>
      <c r="R137" s="2499"/>
      <c r="S137" s="2499"/>
      <c r="T137" s="2499"/>
      <c r="U137" s="2499"/>
      <c r="V137" s="2499"/>
      <c r="W137" s="2499"/>
      <c r="X137" s="2499"/>
      <c r="Y137" s="2499"/>
      <c r="Z137" s="2505"/>
      <c r="AA137" s="2590"/>
      <c r="AB137" s="58" t="s">
        <v>880</v>
      </c>
      <c r="AD137" s="2496" t="str">
        <f t="shared" ref="AD137" si="43">IF(ISERROR(VLOOKUP(C137,$AE$6:$AF$27,2,0))=TRUE,"",VLOOKUP(C137,$AE$6:$AF$27,2,0))</f>
        <v/>
      </c>
      <c r="AE137" s="36"/>
      <c r="AF137" s="36"/>
    </row>
    <row r="138" spans="1:32" s="16" customFormat="1">
      <c r="A138" s="2497"/>
      <c r="B138" s="2518"/>
      <c r="C138" s="2518"/>
      <c r="D138" s="2521"/>
      <c r="E138" s="59" t="s">
        <v>761</v>
      </c>
      <c r="F138" s="60"/>
      <c r="G138" s="2521"/>
      <c r="H138" s="2611"/>
      <c r="I138" s="2585"/>
      <c r="J138" s="2588"/>
      <c r="K138" s="2585"/>
      <c r="L138" s="2588"/>
      <c r="M138" s="2603"/>
      <c r="N138" s="2604"/>
      <c r="O138" s="2509"/>
      <c r="P138" s="2626"/>
      <c r="Q138" s="2503"/>
      <c r="R138" s="2500"/>
      <c r="S138" s="2500"/>
      <c r="T138" s="2500"/>
      <c r="U138" s="2500"/>
      <c r="V138" s="2500"/>
      <c r="W138" s="2500"/>
      <c r="X138" s="2500"/>
      <c r="Y138" s="2500"/>
      <c r="Z138" s="2506"/>
      <c r="AA138" s="2591"/>
      <c r="AB138" s="61" t="s">
        <v>877</v>
      </c>
      <c r="AD138" s="2497"/>
      <c r="AE138" s="36"/>
      <c r="AF138" s="36"/>
    </row>
    <row r="139" spans="1:32" s="16" customFormat="1">
      <c r="A139" s="2498"/>
      <c r="B139" s="2519"/>
      <c r="C139" s="2519"/>
      <c r="D139" s="2522"/>
      <c r="E139" s="62" t="s">
        <v>762</v>
      </c>
      <c r="F139" s="63"/>
      <c r="G139" s="2522"/>
      <c r="H139" s="2612"/>
      <c r="I139" s="2586"/>
      <c r="J139" s="2589"/>
      <c r="K139" s="2586"/>
      <c r="L139" s="2589"/>
      <c r="M139" s="2605"/>
      <c r="N139" s="2606"/>
      <c r="O139" s="2510"/>
      <c r="P139" s="2627"/>
      <c r="Q139" s="2504"/>
      <c r="R139" s="2501"/>
      <c r="S139" s="2501"/>
      <c r="T139" s="2501"/>
      <c r="U139" s="2501"/>
      <c r="V139" s="2501"/>
      <c r="W139" s="2501"/>
      <c r="X139" s="2501"/>
      <c r="Y139" s="2501"/>
      <c r="Z139" s="2507"/>
      <c r="AA139" s="2592"/>
      <c r="AB139" s="64" t="s">
        <v>881</v>
      </c>
      <c r="AD139" s="2498"/>
      <c r="AE139" s="36"/>
      <c r="AF139" s="36"/>
    </row>
    <row r="140" spans="1:32" s="16" customFormat="1">
      <c r="A140" s="2496">
        <v>46</v>
      </c>
      <c r="B140" s="2517"/>
      <c r="C140" s="2517"/>
      <c r="D140" s="2520"/>
      <c r="E140" s="56" t="s">
        <v>760</v>
      </c>
      <c r="F140" s="57"/>
      <c r="G140" s="2520"/>
      <c r="H140" s="2628" t="s">
        <v>631</v>
      </c>
      <c r="I140" s="2584"/>
      <c r="J140" s="2587" t="s">
        <v>311</v>
      </c>
      <c r="K140" s="2584"/>
      <c r="L140" s="2587" t="s">
        <v>629</v>
      </c>
      <c r="M140" s="2608" t="s">
        <v>188</v>
      </c>
      <c r="N140" s="2609"/>
      <c r="O140" s="2508"/>
      <c r="P140" s="2629" t="s">
        <v>526</v>
      </c>
      <c r="Q140" s="2502"/>
      <c r="R140" s="2499"/>
      <c r="S140" s="2499"/>
      <c r="T140" s="2499"/>
      <c r="U140" s="2499"/>
      <c r="V140" s="2499"/>
      <c r="W140" s="2499"/>
      <c r="X140" s="2499"/>
      <c r="Y140" s="2499"/>
      <c r="Z140" s="2505"/>
      <c r="AA140" s="2590"/>
      <c r="AB140" s="58" t="s">
        <v>880</v>
      </c>
      <c r="AD140" s="2496" t="str">
        <f t="shared" ref="AD140" si="44">IF(ISERROR(VLOOKUP(C140,$AE$6:$AF$27,2,0))=TRUE,"",VLOOKUP(C140,$AE$6:$AF$27,2,0))</f>
        <v/>
      </c>
      <c r="AE140" s="36"/>
      <c r="AF140" s="36"/>
    </row>
    <row r="141" spans="1:32" s="16" customFormat="1">
      <c r="A141" s="2497"/>
      <c r="B141" s="2518"/>
      <c r="C141" s="2518"/>
      <c r="D141" s="2521"/>
      <c r="E141" s="59" t="s">
        <v>761</v>
      </c>
      <c r="F141" s="60"/>
      <c r="G141" s="2521"/>
      <c r="H141" s="2611"/>
      <c r="I141" s="2585"/>
      <c r="J141" s="2588"/>
      <c r="K141" s="2585"/>
      <c r="L141" s="2588"/>
      <c r="M141" s="2603"/>
      <c r="N141" s="2604"/>
      <c r="O141" s="2509"/>
      <c r="P141" s="2626"/>
      <c r="Q141" s="2503"/>
      <c r="R141" s="2500"/>
      <c r="S141" s="2500"/>
      <c r="T141" s="2500"/>
      <c r="U141" s="2500"/>
      <c r="V141" s="2500"/>
      <c r="W141" s="2500"/>
      <c r="X141" s="2500"/>
      <c r="Y141" s="2500"/>
      <c r="Z141" s="2506"/>
      <c r="AA141" s="2591"/>
      <c r="AB141" s="61" t="s">
        <v>877</v>
      </c>
      <c r="AD141" s="2497"/>
      <c r="AE141" s="36"/>
      <c r="AF141" s="36"/>
    </row>
    <row r="142" spans="1:32" s="16" customFormat="1">
      <c r="A142" s="2498"/>
      <c r="B142" s="2519"/>
      <c r="C142" s="2519"/>
      <c r="D142" s="2522"/>
      <c r="E142" s="62" t="s">
        <v>762</v>
      </c>
      <c r="F142" s="63"/>
      <c r="G142" s="2522"/>
      <c r="H142" s="2612"/>
      <c r="I142" s="2586"/>
      <c r="J142" s="2589"/>
      <c r="K142" s="2586"/>
      <c r="L142" s="2589"/>
      <c r="M142" s="2605"/>
      <c r="N142" s="2606"/>
      <c r="O142" s="2510"/>
      <c r="P142" s="2627"/>
      <c r="Q142" s="2504"/>
      <c r="R142" s="2501"/>
      <c r="S142" s="2501"/>
      <c r="T142" s="2501"/>
      <c r="U142" s="2501"/>
      <c r="V142" s="2501"/>
      <c r="W142" s="2501"/>
      <c r="X142" s="2501"/>
      <c r="Y142" s="2501"/>
      <c r="Z142" s="2507"/>
      <c r="AA142" s="2592"/>
      <c r="AB142" s="64" t="s">
        <v>881</v>
      </c>
      <c r="AD142" s="2498"/>
      <c r="AE142" s="36"/>
      <c r="AF142" s="36"/>
    </row>
    <row r="143" spans="1:32" s="16" customFormat="1">
      <c r="A143" s="2496">
        <v>47</v>
      </c>
      <c r="B143" s="2517"/>
      <c r="C143" s="2517"/>
      <c r="D143" s="2520"/>
      <c r="E143" s="56" t="s">
        <v>760</v>
      </c>
      <c r="F143" s="57"/>
      <c r="G143" s="2520"/>
      <c r="H143" s="2628" t="s">
        <v>631</v>
      </c>
      <c r="I143" s="2584"/>
      <c r="J143" s="2587" t="s">
        <v>311</v>
      </c>
      <c r="K143" s="2584"/>
      <c r="L143" s="2587" t="s">
        <v>629</v>
      </c>
      <c r="M143" s="2608" t="s">
        <v>188</v>
      </c>
      <c r="N143" s="2609"/>
      <c r="O143" s="2508"/>
      <c r="P143" s="2629" t="s">
        <v>526</v>
      </c>
      <c r="Q143" s="2502"/>
      <c r="R143" s="2499"/>
      <c r="S143" s="2499"/>
      <c r="T143" s="2499"/>
      <c r="U143" s="2499"/>
      <c r="V143" s="2499"/>
      <c r="W143" s="2499"/>
      <c r="X143" s="2499"/>
      <c r="Y143" s="2499"/>
      <c r="Z143" s="2505"/>
      <c r="AA143" s="2590"/>
      <c r="AB143" s="58" t="s">
        <v>880</v>
      </c>
      <c r="AD143" s="2496" t="str">
        <f t="shared" ref="AD143" si="45">IF(ISERROR(VLOOKUP(C143,$AE$6:$AF$27,2,0))=TRUE,"",VLOOKUP(C143,$AE$6:$AF$27,2,0))</f>
        <v/>
      </c>
      <c r="AE143" s="36"/>
      <c r="AF143" s="36"/>
    </row>
    <row r="144" spans="1:32" s="16" customFormat="1">
      <c r="A144" s="2497"/>
      <c r="B144" s="2518"/>
      <c r="C144" s="2518"/>
      <c r="D144" s="2521"/>
      <c r="E144" s="59" t="s">
        <v>761</v>
      </c>
      <c r="F144" s="60"/>
      <c r="G144" s="2521"/>
      <c r="H144" s="2611"/>
      <c r="I144" s="2585"/>
      <c r="J144" s="2588"/>
      <c r="K144" s="2585"/>
      <c r="L144" s="2588"/>
      <c r="M144" s="2603"/>
      <c r="N144" s="2604"/>
      <c r="O144" s="2509"/>
      <c r="P144" s="2626"/>
      <c r="Q144" s="2503"/>
      <c r="R144" s="2500"/>
      <c r="S144" s="2500"/>
      <c r="T144" s="2500"/>
      <c r="U144" s="2500"/>
      <c r="V144" s="2500"/>
      <c r="W144" s="2500"/>
      <c r="X144" s="2500"/>
      <c r="Y144" s="2500"/>
      <c r="Z144" s="2506"/>
      <c r="AA144" s="2591"/>
      <c r="AB144" s="61" t="s">
        <v>877</v>
      </c>
      <c r="AD144" s="2497"/>
      <c r="AE144" s="36"/>
      <c r="AF144" s="36"/>
    </row>
    <row r="145" spans="1:32" s="16" customFormat="1">
      <c r="A145" s="2498"/>
      <c r="B145" s="2519"/>
      <c r="C145" s="2519"/>
      <c r="D145" s="2522"/>
      <c r="E145" s="62" t="s">
        <v>762</v>
      </c>
      <c r="F145" s="63"/>
      <c r="G145" s="2522"/>
      <c r="H145" s="2612"/>
      <c r="I145" s="2586"/>
      <c r="J145" s="2589"/>
      <c r="K145" s="2586"/>
      <c r="L145" s="2589"/>
      <c r="M145" s="2605"/>
      <c r="N145" s="2606"/>
      <c r="O145" s="2510"/>
      <c r="P145" s="2627"/>
      <c r="Q145" s="2504"/>
      <c r="R145" s="2501"/>
      <c r="S145" s="2501"/>
      <c r="T145" s="2501"/>
      <c r="U145" s="2501"/>
      <c r="V145" s="2501"/>
      <c r="W145" s="2501"/>
      <c r="X145" s="2501"/>
      <c r="Y145" s="2501"/>
      <c r="Z145" s="2507"/>
      <c r="AA145" s="2592"/>
      <c r="AB145" s="64" t="s">
        <v>881</v>
      </c>
      <c r="AD145" s="2498"/>
      <c r="AE145" s="36"/>
      <c r="AF145" s="36"/>
    </row>
    <row r="146" spans="1:32" s="16" customFormat="1">
      <c r="A146" s="2496">
        <v>48</v>
      </c>
      <c r="B146" s="2517"/>
      <c r="C146" s="2517"/>
      <c r="D146" s="2520"/>
      <c r="E146" s="56" t="s">
        <v>760</v>
      </c>
      <c r="F146" s="57"/>
      <c r="G146" s="2520"/>
      <c r="H146" s="2628" t="s">
        <v>631</v>
      </c>
      <c r="I146" s="2584"/>
      <c r="J146" s="2587" t="s">
        <v>311</v>
      </c>
      <c r="K146" s="2584"/>
      <c r="L146" s="2587" t="s">
        <v>629</v>
      </c>
      <c r="M146" s="2608" t="s">
        <v>188</v>
      </c>
      <c r="N146" s="2609"/>
      <c r="O146" s="2508"/>
      <c r="P146" s="2629" t="s">
        <v>526</v>
      </c>
      <c r="Q146" s="2502"/>
      <c r="R146" s="2499"/>
      <c r="S146" s="2499"/>
      <c r="T146" s="2499"/>
      <c r="U146" s="2499"/>
      <c r="V146" s="2499"/>
      <c r="W146" s="2499"/>
      <c r="X146" s="2499"/>
      <c r="Y146" s="2499"/>
      <c r="Z146" s="2505"/>
      <c r="AA146" s="2590"/>
      <c r="AB146" s="58" t="s">
        <v>880</v>
      </c>
      <c r="AD146" s="2496" t="str">
        <f t="shared" ref="AD146" si="46">IF(ISERROR(VLOOKUP(C146,$AE$6:$AF$27,2,0))=TRUE,"",VLOOKUP(C146,$AE$6:$AF$27,2,0))</f>
        <v/>
      </c>
      <c r="AE146" s="36"/>
      <c r="AF146" s="36"/>
    </row>
    <row r="147" spans="1:32" s="16" customFormat="1">
      <c r="A147" s="2497"/>
      <c r="B147" s="2518"/>
      <c r="C147" s="2518"/>
      <c r="D147" s="2521"/>
      <c r="E147" s="59" t="s">
        <v>761</v>
      </c>
      <c r="F147" s="60"/>
      <c r="G147" s="2521"/>
      <c r="H147" s="2611"/>
      <c r="I147" s="2585"/>
      <c r="J147" s="2588"/>
      <c r="K147" s="2585"/>
      <c r="L147" s="2588"/>
      <c r="M147" s="2603"/>
      <c r="N147" s="2604"/>
      <c r="O147" s="2509"/>
      <c r="P147" s="2626"/>
      <c r="Q147" s="2503"/>
      <c r="R147" s="2500"/>
      <c r="S147" s="2500"/>
      <c r="T147" s="2500"/>
      <c r="U147" s="2500"/>
      <c r="V147" s="2500"/>
      <c r="W147" s="2500"/>
      <c r="X147" s="2500"/>
      <c r="Y147" s="2500"/>
      <c r="Z147" s="2506"/>
      <c r="AA147" s="2591"/>
      <c r="AB147" s="61" t="s">
        <v>877</v>
      </c>
      <c r="AD147" s="2497"/>
      <c r="AE147" s="36"/>
      <c r="AF147" s="36"/>
    </row>
    <row r="148" spans="1:32" s="16" customFormat="1">
      <c r="A148" s="2498"/>
      <c r="B148" s="2519"/>
      <c r="C148" s="2519"/>
      <c r="D148" s="2522"/>
      <c r="E148" s="62" t="s">
        <v>762</v>
      </c>
      <c r="F148" s="63"/>
      <c r="G148" s="2522"/>
      <c r="H148" s="2612"/>
      <c r="I148" s="2586"/>
      <c r="J148" s="2589"/>
      <c r="K148" s="2586"/>
      <c r="L148" s="2589"/>
      <c r="M148" s="2605"/>
      <c r="N148" s="2606"/>
      <c r="O148" s="2510"/>
      <c r="P148" s="2627"/>
      <c r="Q148" s="2504"/>
      <c r="R148" s="2501"/>
      <c r="S148" s="2501"/>
      <c r="T148" s="2501"/>
      <c r="U148" s="2501"/>
      <c r="V148" s="2501"/>
      <c r="W148" s="2501"/>
      <c r="X148" s="2501"/>
      <c r="Y148" s="2501"/>
      <c r="Z148" s="2507"/>
      <c r="AA148" s="2592"/>
      <c r="AB148" s="64" t="s">
        <v>881</v>
      </c>
      <c r="AD148" s="2498"/>
      <c r="AE148" s="36"/>
      <c r="AF148" s="36"/>
    </row>
    <row r="149" spans="1:32" s="16" customFormat="1">
      <c r="A149" s="2496">
        <v>49</v>
      </c>
      <c r="B149" s="2517"/>
      <c r="C149" s="2517"/>
      <c r="D149" s="2520"/>
      <c r="E149" s="56" t="s">
        <v>760</v>
      </c>
      <c r="F149" s="57"/>
      <c r="G149" s="2520"/>
      <c r="H149" s="2628" t="s">
        <v>631</v>
      </c>
      <c r="I149" s="2584"/>
      <c r="J149" s="2587" t="s">
        <v>311</v>
      </c>
      <c r="K149" s="2584"/>
      <c r="L149" s="2587" t="s">
        <v>629</v>
      </c>
      <c r="M149" s="2608" t="s">
        <v>188</v>
      </c>
      <c r="N149" s="2609"/>
      <c r="O149" s="2508"/>
      <c r="P149" s="2629" t="s">
        <v>526</v>
      </c>
      <c r="Q149" s="2502"/>
      <c r="R149" s="2499"/>
      <c r="S149" s="2499"/>
      <c r="T149" s="2499"/>
      <c r="U149" s="2499"/>
      <c r="V149" s="2499"/>
      <c r="W149" s="2499"/>
      <c r="X149" s="2499"/>
      <c r="Y149" s="2499"/>
      <c r="Z149" s="2505"/>
      <c r="AA149" s="2590"/>
      <c r="AB149" s="58" t="s">
        <v>880</v>
      </c>
      <c r="AD149" s="2496" t="str">
        <f t="shared" ref="AD149" si="47">IF(ISERROR(VLOOKUP(C149,$AE$6:$AF$27,2,0))=TRUE,"",VLOOKUP(C149,$AE$6:$AF$27,2,0))</f>
        <v/>
      </c>
      <c r="AE149" s="36"/>
      <c r="AF149" s="36"/>
    </row>
    <row r="150" spans="1:32" s="16" customFormat="1">
      <c r="A150" s="2497"/>
      <c r="B150" s="2518"/>
      <c r="C150" s="2518"/>
      <c r="D150" s="2521"/>
      <c r="E150" s="59" t="s">
        <v>761</v>
      </c>
      <c r="F150" s="60"/>
      <c r="G150" s="2521"/>
      <c r="H150" s="2611"/>
      <c r="I150" s="2585"/>
      <c r="J150" s="2588"/>
      <c r="K150" s="2585"/>
      <c r="L150" s="2588"/>
      <c r="M150" s="2603"/>
      <c r="N150" s="2604"/>
      <c r="O150" s="2509"/>
      <c r="P150" s="2626"/>
      <c r="Q150" s="2503"/>
      <c r="R150" s="2500"/>
      <c r="S150" s="2500"/>
      <c r="T150" s="2500"/>
      <c r="U150" s="2500"/>
      <c r="V150" s="2500"/>
      <c r="W150" s="2500"/>
      <c r="X150" s="2500"/>
      <c r="Y150" s="2500"/>
      <c r="Z150" s="2506"/>
      <c r="AA150" s="2591"/>
      <c r="AB150" s="61" t="s">
        <v>877</v>
      </c>
      <c r="AD150" s="2497"/>
      <c r="AE150" s="36"/>
      <c r="AF150" s="36"/>
    </row>
    <row r="151" spans="1:32" s="16" customFormat="1">
      <c r="A151" s="2498"/>
      <c r="B151" s="2519"/>
      <c r="C151" s="2519"/>
      <c r="D151" s="2522"/>
      <c r="E151" s="62" t="s">
        <v>762</v>
      </c>
      <c r="F151" s="63"/>
      <c r="G151" s="2522"/>
      <c r="H151" s="2612"/>
      <c r="I151" s="2586"/>
      <c r="J151" s="2589"/>
      <c r="K151" s="2586"/>
      <c r="L151" s="2589"/>
      <c r="M151" s="2605"/>
      <c r="N151" s="2606"/>
      <c r="O151" s="2510"/>
      <c r="P151" s="2627"/>
      <c r="Q151" s="2504"/>
      <c r="R151" s="2501"/>
      <c r="S151" s="2501"/>
      <c r="T151" s="2501"/>
      <c r="U151" s="2501"/>
      <c r="V151" s="2501"/>
      <c r="W151" s="2501"/>
      <c r="X151" s="2501"/>
      <c r="Y151" s="2501"/>
      <c r="Z151" s="2507"/>
      <c r="AA151" s="2592"/>
      <c r="AB151" s="64" t="s">
        <v>881</v>
      </c>
      <c r="AD151" s="2498"/>
      <c r="AE151" s="36"/>
      <c r="AF151" s="36"/>
    </row>
    <row r="152" spans="1:32" s="16" customFormat="1">
      <c r="A152" s="2496">
        <v>50</v>
      </c>
      <c r="B152" s="2517"/>
      <c r="C152" s="2517"/>
      <c r="D152" s="2520"/>
      <c r="E152" s="56" t="s">
        <v>760</v>
      </c>
      <c r="F152" s="57"/>
      <c r="G152" s="2520"/>
      <c r="H152" s="2628" t="s">
        <v>631</v>
      </c>
      <c r="I152" s="2584"/>
      <c r="J152" s="2587" t="s">
        <v>311</v>
      </c>
      <c r="K152" s="2584"/>
      <c r="L152" s="2587" t="s">
        <v>629</v>
      </c>
      <c r="M152" s="2608" t="s">
        <v>188</v>
      </c>
      <c r="N152" s="2609"/>
      <c r="O152" s="2508"/>
      <c r="P152" s="2629" t="s">
        <v>526</v>
      </c>
      <c r="Q152" s="2502"/>
      <c r="R152" s="2499"/>
      <c r="S152" s="2499"/>
      <c r="T152" s="2499"/>
      <c r="U152" s="2499"/>
      <c r="V152" s="2499"/>
      <c r="W152" s="2499"/>
      <c r="X152" s="2499"/>
      <c r="Y152" s="2499"/>
      <c r="Z152" s="2505"/>
      <c r="AA152" s="2590"/>
      <c r="AB152" s="58" t="s">
        <v>880</v>
      </c>
      <c r="AD152" s="2496" t="str">
        <f t="shared" ref="AD152" si="48">IF(ISERROR(VLOOKUP(C152,$AE$6:$AF$27,2,0))=TRUE,"",VLOOKUP(C152,$AE$6:$AF$27,2,0))</f>
        <v/>
      </c>
      <c r="AE152" s="36"/>
      <c r="AF152" s="36"/>
    </row>
    <row r="153" spans="1:32" s="16" customFormat="1">
      <c r="A153" s="2497"/>
      <c r="B153" s="2518"/>
      <c r="C153" s="2518"/>
      <c r="D153" s="2521"/>
      <c r="E153" s="59" t="s">
        <v>761</v>
      </c>
      <c r="F153" s="60"/>
      <c r="G153" s="2521"/>
      <c r="H153" s="2611"/>
      <c r="I153" s="2585"/>
      <c r="J153" s="2588"/>
      <c r="K153" s="2585"/>
      <c r="L153" s="2588"/>
      <c r="M153" s="2603"/>
      <c r="N153" s="2604"/>
      <c r="O153" s="2509"/>
      <c r="P153" s="2626"/>
      <c r="Q153" s="2503"/>
      <c r="R153" s="2500"/>
      <c r="S153" s="2500"/>
      <c r="T153" s="2500"/>
      <c r="U153" s="2500"/>
      <c r="V153" s="2500"/>
      <c r="W153" s="2500"/>
      <c r="X153" s="2500"/>
      <c r="Y153" s="2500"/>
      <c r="Z153" s="2506"/>
      <c r="AA153" s="2591"/>
      <c r="AB153" s="61" t="s">
        <v>877</v>
      </c>
      <c r="AD153" s="2497"/>
      <c r="AE153" s="36"/>
      <c r="AF153" s="36"/>
    </row>
    <row r="154" spans="1:32" s="16" customFormat="1">
      <c r="A154" s="2498"/>
      <c r="B154" s="2519"/>
      <c r="C154" s="2519"/>
      <c r="D154" s="2522"/>
      <c r="E154" s="62" t="s">
        <v>762</v>
      </c>
      <c r="F154" s="63"/>
      <c r="G154" s="2522"/>
      <c r="H154" s="2612"/>
      <c r="I154" s="2586"/>
      <c r="J154" s="2589"/>
      <c r="K154" s="2586"/>
      <c r="L154" s="2589"/>
      <c r="M154" s="2605"/>
      <c r="N154" s="2606"/>
      <c r="O154" s="2510"/>
      <c r="P154" s="2627"/>
      <c r="Q154" s="2504"/>
      <c r="R154" s="2501"/>
      <c r="S154" s="2501"/>
      <c r="T154" s="2501"/>
      <c r="U154" s="2501"/>
      <c r="V154" s="2501"/>
      <c r="W154" s="2501"/>
      <c r="X154" s="2501"/>
      <c r="Y154" s="2501"/>
      <c r="Z154" s="2507"/>
      <c r="AA154" s="2592"/>
      <c r="AB154" s="64" t="s">
        <v>881</v>
      </c>
      <c r="AD154" s="2498"/>
      <c r="AE154" s="36"/>
      <c r="AF154" s="36"/>
    </row>
    <row r="155" spans="1:32" s="16" customFormat="1">
      <c r="A155" s="2496">
        <v>51</v>
      </c>
      <c r="B155" s="2517"/>
      <c r="C155" s="2517"/>
      <c r="D155" s="2520"/>
      <c r="E155" s="56" t="s">
        <v>760</v>
      </c>
      <c r="F155" s="57"/>
      <c r="G155" s="2520"/>
      <c r="H155" s="2628" t="s">
        <v>631</v>
      </c>
      <c r="I155" s="2584"/>
      <c r="J155" s="2587" t="s">
        <v>311</v>
      </c>
      <c r="K155" s="2584"/>
      <c r="L155" s="2587" t="s">
        <v>629</v>
      </c>
      <c r="M155" s="2608" t="s">
        <v>188</v>
      </c>
      <c r="N155" s="2609"/>
      <c r="O155" s="2508"/>
      <c r="P155" s="2629" t="s">
        <v>526</v>
      </c>
      <c r="Q155" s="2502"/>
      <c r="R155" s="2499"/>
      <c r="S155" s="2499"/>
      <c r="T155" s="2499"/>
      <c r="U155" s="2499"/>
      <c r="V155" s="2499"/>
      <c r="W155" s="2499"/>
      <c r="X155" s="2499"/>
      <c r="Y155" s="2499"/>
      <c r="Z155" s="2505"/>
      <c r="AA155" s="2590"/>
      <c r="AB155" s="58" t="s">
        <v>880</v>
      </c>
      <c r="AD155" s="2496" t="str">
        <f t="shared" ref="AD155" si="49">IF(ISERROR(VLOOKUP(C155,$AE$6:$AF$27,2,0))=TRUE,"",VLOOKUP(C155,$AE$6:$AF$27,2,0))</f>
        <v/>
      </c>
      <c r="AE155" s="36"/>
      <c r="AF155" s="36"/>
    </row>
    <row r="156" spans="1:32" s="16" customFormat="1">
      <c r="A156" s="2497"/>
      <c r="B156" s="2518"/>
      <c r="C156" s="2518"/>
      <c r="D156" s="2521"/>
      <c r="E156" s="59" t="s">
        <v>761</v>
      </c>
      <c r="F156" s="60"/>
      <c r="G156" s="2521"/>
      <c r="H156" s="2611"/>
      <c r="I156" s="2585"/>
      <c r="J156" s="2588"/>
      <c r="K156" s="2585"/>
      <c r="L156" s="2588"/>
      <c r="M156" s="2603"/>
      <c r="N156" s="2604"/>
      <c r="O156" s="2509"/>
      <c r="P156" s="2626"/>
      <c r="Q156" s="2503"/>
      <c r="R156" s="2500"/>
      <c r="S156" s="2500"/>
      <c r="T156" s="2500"/>
      <c r="U156" s="2500"/>
      <c r="V156" s="2500"/>
      <c r="W156" s="2500"/>
      <c r="X156" s="2500"/>
      <c r="Y156" s="2500"/>
      <c r="Z156" s="2506"/>
      <c r="AA156" s="2591"/>
      <c r="AB156" s="61" t="s">
        <v>877</v>
      </c>
      <c r="AD156" s="2497"/>
      <c r="AE156" s="36"/>
      <c r="AF156" s="36"/>
    </row>
    <row r="157" spans="1:32" s="16" customFormat="1">
      <c r="A157" s="2498"/>
      <c r="B157" s="2519"/>
      <c r="C157" s="2519"/>
      <c r="D157" s="2522"/>
      <c r="E157" s="62" t="s">
        <v>762</v>
      </c>
      <c r="F157" s="63"/>
      <c r="G157" s="2522"/>
      <c r="H157" s="2612"/>
      <c r="I157" s="2586"/>
      <c r="J157" s="2589"/>
      <c r="K157" s="2586"/>
      <c r="L157" s="2589"/>
      <c r="M157" s="2605"/>
      <c r="N157" s="2606"/>
      <c r="O157" s="2510"/>
      <c r="P157" s="2627"/>
      <c r="Q157" s="2504"/>
      <c r="R157" s="2501"/>
      <c r="S157" s="2501"/>
      <c r="T157" s="2501"/>
      <c r="U157" s="2501"/>
      <c r="V157" s="2501"/>
      <c r="W157" s="2501"/>
      <c r="X157" s="2501"/>
      <c r="Y157" s="2501"/>
      <c r="Z157" s="2507"/>
      <c r="AA157" s="2592"/>
      <c r="AB157" s="64" t="s">
        <v>881</v>
      </c>
      <c r="AD157" s="2498"/>
      <c r="AE157" s="36"/>
      <c r="AF157" s="36"/>
    </row>
    <row r="158" spans="1:32" s="16" customFormat="1">
      <c r="A158" s="2496">
        <v>52</v>
      </c>
      <c r="B158" s="2517"/>
      <c r="C158" s="2517"/>
      <c r="D158" s="2520"/>
      <c r="E158" s="56" t="s">
        <v>760</v>
      </c>
      <c r="F158" s="57"/>
      <c r="G158" s="2520"/>
      <c r="H158" s="2628" t="s">
        <v>631</v>
      </c>
      <c r="I158" s="2584"/>
      <c r="J158" s="2587" t="s">
        <v>311</v>
      </c>
      <c r="K158" s="2584"/>
      <c r="L158" s="2587" t="s">
        <v>629</v>
      </c>
      <c r="M158" s="2608" t="s">
        <v>188</v>
      </c>
      <c r="N158" s="2609"/>
      <c r="O158" s="2508"/>
      <c r="P158" s="2629" t="s">
        <v>526</v>
      </c>
      <c r="Q158" s="2502"/>
      <c r="R158" s="2499"/>
      <c r="S158" s="2499"/>
      <c r="T158" s="2499"/>
      <c r="U158" s="2499"/>
      <c r="V158" s="2499"/>
      <c r="W158" s="2499"/>
      <c r="X158" s="2499"/>
      <c r="Y158" s="2499"/>
      <c r="Z158" s="2505"/>
      <c r="AA158" s="2590"/>
      <c r="AB158" s="58" t="s">
        <v>880</v>
      </c>
      <c r="AD158" s="2496" t="str">
        <f t="shared" ref="AD158" si="50">IF(ISERROR(VLOOKUP(C158,$AE$6:$AF$27,2,0))=TRUE,"",VLOOKUP(C158,$AE$6:$AF$27,2,0))</f>
        <v/>
      </c>
      <c r="AE158" s="36"/>
      <c r="AF158" s="36"/>
    </row>
    <row r="159" spans="1:32" s="16" customFormat="1">
      <c r="A159" s="2497"/>
      <c r="B159" s="2518"/>
      <c r="C159" s="2518"/>
      <c r="D159" s="2521"/>
      <c r="E159" s="59" t="s">
        <v>761</v>
      </c>
      <c r="F159" s="60"/>
      <c r="G159" s="2521"/>
      <c r="H159" s="2611"/>
      <c r="I159" s="2585"/>
      <c r="J159" s="2588"/>
      <c r="K159" s="2585"/>
      <c r="L159" s="2588"/>
      <c r="M159" s="2603"/>
      <c r="N159" s="2604"/>
      <c r="O159" s="2509"/>
      <c r="P159" s="2626"/>
      <c r="Q159" s="2503"/>
      <c r="R159" s="2500"/>
      <c r="S159" s="2500"/>
      <c r="T159" s="2500"/>
      <c r="U159" s="2500"/>
      <c r="V159" s="2500"/>
      <c r="W159" s="2500"/>
      <c r="X159" s="2500"/>
      <c r="Y159" s="2500"/>
      <c r="Z159" s="2506"/>
      <c r="AA159" s="2591"/>
      <c r="AB159" s="61" t="s">
        <v>877</v>
      </c>
      <c r="AD159" s="2497"/>
      <c r="AE159" s="36"/>
      <c r="AF159" s="36"/>
    </row>
    <row r="160" spans="1:32" s="16" customFormat="1">
      <c r="A160" s="2498"/>
      <c r="B160" s="2519"/>
      <c r="C160" s="2519"/>
      <c r="D160" s="2522"/>
      <c r="E160" s="62" t="s">
        <v>762</v>
      </c>
      <c r="F160" s="63"/>
      <c r="G160" s="2522"/>
      <c r="H160" s="2612"/>
      <c r="I160" s="2586"/>
      <c r="J160" s="2589"/>
      <c r="K160" s="2586"/>
      <c r="L160" s="2589"/>
      <c r="M160" s="2605"/>
      <c r="N160" s="2606"/>
      <c r="O160" s="2510"/>
      <c r="P160" s="2627"/>
      <c r="Q160" s="2504"/>
      <c r="R160" s="2501"/>
      <c r="S160" s="2501"/>
      <c r="T160" s="2501"/>
      <c r="U160" s="2501"/>
      <c r="V160" s="2501"/>
      <c r="W160" s="2501"/>
      <c r="X160" s="2501"/>
      <c r="Y160" s="2501"/>
      <c r="Z160" s="2507"/>
      <c r="AA160" s="2592"/>
      <c r="AB160" s="64" t="s">
        <v>881</v>
      </c>
      <c r="AD160" s="2498"/>
      <c r="AE160" s="36"/>
      <c r="AF160" s="36"/>
    </row>
    <row r="161" spans="1:32" s="16" customFormat="1">
      <c r="A161" s="2496">
        <v>53</v>
      </c>
      <c r="B161" s="2517"/>
      <c r="C161" s="2517"/>
      <c r="D161" s="2520"/>
      <c r="E161" s="56" t="s">
        <v>760</v>
      </c>
      <c r="F161" s="57"/>
      <c r="G161" s="2520"/>
      <c r="H161" s="2628" t="s">
        <v>631</v>
      </c>
      <c r="I161" s="2584"/>
      <c r="J161" s="2587" t="s">
        <v>311</v>
      </c>
      <c r="K161" s="2584"/>
      <c r="L161" s="2587" t="s">
        <v>629</v>
      </c>
      <c r="M161" s="2608" t="s">
        <v>188</v>
      </c>
      <c r="N161" s="2609"/>
      <c r="O161" s="2508"/>
      <c r="P161" s="2629" t="s">
        <v>526</v>
      </c>
      <c r="Q161" s="2502"/>
      <c r="R161" s="2499"/>
      <c r="S161" s="2499"/>
      <c r="T161" s="2499"/>
      <c r="U161" s="2499"/>
      <c r="V161" s="2499"/>
      <c r="W161" s="2499"/>
      <c r="X161" s="2499"/>
      <c r="Y161" s="2499"/>
      <c r="Z161" s="2505"/>
      <c r="AA161" s="2590"/>
      <c r="AB161" s="58" t="s">
        <v>880</v>
      </c>
      <c r="AD161" s="2496" t="str">
        <f t="shared" ref="AD161" si="51">IF(ISERROR(VLOOKUP(C161,$AE$6:$AF$27,2,0))=TRUE,"",VLOOKUP(C161,$AE$6:$AF$27,2,0))</f>
        <v/>
      </c>
      <c r="AE161" s="36"/>
      <c r="AF161" s="36"/>
    </row>
    <row r="162" spans="1:32" s="16" customFormat="1">
      <c r="A162" s="2497"/>
      <c r="B162" s="2518"/>
      <c r="C162" s="2518"/>
      <c r="D162" s="2521"/>
      <c r="E162" s="59" t="s">
        <v>761</v>
      </c>
      <c r="F162" s="60"/>
      <c r="G162" s="2521"/>
      <c r="H162" s="2611"/>
      <c r="I162" s="2585"/>
      <c r="J162" s="2588"/>
      <c r="K162" s="2585"/>
      <c r="L162" s="2588"/>
      <c r="M162" s="2603"/>
      <c r="N162" s="2604"/>
      <c r="O162" s="2509"/>
      <c r="P162" s="2626"/>
      <c r="Q162" s="2503"/>
      <c r="R162" s="2500"/>
      <c r="S162" s="2500"/>
      <c r="T162" s="2500"/>
      <c r="U162" s="2500"/>
      <c r="V162" s="2500"/>
      <c r="W162" s="2500"/>
      <c r="X162" s="2500"/>
      <c r="Y162" s="2500"/>
      <c r="Z162" s="2506"/>
      <c r="AA162" s="2591"/>
      <c r="AB162" s="61" t="s">
        <v>877</v>
      </c>
      <c r="AD162" s="2497"/>
      <c r="AE162" s="36"/>
      <c r="AF162" s="36"/>
    </row>
    <row r="163" spans="1:32" s="16" customFormat="1">
      <c r="A163" s="2498"/>
      <c r="B163" s="2519"/>
      <c r="C163" s="2519"/>
      <c r="D163" s="2522"/>
      <c r="E163" s="62" t="s">
        <v>762</v>
      </c>
      <c r="F163" s="63"/>
      <c r="G163" s="2522"/>
      <c r="H163" s="2612"/>
      <c r="I163" s="2586"/>
      <c r="J163" s="2589"/>
      <c r="K163" s="2586"/>
      <c r="L163" s="2589"/>
      <c r="M163" s="2605"/>
      <c r="N163" s="2606"/>
      <c r="O163" s="2510"/>
      <c r="P163" s="2627"/>
      <c r="Q163" s="2504"/>
      <c r="R163" s="2501"/>
      <c r="S163" s="2501"/>
      <c r="T163" s="2501"/>
      <c r="U163" s="2501"/>
      <c r="V163" s="2501"/>
      <c r="W163" s="2501"/>
      <c r="X163" s="2501"/>
      <c r="Y163" s="2501"/>
      <c r="Z163" s="2507"/>
      <c r="AA163" s="2592"/>
      <c r="AB163" s="64" t="s">
        <v>881</v>
      </c>
      <c r="AD163" s="2498"/>
      <c r="AE163" s="36"/>
      <c r="AF163" s="36"/>
    </row>
    <row r="164" spans="1:32" s="16" customFormat="1">
      <c r="A164" s="2496">
        <v>54</v>
      </c>
      <c r="B164" s="2517"/>
      <c r="C164" s="2517"/>
      <c r="D164" s="2520"/>
      <c r="E164" s="56" t="s">
        <v>760</v>
      </c>
      <c r="F164" s="57"/>
      <c r="G164" s="2520"/>
      <c r="H164" s="2628" t="s">
        <v>631</v>
      </c>
      <c r="I164" s="2584"/>
      <c r="J164" s="2587" t="s">
        <v>311</v>
      </c>
      <c r="K164" s="2584"/>
      <c r="L164" s="2587" t="s">
        <v>629</v>
      </c>
      <c r="M164" s="2608" t="s">
        <v>188</v>
      </c>
      <c r="N164" s="2609"/>
      <c r="O164" s="2508"/>
      <c r="P164" s="2629" t="s">
        <v>526</v>
      </c>
      <c r="Q164" s="2502"/>
      <c r="R164" s="2499"/>
      <c r="S164" s="2499"/>
      <c r="T164" s="2499"/>
      <c r="U164" s="2499"/>
      <c r="V164" s="2499"/>
      <c r="W164" s="2499"/>
      <c r="X164" s="2499"/>
      <c r="Y164" s="2499"/>
      <c r="Z164" s="2505"/>
      <c r="AA164" s="2590"/>
      <c r="AB164" s="58" t="s">
        <v>880</v>
      </c>
      <c r="AD164" s="2496" t="str">
        <f t="shared" ref="AD164" si="52">IF(ISERROR(VLOOKUP(C164,$AE$6:$AF$27,2,0))=TRUE,"",VLOOKUP(C164,$AE$6:$AF$27,2,0))</f>
        <v/>
      </c>
      <c r="AE164" s="36"/>
      <c r="AF164" s="36"/>
    </row>
    <row r="165" spans="1:32" s="16" customFormat="1">
      <c r="A165" s="2497"/>
      <c r="B165" s="2518"/>
      <c r="C165" s="2518"/>
      <c r="D165" s="2521"/>
      <c r="E165" s="59" t="s">
        <v>761</v>
      </c>
      <c r="F165" s="60"/>
      <c r="G165" s="2521"/>
      <c r="H165" s="2611"/>
      <c r="I165" s="2585"/>
      <c r="J165" s="2588"/>
      <c r="K165" s="2585"/>
      <c r="L165" s="2588"/>
      <c r="M165" s="2603"/>
      <c r="N165" s="2604"/>
      <c r="O165" s="2509"/>
      <c r="P165" s="2626"/>
      <c r="Q165" s="2503"/>
      <c r="R165" s="2500"/>
      <c r="S165" s="2500"/>
      <c r="T165" s="2500"/>
      <c r="U165" s="2500"/>
      <c r="V165" s="2500"/>
      <c r="W165" s="2500"/>
      <c r="X165" s="2500"/>
      <c r="Y165" s="2500"/>
      <c r="Z165" s="2506"/>
      <c r="AA165" s="2591"/>
      <c r="AB165" s="61" t="s">
        <v>877</v>
      </c>
      <c r="AD165" s="2497"/>
      <c r="AE165" s="36"/>
      <c r="AF165" s="36"/>
    </row>
    <row r="166" spans="1:32" s="16" customFormat="1">
      <c r="A166" s="2498"/>
      <c r="B166" s="2519"/>
      <c r="C166" s="2519"/>
      <c r="D166" s="2522"/>
      <c r="E166" s="62" t="s">
        <v>762</v>
      </c>
      <c r="F166" s="63"/>
      <c r="G166" s="2522"/>
      <c r="H166" s="2612"/>
      <c r="I166" s="2586"/>
      <c r="J166" s="2589"/>
      <c r="K166" s="2586"/>
      <c r="L166" s="2589"/>
      <c r="M166" s="2605"/>
      <c r="N166" s="2606"/>
      <c r="O166" s="2510"/>
      <c r="P166" s="2627"/>
      <c r="Q166" s="2504"/>
      <c r="R166" s="2501"/>
      <c r="S166" s="2501"/>
      <c r="T166" s="2501"/>
      <c r="U166" s="2501"/>
      <c r="V166" s="2501"/>
      <c r="W166" s="2501"/>
      <c r="X166" s="2501"/>
      <c r="Y166" s="2501"/>
      <c r="Z166" s="2507"/>
      <c r="AA166" s="2592"/>
      <c r="AB166" s="64" t="s">
        <v>881</v>
      </c>
      <c r="AD166" s="2498"/>
      <c r="AE166" s="36"/>
      <c r="AF166" s="36"/>
    </row>
    <row r="167" spans="1:32" s="16" customFormat="1">
      <c r="A167" s="2496">
        <v>55</v>
      </c>
      <c r="B167" s="2517"/>
      <c r="C167" s="2517"/>
      <c r="D167" s="2520"/>
      <c r="E167" s="56" t="s">
        <v>760</v>
      </c>
      <c r="F167" s="57"/>
      <c r="G167" s="2520"/>
      <c r="H167" s="2628" t="s">
        <v>631</v>
      </c>
      <c r="I167" s="2584"/>
      <c r="J167" s="2587" t="s">
        <v>311</v>
      </c>
      <c r="K167" s="2584"/>
      <c r="L167" s="2587" t="s">
        <v>629</v>
      </c>
      <c r="M167" s="2608" t="s">
        <v>188</v>
      </c>
      <c r="N167" s="2609"/>
      <c r="O167" s="2508"/>
      <c r="P167" s="2629" t="s">
        <v>526</v>
      </c>
      <c r="Q167" s="2502"/>
      <c r="R167" s="2499"/>
      <c r="S167" s="2499"/>
      <c r="T167" s="2499"/>
      <c r="U167" s="2499"/>
      <c r="V167" s="2499"/>
      <c r="W167" s="2499"/>
      <c r="X167" s="2499"/>
      <c r="Y167" s="2499"/>
      <c r="Z167" s="2505"/>
      <c r="AA167" s="2590"/>
      <c r="AB167" s="58" t="s">
        <v>880</v>
      </c>
      <c r="AD167" s="2496" t="str">
        <f t="shared" ref="AD167" si="53">IF(ISERROR(VLOOKUP(C167,$AE$6:$AF$27,2,0))=TRUE,"",VLOOKUP(C167,$AE$6:$AF$27,2,0))</f>
        <v/>
      </c>
      <c r="AE167" s="36"/>
      <c r="AF167" s="36"/>
    </row>
    <row r="168" spans="1:32" s="16" customFormat="1">
      <c r="A168" s="2497"/>
      <c r="B168" s="2518"/>
      <c r="C168" s="2518"/>
      <c r="D168" s="2521"/>
      <c r="E168" s="59" t="s">
        <v>761</v>
      </c>
      <c r="F168" s="60"/>
      <c r="G168" s="2521"/>
      <c r="H168" s="2611"/>
      <c r="I168" s="2585"/>
      <c r="J168" s="2588"/>
      <c r="K168" s="2585"/>
      <c r="L168" s="2588"/>
      <c r="M168" s="2603"/>
      <c r="N168" s="2604"/>
      <c r="O168" s="2509"/>
      <c r="P168" s="2626"/>
      <c r="Q168" s="2503"/>
      <c r="R168" s="2500"/>
      <c r="S168" s="2500"/>
      <c r="T168" s="2500"/>
      <c r="U168" s="2500"/>
      <c r="V168" s="2500"/>
      <c r="W168" s="2500"/>
      <c r="X168" s="2500"/>
      <c r="Y168" s="2500"/>
      <c r="Z168" s="2506"/>
      <c r="AA168" s="2591"/>
      <c r="AB168" s="61" t="s">
        <v>877</v>
      </c>
      <c r="AD168" s="2497"/>
      <c r="AE168" s="36"/>
      <c r="AF168" s="36"/>
    </row>
    <row r="169" spans="1:32" s="16" customFormat="1">
      <c r="A169" s="2498"/>
      <c r="B169" s="2519"/>
      <c r="C169" s="2519"/>
      <c r="D169" s="2522"/>
      <c r="E169" s="62" t="s">
        <v>762</v>
      </c>
      <c r="F169" s="63"/>
      <c r="G169" s="2522"/>
      <c r="H169" s="2612"/>
      <c r="I169" s="2586"/>
      <c r="J169" s="2589"/>
      <c r="K169" s="2586"/>
      <c r="L169" s="2589"/>
      <c r="M169" s="2605"/>
      <c r="N169" s="2606"/>
      <c r="O169" s="2510"/>
      <c r="P169" s="2627"/>
      <c r="Q169" s="2504"/>
      <c r="R169" s="2501"/>
      <c r="S169" s="2501"/>
      <c r="T169" s="2501"/>
      <c r="U169" s="2501"/>
      <c r="V169" s="2501"/>
      <c r="W169" s="2501"/>
      <c r="X169" s="2501"/>
      <c r="Y169" s="2501"/>
      <c r="Z169" s="2507"/>
      <c r="AA169" s="2592"/>
      <c r="AB169" s="64" t="s">
        <v>881</v>
      </c>
      <c r="AD169" s="2498"/>
      <c r="AE169" s="36"/>
      <c r="AF169" s="36"/>
    </row>
    <row r="170" spans="1:32" s="16" customFormat="1">
      <c r="A170" s="2496">
        <v>56</v>
      </c>
      <c r="B170" s="2517"/>
      <c r="C170" s="2517"/>
      <c r="D170" s="2520"/>
      <c r="E170" s="56" t="s">
        <v>760</v>
      </c>
      <c r="F170" s="57"/>
      <c r="G170" s="2520"/>
      <c r="H170" s="2628" t="s">
        <v>631</v>
      </c>
      <c r="I170" s="2584"/>
      <c r="J170" s="2587" t="s">
        <v>311</v>
      </c>
      <c r="K170" s="2584"/>
      <c r="L170" s="2587" t="s">
        <v>629</v>
      </c>
      <c r="M170" s="2608" t="s">
        <v>188</v>
      </c>
      <c r="N170" s="2609"/>
      <c r="O170" s="2508"/>
      <c r="P170" s="2629" t="s">
        <v>526</v>
      </c>
      <c r="Q170" s="2502"/>
      <c r="R170" s="2499"/>
      <c r="S170" s="2499"/>
      <c r="T170" s="2499"/>
      <c r="U170" s="2499"/>
      <c r="V170" s="2499"/>
      <c r="W170" s="2499"/>
      <c r="X170" s="2499"/>
      <c r="Y170" s="2499"/>
      <c r="Z170" s="2505"/>
      <c r="AA170" s="2590"/>
      <c r="AB170" s="58" t="s">
        <v>880</v>
      </c>
      <c r="AD170" s="2496" t="str">
        <f t="shared" ref="AD170" si="54">IF(ISERROR(VLOOKUP(C170,$AE$6:$AF$27,2,0))=TRUE,"",VLOOKUP(C170,$AE$6:$AF$27,2,0))</f>
        <v/>
      </c>
      <c r="AE170" s="36"/>
      <c r="AF170" s="36"/>
    </row>
    <row r="171" spans="1:32" s="16" customFormat="1">
      <c r="A171" s="2497"/>
      <c r="B171" s="2518"/>
      <c r="C171" s="2518"/>
      <c r="D171" s="2521"/>
      <c r="E171" s="59" t="s">
        <v>761</v>
      </c>
      <c r="F171" s="60"/>
      <c r="G171" s="2521"/>
      <c r="H171" s="2611"/>
      <c r="I171" s="2585"/>
      <c r="J171" s="2588"/>
      <c r="K171" s="2585"/>
      <c r="L171" s="2588"/>
      <c r="M171" s="2603"/>
      <c r="N171" s="2604"/>
      <c r="O171" s="2509"/>
      <c r="P171" s="2626"/>
      <c r="Q171" s="2503"/>
      <c r="R171" s="2500"/>
      <c r="S171" s="2500"/>
      <c r="T171" s="2500"/>
      <c r="U171" s="2500"/>
      <c r="V171" s="2500"/>
      <c r="W171" s="2500"/>
      <c r="X171" s="2500"/>
      <c r="Y171" s="2500"/>
      <c r="Z171" s="2506"/>
      <c r="AA171" s="2591"/>
      <c r="AB171" s="61" t="s">
        <v>877</v>
      </c>
      <c r="AD171" s="2497"/>
      <c r="AE171" s="36"/>
      <c r="AF171" s="36"/>
    </row>
    <row r="172" spans="1:32" s="16" customFormat="1">
      <c r="A172" s="2498"/>
      <c r="B172" s="2519"/>
      <c r="C172" s="2519"/>
      <c r="D172" s="2522"/>
      <c r="E172" s="62" t="s">
        <v>762</v>
      </c>
      <c r="F172" s="63"/>
      <c r="G172" s="2522"/>
      <c r="H172" s="2612"/>
      <c r="I172" s="2586"/>
      <c r="J172" s="2589"/>
      <c r="K172" s="2586"/>
      <c r="L172" s="2589"/>
      <c r="M172" s="2605"/>
      <c r="N172" s="2606"/>
      <c r="O172" s="2510"/>
      <c r="P172" s="2627"/>
      <c r="Q172" s="2504"/>
      <c r="R172" s="2501"/>
      <c r="S172" s="2501"/>
      <c r="T172" s="2501"/>
      <c r="U172" s="2501"/>
      <c r="V172" s="2501"/>
      <c r="W172" s="2501"/>
      <c r="X172" s="2501"/>
      <c r="Y172" s="2501"/>
      <c r="Z172" s="2507"/>
      <c r="AA172" s="2592"/>
      <c r="AB172" s="64" t="s">
        <v>881</v>
      </c>
      <c r="AD172" s="2498"/>
      <c r="AE172" s="36"/>
      <c r="AF172" s="36"/>
    </row>
    <row r="173" spans="1:32" s="16" customFormat="1">
      <c r="A173" s="2496">
        <v>57</v>
      </c>
      <c r="B173" s="2517"/>
      <c r="C173" s="2517"/>
      <c r="D173" s="2520"/>
      <c r="E173" s="56" t="s">
        <v>760</v>
      </c>
      <c r="F173" s="57"/>
      <c r="G173" s="2520"/>
      <c r="H173" s="2628" t="s">
        <v>631</v>
      </c>
      <c r="I173" s="2584"/>
      <c r="J173" s="2587" t="s">
        <v>311</v>
      </c>
      <c r="K173" s="2584"/>
      <c r="L173" s="2587" t="s">
        <v>629</v>
      </c>
      <c r="M173" s="2608" t="s">
        <v>188</v>
      </c>
      <c r="N173" s="2609"/>
      <c r="O173" s="2508"/>
      <c r="P173" s="2629" t="s">
        <v>526</v>
      </c>
      <c r="Q173" s="2502"/>
      <c r="R173" s="2499"/>
      <c r="S173" s="2499"/>
      <c r="T173" s="2499"/>
      <c r="U173" s="2499"/>
      <c r="V173" s="2499"/>
      <c r="W173" s="2499"/>
      <c r="X173" s="2499"/>
      <c r="Y173" s="2499"/>
      <c r="Z173" s="2505"/>
      <c r="AA173" s="2590"/>
      <c r="AB173" s="58" t="s">
        <v>880</v>
      </c>
      <c r="AD173" s="2496" t="str">
        <f t="shared" ref="AD173" si="55">IF(ISERROR(VLOOKUP(C173,$AE$6:$AF$27,2,0))=TRUE,"",VLOOKUP(C173,$AE$6:$AF$27,2,0))</f>
        <v/>
      </c>
      <c r="AE173" s="36"/>
      <c r="AF173" s="36"/>
    </row>
    <row r="174" spans="1:32" s="16" customFormat="1">
      <c r="A174" s="2497"/>
      <c r="B174" s="2518"/>
      <c r="C174" s="2518"/>
      <c r="D174" s="2521"/>
      <c r="E174" s="59" t="s">
        <v>761</v>
      </c>
      <c r="F174" s="60"/>
      <c r="G174" s="2521"/>
      <c r="H174" s="2611"/>
      <c r="I174" s="2585"/>
      <c r="J174" s="2588"/>
      <c r="K174" s="2585"/>
      <c r="L174" s="2588"/>
      <c r="M174" s="2603"/>
      <c r="N174" s="2604"/>
      <c r="O174" s="2509"/>
      <c r="P174" s="2626"/>
      <c r="Q174" s="2503"/>
      <c r="R174" s="2500"/>
      <c r="S174" s="2500"/>
      <c r="T174" s="2500"/>
      <c r="U174" s="2500"/>
      <c r="V174" s="2500"/>
      <c r="W174" s="2500"/>
      <c r="X174" s="2500"/>
      <c r="Y174" s="2500"/>
      <c r="Z174" s="2506"/>
      <c r="AA174" s="2591"/>
      <c r="AB174" s="61" t="s">
        <v>877</v>
      </c>
      <c r="AD174" s="2497"/>
      <c r="AE174" s="36"/>
      <c r="AF174" s="36"/>
    </row>
    <row r="175" spans="1:32" s="16" customFormat="1">
      <c r="A175" s="2498"/>
      <c r="B175" s="2519"/>
      <c r="C175" s="2519"/>
      <c r="D175" s="2522"/>
      <c r="E175" s="62" t="s">
        <v>762</v>
      </c>
      <c r="F175" s="63"/>
      <c r="G175" s="2522"/>
      <c r="H175" s="2612"/>
      <c r="I175" s="2586"/>
      <c r="J175" s="2589"/>
      <c r="K175" s="2586"/>
      <c r="L175" s="2589"/>
      <c r="M175" s="2605"/>
      <c r="N175" s="2606"/>
      <c r="O175" s="2510"/>
      <c r="P175" s="2627"/>
      <c r="Q175" s="2504"/>
      <c r="R175" s="2501"/>
      <c r="S175" s="2501"/>
      <c r="T175" s="2501"/>
      <c r="U175" s="2501"/>
      <c r="V175" s="2501"/>
      <c r="W175" s="2501"/>
      <c r="X175" s="2501"/>
      <c r="Y175" s="2501"/>
      <c r="Z175" s="2507"/>
      <c r="AA175" s="2592"/>
      <c r="AB175" s="64" t="s">
        <v>881</v>
      </c>
      <c r="AD175" s="2498"/>
      <c r="AE175" s="36"/>
      <c r="AF175" s="36"/>
    </row>
    <row r="176" spans="1:32" s="16" customFormat="1">
      <c r="A176" s="2496">
        <v>58</v>
      </c>
      <c r="B176" s="2517"/>
      <c r="C176" s="2517"/>
      <c r="D176" s="2520"/>
      <c r="E176" s="56" t="s">
        <v>760</v>
      </c>
      <c r="F176" s="57"/>
      <c r="G176" s="2520"/>
      <c r="H176" s="2628" t="s">
        <v>631</v>
      </c>
      <c r="I176" s="2584"/>
      <c r="J176" s="2587" t="s">
        <v>311</v>
      </c>
      <c r="K176" s="2584"/>
      <c r="L176" s="2587" t="s">
        <v>629</v>
      </c>
      <c r="M176" s="2608" t="s">
        <v>188</v>
      </c>
      <c r="N176" s="2609"/>
      <c r="O176" s="2508"/>
      <c r="P176" s="2629" t="s">
        <v>526</v>
      </c>
      <c r="Q176" s="2502"/>
      <c r="R176" s="2499"/>
      <c r="S176" s="2499"/>
      <c r="T176" s="2499"/>
      <c r="U176" s="2499"/>
      <c r="V176" s="2499"/>
      <c r="W176" s="2499"/>
      <c r="X176" s="2499"/>
      <c r="Y176" s="2499"/>
      <c r="Z176" s="2505"/>
      <c r="AA176" s="2590"/>
      <c r="AB176" s="58" t="s">
        <v>880</v>
      </c>
      <c r="AD176" s="2496" t="str">
        <f t="shared" ref="AD176" si="56">IF(ISERROR(VLOOKUP(C176,$AE$6:$AF$27,2,0))=TRUE,"",VLOOKUP(C176,$AE$6:$AF$27,2,0))</f>
        <v/>
      </c>
      <c r="AE176" s="36"/>
      <c r="AF176" s="36"/>
    </row>
    <row r="177" spans="1:32" s="16" customFormat="1">
      <c r="A177" s="2497"/>
      <c r="B177" s="2518"/>
      <c r="C177" s="2518"/>
      <c r="D177" s="2521"/>
      <c r="E177" s="59" t="s">
        <v>761</v>
      </c>
      <c r="F177" s="60"/>
      <c r="G177" s="2521"/>
      <c r="H177" s="2611"/>
      <c r="I177" s="2585"/>
      <c r="J177" s="2588"/>
      <c r="K177" s="2585"/>
      <c r="L177" s="2588"/>
      <c r="M177" s="2603"/>
      <c r="N177" s="2604"/>
      <c r="O177" s="2509"/>
      <c r="P177" s="2626"/>
      <c r="Q177" s="2503"/>
      <c r="R177" s="2500"/>
      <c r="S177" s="2500"/>
      <c r="T177" s="2500"/>
      <c r="U177" s="2500"/>
      <c r="V177" s="2500"/>
      <c r="W177" s="2500"/>
      <c r="X177" s="2500"/>
      <c r="Y177" s="2500"/>
      <c r="Z177" s="2506"/>
      <c r="AA177" s="2591"/>
      <c r="AB177" s="61" t="s">
        <v>877</v>
      </c>
      <c r="AD177" s="2497"/>
      <c r="AE177" s="36"/>
      <c r="AF177" s="36"/>
    </row>
    <row r="178" spans="1:32" s="16" customFormat="1">
      <c r="A178" s="2498"/>
      <c r="B178" s="2519"/>
      <c r="C178" s="2519"/>
      <c r="D178" s="2522"/>
      <c r="E178" s="62" t="s">
        <v>762</v>
      </c>
      <c r="F178" s="63"/>
      <c r="G178" s="2522"/>
      <c r="H178" s="2612"/>
      <c r="I178" s="2586"/>
      <c r="J178" s="2589"/>
      <c r="K178" s="2586"/>
      <c r="L178" s="2589"/>
      <c r="M178" s="2605"/>
      <c r="N178" s="2606"/>
      <c r="O178" s="2510"/>
      <c r="P178" s="2627"/>
      <c r="Q178" s="2504"/>
      <c r="R178" s="2501"/>
      <c r="S178" s="2501"/>
      <c r="T178" s="2501"/>
      <c r="U178" s="2501"/>
      <c r="V178" s="2501"/>
      <c r="W178" s="2501"/>
      <c r="X178" s="2501"/>
      <c r="Y178" s="2501"/>
      <c r="Z178" s="2507"/>
      <c r="AA178" s="2592"/>
      <c r="AB178" s="64" t="s">
        <v>881</v>
      </c>
      <c r="AD178" s="2498"/>
      <c r="AE178" s="36"/>
      <c r="AF178" s="36"/>
    </row>
    <row r="179" spans="1:32" s="16" customFormat="1">
      <c r="A179" s="2496">
        <v>59</v>
      </c>
      <c r="B179" s="2517"/>
      <c r="C179" s="2517"/>
      <c r="D179" s="2520"/>
      <c r="E179" s="56" t="s">
        <v>760</v>
      </c>
      <c r="F179" s="57"/>
      <c r="G179" s="2520"/>
      <c r="H179" s="2628" t="s">
        <v>631</v>
      </c>
      <c r="I179" s="2584"/>
      <c r="J179" s="2587" t="s">
        <v>311</v>
      </c>
      <c r="K179" s="2584"/>
      <c r="L179" s="2587" t="s">
        <v>629</v>
      </c>
      <c r="M179" s="2608" t="s">
        <v>188</v>
      </c>
      <c r="N179" s="2609"/>
      <c r="O179" s="2508"/>
      <c r="P179" s="2629" t="s">
        <v>526</v>
      </c>
      <c r="Q179" s="2502"/>
      <c r="R179" s="2499"/>
      <c r="S179" s="2499"/>
      <c r="T179" s="2499"/>
      <c r="U179" s="2499"/>
      <c r="V179" s="2499"/>
      <c r="W179" s="2499"/>
      <c r="X179" s="2499"/>
      <c r="Y179" s="2499"/>
      <c r="Z179" s="2505"/>
      <c r="AA179" s="2590"/>
      <c r="AB179" s="58" t="s">
        <v>880</v>
      </c>
      <c r="AD179" s="2496" t="str">
        <f t="shared" ref="AD179" si="57">IF(ISERROR(VLOOKUP(C179,$AE$6:$AF$27,2,0))=TRUE,"",VLOOKUP(C179,$AE$6:$AF$27,2,0))</f>
        <v/>
      </c>
      <c r="AE179" s="36"/>
      <c r="AF179" s="36"/>
    </row>
    <row r="180" spans="1:32" s="16" customFormat="1">
      <c r="A180" s="2497"/>
      <c r="B180" s="2518"/>
      <c r="C180" s="2518"/>
      <c r="D180" s="2521"/>
      <c r="E180" s="59" t="s">
        <v>761</v>
      </c>
      <c r="F180" s="60"/>
      <c r="G180" s="2521"/>
      <c r="H180" s="2611"/>
      <c r="I180" s="2585"/>
      <c r="J180" s="2588"/>
      <c r="K180" s="2585"/>
      <c r="L180" s="2588"/>
      <c r="M180" s="2603"/>
      <c r="N180" s="2604"/>
      <c r="O180" s="2509"/>
      <c r="P180" s="2626"/>
      <c r="Q180" s="2503"/>
      <c r="R180" s="2500"/>
      <c r="S180" s="2500"/>
      <c r="T180" s="2500"/>
      <c r="U180" s="2500"/>
      <c r="V180" s="2500"/>
      <c r="W180" s="2500"/>
      <c r="X180" s="2500"/>
      <c r="Y180" s="2500"/>
      <c r="Z180" s="2506"/>
      <c r="AA180" s="2591"/>
      <c r="AB180" s="61" t="s">
        <v>877</v>
      </c>
      <c r="AD180" s="2497"/>
      <c r="AE180" s="36"/>
      <c r="AF180" s="36"/>
    </row>
    <row r="181" spans="1:32" s="16" customFormat="1">
      <c r="A181" s="2498"/>
      <c r="B181" s="2519"/>
      <c r="C181" s="2519"/>
      <c r="D181" s="2522"/>
      <c r="E181" s="62" t="s">
        <v>762</v>
      </c>
      <c r="F181" s="63"/>
      <c r="G181" s="2522"/>
      <c r="H181" s="2612"/>
      <c r="I181" s="2586"/>
      <c r="J181" s="2589"/>
      <c r="K181" s="2586"/>
      <c r="L181" s="2589"/>
      <c r="M181" s="2605"/>
      <c r="N181" s="2606"/>
      <c r="O181" s="2510"/>
      <c r="P181" s="2627"/>
      <c r="Q181" s="2504"/>
      <c r="R181" s="2501"/>
      <c r="S181" s="2501"/>
      <c r="T181" s="2501"/>
      <c r="U181" s="2501"/>
      <c r="V181" s="2501"/>
      <c r="W181" s="2501"/>
      <c r="X181" s="2501"/>
      <c r="Y181" s="2501"/>
      <c r="Z181" s="2507"/>
      <c r="AA181" s="2592"/>
      <c r="AB181" s="64" t="s">
        <v>881</v>
      </c>
      <c r="AD181" s="2498"/>
      <c r="AE181" s="36"/>
      <c r="AF181" s="36"/>
    </row>
    <row r="182" spans="1:32" s="16" customFormat="1">
      <c r="A182" s="2496">
        <v>60</v>
      </c>
      <c r="B182" s="2517"/>
      <c r="C182" s="2517"/>
      <c r="D182" s="2520"/>
      <c r="E182" s="56" t="s">
        <v>760</v>
      </c>
      <c r="F182" s="57"/>
      <c r="G182" s="2520"/>
      <c r="H182" s="2628" t="s">
        <v>631</v>
      </c>
      <c r="I182" s="2584"/>
      <c r="J182" s="2587" t="s">
        <v>311</v>
      </c>
      <c r="K182" s="2584"/>
      <c r="L182" s="2587" t="s">
        <v>629</v>
      </c>
      <c r="M182" s="2608" t="s">
        <v>188</v>
      </c>
      <c r="N182" s="2609"/>
      <c r="O182" s="2508"/>
      <c r="P182" s="2629" t="s">
        <v>526</v>
      </c>
      <c r="Q182" s="2502"/>
      <c r="R182" s="2499"/>
      <c r="S182" s="2499"/>
      <c r="T182" s="2499"/>
      <c r="U182" s="2499"/>
      <c r="V182" s="2499"/>
      <c r="W182" s="2499"/>
      <c r="X182" s="2499"/>
      <c r="Y182" s="2499"/>
      <c r="Z182" s="2505"/>
      <c r="AA182" s="2590"/>
      <c r="AB182" s="58" t="s">
        <v>880</v>
      </c>
      <c r="AD182" s="2496" t="str">
        <f t="shared" ref="AD182" si="58">IF(ISERROR(VLOOKUP(C182,$AE$6:$AF$27,2,0))=TRUE,"",VLOOKUP(C182,$AE$6:$AF$27,2,0))</f>
        <v/>
      </c>
      <c r="AE182" s="36"/>
      <c r="AF182" s="36"/>
    </row>
    <row r="183" spans="1:32" s="16" customFormat="1">
      <c r="A183" s="2497"/>
      <c r="B183" s="2518"/>
      <c r="C183" s="2518"/>
      <c r="D183" s="2521"/>
      <c r="E183" s="59" t="s">
        <v>761</v>
      </c>
      <c r="F183" s="60"/>
      <c r="G183" s="2521"/>
      <c r="H183" s="2611"/>
      <c r="I183" s="2585"/>
      <c r="J183" s="2588"/>
      <c r="K183" s="2585"/>
      <c r="L183" s="2588"/>
      <c r="M183" s="2603"/>
      <c r="N183" s="2604"/>
      <c r="O183" s="2509"/>
      <c r="P183" s="2626"/>
      <c r="Q183" s="2503"/>
      <c r="R183" s="2500"/>
      <c r="S183" s="2500"/>
      <c r="T183" s="2500"/>
      <c r="U183" s="2500"/>
      <c r="V183" s="2500"/>
      <c r="W183" s="2500"/>
      <c r="X183" s="2500"/>
      <c r="Y183" s="2500"/>
      <c r="Z183" s="2506"/>
      <c r="AA183" s="2591"/>
      <c r="AB183" s="61" t="s">
        <v>877</v>
      </c>
      <c r="AD183" s="2497"/>
      <c r="AE183" s="36"/>
      <c r="AF183" s="36"/>
    </row>
    <row r="184" spans="1:32" s="16" customFormat="1">
      <c r="A184" s="2498"/>
      <c r="B184" s="2519"/>
      <c r="C184" s="2519"/>
      <c r="D184" s="2522"/>
      <c r="E184" s="62" t="s">
        <v>762</v>
      </c>
      <c r="F184" s="63"/>
      <c r="G184" s="2522"/>
      <c r="H184" s="2612"/>
      <c r="I184" s="2586"/>
      <c r="J184" s="2589"/>
      <c r="K184" s="2586"/>
      <c r="L184" s="2589"/>
      <c r="M184" s="2605"/>
      <c r="N184" s="2606"/>
      <c r="O184" s="2510"/>
      <c r="P184" s="2627"/>
      <c r="Q184" s="2504"/>
      <c r="R184" s="2501"/>
      <c r="S184" s="2501"/>
      <c r="T184" s="2501"/>
      <c r="U184" s="2501"/>
      <c r="V184" s="2501"/>
      <c r="W184" s="2501"/>
      <c r="X184" s="2501"/>
      <c r="Y184" s="2501"/>
      <c r="Z184" s="2507"/>
      <c r="AA184" s="2592"/>
      <c r="AB184" s="64" t="s">
        <v>881</v>
      </c>
      <c r="AD184" s="2498"/>
      <c r="AE184" s="36"/>
      <c r="AF184" s="36"/>
    </row>
  </sheetData>
  <sheetProtection sheet="1" objects="1" scenarios="1"/>
  <mergeCells count="1516">
    <mergeCell ref="AD158:AD160"/>
    <mergeCell ref="AD161:AD163"/>
    <mergeCell ref="AD164:AD166"/>
    <mergeCell ref="AD167:AD169"/>
    <mergeCell ref="AD170:AD172"/>
    <mergeCell ref="AD173:AD175"/>
    <mergeCell ref="AD176:AD178"/>
    <mergeCell ref="AD179:AD181"/>
    <mergeCell ref="AD182:AD184"/>
    <mergeCell ref="AD107:AD109"/>
    <mergeCell ref="AD110:AD112"/>
    <mergeCell ref="AD113:AD115"/>
    <mergeCell ref="AD116:AD118"/>
    <mergeCell ref="AD119:AD121"/>
    <mergeCell ref="AD122:AD124"/>
    <mergeCell ref="AD125:AD127"/>
    <mergeCell ref="AD128:AD130"/>
    <mergeCell ref="AD131:AD133"/>
    <mergeCell ref="AD134:AD136"/>
    <mergeCell ref="AD137:AD139"/>
    <mergeCell ref="AD140:AD142"/>
    <mergeCell ref="AD143:AD145"/>
    <mergeCell ref="AD146:AD148"/>
    <mergeCell ref="AD149:AD151"/>
    <mergeCell ref="AD152:AD154"/>
    <mergeCell ref="AD155:AD157"/>
    <mergeCell ref="AD56:AD58"/>
    <mergeCell ref="AD59:AD61"/>
    <mergeCell ref="AD62:AD64"/>
    <mergeCell ref="AD65:AD67"/>
    <mergeCell ref="AD68:AD70"/>
    <mergeCell ref="AD71:AD73"/>
    <mergeCell ref="AD74:AD76"/>
    <mergeCell ref="AD77:AD79"/>
    <mergeCell ref="AD80:AD82"/>
    <mergeCell ref="AD83:AD85"/>
    <mergeCell ref="AD86:AD88"/>
    <mergeCell ref="AD89:AD91"/>
    <mergeCell ref="AD92:AD94"/>
    <mergeCell ref="AD95:AD97"/>
    <mergeCell ref="AD98:AD100"/>
    <mergeCell ref="AD101:AD103"/>
    <mergeCell ref="AD104:AD106"/>
    <mergeCell ref="AD5:AD7"/>
    <mergeCell ref="AD8:AD10"/>
    <mergeCell ref="AD11:AD13"/>
    <mergeCell ref="AD14:AD16"/>
    <mergeCell ref="AD17:AD19"/>
    <mergeCell ref="AD20:AD22"/>
    <mergeCell ref="AD23:AD25"/>
    <mergeCell ref="AD26:AD28"/>
    <mergeCell ref="AD29:AD31"/>
    <mergeCell ref="AD32:AD34"/>
    <mergeCell ref="AD35:AD37"/>
    <mergeCell ref="AD38:AD40"/>
    <mergeCell ref="AD41:AD43"/>
    <mergeCell ref="AD44:AD46"/>
    <mergeCell ref="AD47:AD49"/>
    <mergeCell ref="AD50:AD52"/>
    <mergeCell ref="AD53:AD55"/>
    <mergeCell ref="D161:D163"/>
    <mergeCell ref="D164:D166"/>
    <mergeCell ref="D167:D169"/>
    <mergeCell ref="D170:D172"/>
    <mergeCell ref="D173:D175"/>
    <mergeCell ref="D176:D178"/>
    <mergeCell ref="D179:D181"/>
    <mergeCell ref="D182:D184"/>
    <mergeCell ref="D110:D112"/>
    <mergeCell ref="D113:D115"/>
    <mergeCell ref="D116:D118"/>
    <mergeCell ref="D119:D121"/>
    <mergeCell ref="D122:D124"/>
    <mergeCell ref="D125:D127"/>
    <mergeCell ref="D128:D130"/>
    <mergeCell ref="D131:D133"/>
    <mergeCell ref="D134:D136"/>
    <mergeCell ref="D137:D139"/>
    <mergeCell ref="D140:D142"/>
    <mergeCell ref="D143:D145"/>
    <mergeCell ref="D146:D148"/>
    <mergeCell ref="D149:D151"/>
    <mergeCell ref="D152:D154"/>
    <mergeCell ref="D155:D157"/>
    <mergeCell ref="D158:D160"/>
    <mergeCell ref="D53:D55"/>
    <mergeCell ref="D56:D58"/>
    <mergeCell ref="D59:D61"/>
    <mergeCell ref="D62:D64"/>
    <mergeCell ref="D65:D67"/>
    <mergeCell ref="D68:D70"/>
    <mergeCell ref="D71:D73"/>
    <mergeCell ref="D74:D76"/>
    <mergeCell ref="D77:D79"/>
    <mergeCell ref="D80:D82"/>
    <mergeCell ref="D83:D85"/>
    <mergeCell ref="D86:D88"/>
    <mergeCell ref="D89:D91"/>
    <mergeCell ref="D92:D94"/>
    <mergeCell ref="D95:D97"/>
    <mergeCell ref="D98:D100"/>
    <mergeCell ref="D101:D103"/>
    <mergeCell ref="D3:D4"/>
    <mergeCell ref="D5:D7"/>
    <mergeCell ref="D8:D10"/>
    <mergeCell ref="D11:D13"/>
    <mergeCell ref="D14:D16"/>
    <mergeCell ref="D17:D19"/>
    <mergeCell ref="D20:D22"/>
    <mergeCell ref="D23:D25"/>
    <mergeCell ref="D26:D28"/>
    <mergeCell ref="D29:D31"/>
    <mergeCell ref="D32:D34"/>
    <mergeCell ref="D35:D37"/>
    <mergeCell ref="D38:D40"/>
    <mergeCell ref="D41:D43"/>
    <mergeCell ref="D44:D46"/>
    <mergeCell ref="D47:D49"/>
    <mergeCell ref="D50:D52"/>
    <mergeCell ref="Q3:Z3"/>
    <mergeCell ref="I4:J4"/>
    <mergeCell ref="K4:L4"/>
    <mergeCell ref="M4:P4"/>
    <mergeCell ref="J5:J7"/>
    <mergeCell ref="I5:I7"/>
    <mergeCell ref="U5:U7"/>
    <mergeCell ref="T5:T7"/>
    <mergeCell ref="A1:F1"/>
    <mergeCell ref="G1:H1"/>
    <mergeCell ref="Z1:AA1"/>
    <mergeCell ref="A3:A4"/>
    <mergeCell ref="B3:B4"/>
    <mergeCell ref="C3:C4"/>
    <mergeCell ref="E3:F3"/>
    <mergeCell ref="G3:G4"/>
    <mergeCell ref="H3:H4"/>
    <mergeCell ref="I3:P3"/>
    <mergeCell ref="S5:S7"/>
    <mergeCell ref="R5:R7"/>
    <mergeCell ref="Q5:Q7"/>
    <mergeCell ref="A5:A7"/>
    <mergeCell ref="AA3:AB3"/>
    <mergeCell ref="H5:H7"/>
    <mergeCell ref="G5:G7"/>
    <mergeCell ref="C5:C7"/>
    <mergeCell ref="B5:B7"/>
    <mergeCell ref="AA5:AA7"/>
    <mergeCell ref="Z5:Z7"/>
    <mergeCell ref="Y5:Y7"/>
    <mergeCell ref="X5:X7"/>
    <mergeCell ref="W5:W7"/>
    <mergeCell ref="V5:V7"/>
    <mergeCell ref="P5:P7"/>
    <mergeCell ref="O5:O7"/>
    <mergeCell ref="M5:N7"/>
    <mergeCell ref="L5:L7"/>
    <mergeCell ref="K5:K7"/>
    <mergeCell ref="W8:W10"/>
    <mergeCell ref="X8:X10"/>
    <mergeCell ref="Y8:Y10"/>
    <mergeCell ref="Z8:Z10"/>
    <mergeCell ref="AA8:AA10"/>
    <mergeCell ref="Q8:Q10"/>
    <mergeCell ref="R8:R10"/>
    <mergeCell ref="S8:S10"/>
    <mergeCell ref="T8:T10"/>
    <mergeCell ref="U8:U10"/>
    <mergeCell ref="V8:V10"/>
    <mergeCell ref="J8:J10"/>
    <mergeCell ref="K8:K10"/>
    <mergeCell ref="L8:L10"/>
    <mergeCell ref="M8:N10"/>
    <mergeCell ref="O8:O10"/>
    <mergeCell ref="P8:P10"/>
    <mergeCell ref="P11:P13"/>
    <mergeCell ref="A8:A10"/>
    <mergeCell ref="B8:B10"/>
    <mergeCell ref="C8:C10"/>
    <mergeCell ref="G8:G10"/>
    <mergeCell ref="H8:H10"/>
    <mergeCell ref="I8:I10"/>
    <mergeCell ref="Z11:Z13"/>
    <mergeCell ref="AA11:AA13"/>
    <mergeCell ref="A14:A16"/>
    <mergeCell ref="B14:B16"/>
    <mergeCell ref="C14:C16"/>
    <mergeCell ref="G14:G16"/>
    <mergeCell ref="H14:H16"/>
    <mergeCell ref="Q11:Q13"/>
    <mergeCell ref="R11:R13"/>
    <mergeCell ref="S11:S13"/>
    <mergeCell ref="T11:T13"/>
    <mergeCell ref="U11:U13"/>
    <mergeCell ref="V11:V13"/>
    <mergeCell ref="I11:I13"/>
    <mergeCell ref="J11:J13"/>
    <mergeCell ref="K11:K13"/>
    <mergeCell ref="L11:L13"/>
    <mergeCell ref="M11:N13"/>
    <mergeCell ref="O11:O13"/>
    <mergeCell ref="P14:P16"/>
    <mergeCell ref="W14:W16"/>
    <mergeCell ref="X14:X16"/>
    <mergeCell ref="Y14:Y16"/>
    <mergeCell ref="Z14:Z16"/>
    <mergeCell ref="AA14:AA16"/>
    <mergeCell ref="A11:A13"/>
    <mergeCell ref="B11:B13"/>
    <mergeCell ref="C11:C13"/>
    <mergeCell ref="G11:G13"/>
    <mergeCell ref="H11:H13"/>
    <mergeCell ref="H17:H19"/>
    <mergeCell ref="Q14:Q16"/>
    <mergeCell ref="R14:R16"/>
    <mergeCell ref="S14:S16"/>
    <mergeCell ref="T14:T16"/>
    <mergeCell ref="U14:U16"/>
    <mergeCell ref="V14:V16"/>
    <mergeCell ref="I14:I16"/>
    <mergeCell ref="J14:J16"/>
    <mergeCell ref="K14:K16"/>
    <mergeCell ref="L14:L16"/>
    <mergeCell ref="M14:N16"/>
    <mergeCell ref="O14:O16"/>
    <mergeCell ref="P17:P19"/>
    <mergeCell ref="W11:W13"/>
    <mergeCell ref="X11:X13"/>
    <mergeCell ref="Y11:Y13"/>
    <mergeCell ref="W17:W19"/>
    <mergeCell ref="X17:X19"/>
    <mergeCell ref="Y17:Y19"/>
    <mergeCell ref="Z17:Z19"/>
    <mergeCell ref="AA17:AA19"/>
    <mergeCell ref="A20:A22"/>
    <mergeCell ref="B20:B22"/>
    <mergeCell ref="C20:C22"/>
    <mergeCell ref="G20:G22"/>
    <mergeCell ref="H20:H22"/>
    <mergeCell ref="Q17:Q19"/>
    <mergeCell ref="R17:R19"/>
    <mergeCell ref="S17:S19"/>
    <mergeCell ref="T17:T19"/>
    <mergeCell ref="U17:U19"/>
    <mergeCell ref="V17:V19"/>
    <mergeCell ref="I17:I19"/>
    <mergeCell ref="J17:J19"/>
    <mergeCell ref="K17:K19"/>
    <mergeCell ref="L17:L19"/>
    <mergeCell ref="M17:N19"/>
    <mergeCell ref="O17:O19"/>
    <mergeCell ref="P20:P22"/>
    <mergeCell ref="W20:W22"/>
    <mergeCell ref="X20:X22"/>
    <mergeCell ref="Y20:Y22"/>
    <mergeCell ref="Z20:Z22"/>
    <mergeCell ref="AA20:AA22"/>
    <mergeCell ref="A17:A19"/>
    <mergeCell ref="B17:B19"/>
    <mergeCell ref="C17:C19"/>
    <mergeCell ref="G17:G19"/>
    <mergeCell ref="A23:A25"/>
    <mergeCell ref="B23:B25"/>
    <mergeCell ref="C23:C25"/>
    <mergeCell ref="G23:G25"/>
    <mergeCell ref="H23:H25"/>
    <mergeCell ref="Q20:Q22"/>
    <mergeCell ref="R20:R22"/>
    <mergeCell ref="S20:S22"/>
    <mergeCell ref="T20:T22"/>
    <mergeCell ref="U20:U22"/>
    <mergeCell ref="V20:V22"/>
    <mergeCell ref="I20:I22"/>
    <mergeCell ref="J20:J22"/>
    <mergeCell ref="K20:K22"/>
    <mergeCell ref="L20:L22"/>
    <mergeCell ref="M20:N22"/>
    <mergeCell ref="O20:O22"/>
    <mergeCell ref="V23:V25"/>
    <mergeCell ref="W23:W25"/>
    <mergeCell ref="X23:X25"/>
    <mergeCell ref="Y23:Y25"/>
    <mergeCell ref="Z23:Z25"/>
    <mergeCell ref="AA23:AA25"/>
    <mergeCell ref="P23:P25"/>
    <mergeCell ref="Q23:Q25"/>
    <mergeCell ref="R23:R25"/>
    <mergeCell ref="S23:S25"/>
    <mergeCell ref="T23:T25"/>
    <mergeCell ref="U23:U25"/>
    <mergeCell ref="I23:I25"/>
    <mergeCell ref="J23:J25"/>
    <mergeCell ref="K23:K25"/>
    <mergeCell ref="L23:L25"/>
    <mergeCell ref="M23:N25"/>
    <mergeCell ref="O23:O25"/>
    <mergeCell ref="W26:W28"/>
    <mergeCell ref="X26:X28"/>
    <mergeCell ref="Y26:Y28"/>
    <mergeCell ref="Z26:Z28"/>
    <mergeCell ref="AA26:AA28"/>
    <mergeCell ref="A29:A31"/>
    <mergeCell ref="B29:B31"/>
    <mergeCell ref="C29:C31"/>
    <mergeCell ref="G29:G31"/>
    <mergeCell ref="H29:H31"/>
    <mergeCell ref="Q26:Q28"/>
    <mergeCell ref="R26:R28"/>
    <mergeCell ref="S26:S28"/>
    <mergeCell ref="T26:T28"/>
    <mergeCell ref="U26:U28"/>
    <mergeCell ref="V26:V28"/>
    <mergeCell ref="J26:J28"/>
    <mergeCell ref="K26:K28"/>
    <mergeCell ref="L26:L28"/>
    <mergeCell ref="M26:N28"/>
    <mergeCell ref="O26:O28"/>
    <mergeCell ref="P26:P28"/>
    <mergeCell ref="A26:A28"/>
    <mergeCell ref="B26:B28"/>
    <mergeCell ref="C26:C28"/>
    <mergeCell ref="G26:G28"/>
    <mergeCell ref="H26:H28"/>
    <mergeCell ref="I26:I28"/>
    <mergeCell ref="V29:V31"/>
    <mergeCell ref="W29:W31"/>
    <mergeCell ref="X29:X31"/>
    <mergeCell ref="Y29:Y31"/>
    <mergeCell ref="Z29:Z31"/>
    <mergeCell ref="AA29:AA31"/>
    <mergeCell ref="P29:P31"/>
    <mergeCell ref="Q29:Q31"/>
    <mergeCell ref="R29:R31"/>
    <mergeCell ref="S29:S31"/>
    <mergeCell ref="T29:T31"/>
    <mergeCell ref="U29:U31"/>
    <mergeCell ref="I29:I31"/>
    <mergeCell ref="J29:J31"/>
    <mergeCell ref="K29:K31"/>
    <mergeCell ref="L29:L31"/>
    <mergeCell ref="M29:N31"/>
    <mergeCell ref="O29:O31"/>
    <mergeCell ref="W32:W34"/>
    <mergeCell ref="X32:X34"/>
    <mergeCell ref="Y32:Y34"/>
    <mergeCell ref="Z32:Z34"/>
    <mergeCell ref="AA32:AA34"/>
    <mergeCell ref="A35:A37"/>
    <mergeCell ref="B35:B37"/>
    <mergeCell ref="C35:C37"/>
    <mergeCell ref="G35:G37"/>
    <mergeCell ref="H35:H37"/>
    <mergeCell ref="Q32:Q34"/>
    <mergeCell ref="R32:R34"/>
    <mergeCell ref="S32:S34"/>
    <mergeCell ref="T32:T34"/>
    <mergeCell ref="U32:U34"/>
    <mergeCell ref="V32:V34"/>
    <mergeCell ref="J32:J34"/>
    <mergeCell ref="K32:K34"/>
    <mergeCell ref="L32:L34"/>
    <mergeCell ref="M32:N34"/>
    <mergeCell ref="O32:O34"/>
    <mergeCell ref="P32:P34"/>
    <mergeCell ref="A32:A34"/>
    <mergeCell ref="B32:B34"/>
    <mergeCell ref="C32:C34"/>
    <mergeCell ref="G32:G34"/>
    <mergeCell ref="H32:H34"/>
    <mergeCell ref="I32:I34"/>
    <mergeCell ref="V35:V37"/>
    <mergeCell ref="W35:W37"/>
    <mergeCell ref="X35:X37"/>
    <mergeCell ref="Y35:Y37"/>
    <mergeCell ref="Z35:Z37"/>
    <mergeCell ref="AA35:AA37"/>
    <mergeCell ref="P35:P37"/>
    <mergeCell ref="Q35:Q37"/>
    <mergeCell ref="R35:R37"/>
    <mergeCell ref="S35:S37"/>
    <mergeCell ref="T35:T37"/>
    <mergeCell ref="U35:U37"/>
    <mergeCell ref="I35:I37"/>
    <mergeCell ref="J35:J37"/>
    <mergeCell ref="K35:K37"/>
    <mergeCell ref="L35:L37"/>
    <mergeCell ref="M35:N37"/>
    <mergeCell ref="O35:O37"/>
    <mergeCell ref="W38:W40"/>
    <mergeCell ref="X38:X40"/>
    <mergeCell ref="Y38:Y40"/>
    <mergeCell ref="Z38:Z40"/>
    <mergeCell ref="AA38:AA40"/>
    <mergeCell ref="A41:A43"/>
    <mergeCell ref="B41:B43"/>
    <mergeCell ref="C41:C43"/>
    <mergeCell ref="G41:G43"/>
    <mergeCell ref="H41:H43"/>
    <mergeCell ref="Q38:Q40"/>
    <mergeCell ref="R38:R40"/>
    <mergeCell ref="S38:S40"/>
    <mergeCell ref="T38:T40"/>
    <mergeCell ref="U38:U40"/>
    <mergeCell ref="V38:V40"/>
    <mergeCell ref="J38:J40"/>
    <mergeCell ref="K38:K40"/>
    <mergeCell ref="L38:L40"/>
    <mergeCell ref="M38:N40"/>
    <mergeCell ref="O38:O40"/>
    <mergeCell ref="P38:P40"/>
    <mergeCell ref="A38:A40"/>
    <mergeCell ref="B38:B40"/>
    <mergeCell ref="C38:C40"/>
    <mergeCell ref="G38:G40"/>
    <mergeCell ref="H38:H40"/>
    <mergeCell ref="I38:I40"/>
    <mergeCell ref="V41:V43"/>
    <mergeCell ref="W41:W43"/>
    <mergeCell ref="X41:X43"/>
    <mergeCell ref="Y41:Y43"/>
    <mergeCell ref="Z41:Z43"/>
    <mergeCell ref="AA41:AA43"/>
    <mergeCell ref="P41:P43"/>
    <mergeCell ref="Q41:Q43"/>
    <mergeCell ref="R41:R43"/>
    <mergeCell ref="S41:S43"/>
    <mergeCell ref="T41:T43"/>
    <mergeCell ref="U41:U43"/>
    <mergeCell ref="I41:I43"/>
    <mergeCell ref="J41:J43"/>
    <mergeCell ref="K41:K43"/>
    <mergeCell ref="L41:L43"/>
    <mergeCell ref="M41:N43"/>
    <mergeCell ref="O41:O43"/>
    <mergeCell ref="W44:W46"/>
    <mergeCell ref="X44:X46"/>
    <mergeCell ref="Y44:Y46"/>
    <mergeCell ref="Z44:Z46"/>
    <mergeCell ref="AA44:AA46"/>
    <mergeCell ref="A47:A49"/>
    <mergeCell ref="B47:B49"/>
    <mergeCell ref="C47:C49"/>
    <mergeCell ref="G47:G49"/>
    <mergeCell ref="H47:H49"/>
    <mergeCell ref="Q44:Q46"/>
    <mergeCell ref="R44:R46"/>
    <mergeCell ref="S44:S46"/>
    <mergeCell ref="T44:T46"/>
    <mergeCell ref="U44:U46"/>
    <mergeCell ref="V44:V46"/>
    <mergeCell ref="J44:J46"/>
    <mergeCell ref="K44:K46"/>
    <mergeCell ref="L44:L46"/>
    <mergeCell ref="M44:N46"/>
    <mergeCell ref="O44:O46"/>
    <mergeCell ref="P44:P46"/>
    <mergeCell ref="A44:A46"/>
    <mergeCell ref="B44:B46"/>
    <mergeCell ref="C44:C46"/>
    <mergeCell ref="G44:G46"/>
    <mergeCell ref="H44:H46"/>
    <mergeCell ref="I44:I46"/>
    <mergeCell ref="V47:V49"/>
    <mergeCell ref="W47:W49"/>
    <mergeCell ref="X47:X49"/>
    <mergeCell ref="Y47:Y49"/>
    <mergeCell ref="Z47:Z49"/>
    <mergeCell ref="AA47:AA49"/>
    <mergeCell ref="P47:P49"/>
    <mergeCell ref="Q47:Q49"/>
    <mergeCell ref="R47:R49"/>
    <mergeCell ref="S47:S49"/>
    <mergeCell ref="T47:T49"/>
    <mergeCell ref="U47:U49"/>
    <mergeCell ref="I47:I49"/>
    <mergeCell ref="J47:J49"/>
    <mergeCell ref="K47:K49"/>
    <mergeCell ref="L47:L49"/>
    <mergeCell ref="M47:N49"/>
    <mergeCell ref="O47:O49"/>
    <mergeCell ref="W50:W52"/>
    <mergeCell ref="X50:X52"/>
    <mergeCell ref="Y50:Y52"/>
    <mergeCell ref="Z50:Z52"/>
    <mergeCell ref="AA50:AA52"/>
    <mergeCell ref="A53:A55"/>
    <mergeCell ref="B53:B55"/>
    <mergeCell ref="C53:C55"/>
    <mergeCell ref="G53:G55"/>
    <mergeCell ref="H53:H55"/>
    <mergeCell ref="Q50:Q52"/>
    <mergeCell ref="R50:R52"/>
    <mergeCell ref="S50:S52"/>
    <mergeCell ref="T50:T52"/>
    <mergeCell ref="U50:U52"/>
    <mergeCell ref="V50:V52"/>
    <mergeCell ref="J50:J52"/>
    <mergeCell ref="K50:K52"/>
    <mergeCell ref="L50:L52"/>
    <mergeCell ref="M50:N52"/>
    <mergeCell ref="O50:O52"/>
    <mergeCell ref="P50:P52"/>
    <mergeCell ref="A50:A52"/>
    <mergeCell ref="B50:B52"/>
    <mergeCell ref="C50:C52"/>
    <mergeCell ref="G50:G52"/>
    <mergeCell ref="H50:H52"/>
    <mergeCell ref="I50:I52"/>
    <mergeCell ref="V53:V55"/>
    <mergeCell ref="W53:W55"/>
    <mergeCell ref="X53:X55"/>
    <mergeCell ref="Y53:Y55"/>
    <mergeCell ref="Z53:Z55"/>
    <mergeCell ref="AA53:AA55"/>
    <mergeCell ref="P53:P55"/>
    <mergeCell ref="Q53:Q55"/>
    <mergeCell ref="R53:R55"/>
    <mergeCell ref="S53:S55"/>
    <mergeCell ref="T53:T55"/>
    <mergeCell ref="U53:U55"/>
    <mergeCell ref="I53:I55"/>
    <mergeCell ref="J53:J55"/>
    <mergeCell ref="K53:K55"/>
    <mergeCell ref="L53:L55"/>
    <mergeCell ref="M53:N55"/>
    <mergeCell ref="O53:O55"/>
    <mergeCell ref="W56:W58"/>
    <mergeCell ref="X56:X58"/>
    <mergeCell ref="Y56:Y58"/>
    <mergeCell ref="Z56:Z58"/>
    <mergeCell ref="AA56:AA58"/>
    <mergeCell ref="A59:A61"/>
    <mergeCell ref="B59:B61"/>
    <mergeCell ref="C59:C61"/>
    <mergeCell ref="G59:G61"/>
    <mergeCell ref="H59:H61"/>
    <mergeCell ref="Q56:Q58"/>
    <mergeCell ref="R56:R58"/>
    <mergeCell ref="S56:S58"/>
    <mergeCell ref="T56:T58"/>
    <mergeCell ref="U56:U58"/>
    <mergeCell ref="V56:V58"/>
    <mergeCell ref="J56:J58"/>
    <mergeCell ref="K56:K58"/>
    <mergeCell ref="L56:L58"/>
    <mergeCell ref="M56:N58"/>
    <mergeCell ref="O56:O58"/>
    <mergeCell ref="P56:P58"/>
    <mergeCell ref="A56:A58"/>
    <mergeCell ref="B56:B58"/>
    <mergeCell ref="C56:C58"/>
    <mergeCell ref="G56:G58"/>
    <mergeCell ref="H56:H58"/>
    <mergeCell ref="I56:I58"/>
    <mergeCell ref="V59:V61"/>
    <mergeCell ref="W59:W61"/>
    <mergeCell ref="X59:X61"/>
    <mergeCell ref="Y59:Y61"/>
    <mergeCell ref="Z59:Z61"/>
    <mergeCell ref="AA59:AA61"/>
    <mergeCell ref="P59:P61"/>
    <mergeCell ref="Q59:Q61"/>
    <mergeCell ref="R59:R61"/>
    <mergeCell ref="S59:S61"/>
    <mergeCell ref="T59:T61"/>
    <mergeCell ref="U59:U61"/>
    <mergeCell ref="I59:I61"/>
    <mergeCell ref="J59:J61"/>
    <mergeCell ref="K59:K61"/>
    <mergeCell ref="L59:L61"/>
    <mergeCell ref="M59:N61"/>
    <mergeCell ref="O59:O61"/>
    <mergeCell ref="W62:W64"/>
    <mergeCell ref="X62:X64"/>
    <mergeCell ref="Y62:Y64"/>
    <mergeCell ref="Z62:Z64"/>
    <mergeCell ref="AA62:AA64"/>
    <mergeCell ref="A65:A67"/>
    <mergeCell ref="B65:B67"/>
    <mergeCell ref="C65:C67"/>
    <mergeCell ref="G65:G67"/>
    <mergeCell ref="H65:H67"/>
    <mergeCell ref="Q62:Q64"/>
    <mergeCell ref="R62:R64"/>
    <mergeCell ref="S62:S64"/>
    <mergeCell ref="T62:T64"/>
    <mergeCell ref="U62:U64"/>
    <mergeCell ref="V62:V64"/>
    <mergeCell ref="J62:J64"/>
    <mergeCell ref="K62:K64"/>
    <mergeCell ref="L62:L64"/>
    <mergeCell ref="M62:N64"/>
    <mergeCell ref="O62:O64"/>
    <mergeCell ref="P62:P64"/>
    <mergeCell ref="A62:A64"/>
    <mergeCell ref="B62:B64"/>
    <mergeCell ref="C62:C64"/>
    <mergeCell ref="G62:G64"/>
    <mergeCell ref="H62:H64"/>
    <mergeCell ref="I62:I64"/>
    <mergeCell ref="V65:V67"/>
    <mergeCell ref="W65:W67"/>
    <mergeCell ref="X65:X67"/>
    <mergeCell ref="Y65:Y67"/>
    <mergeCell ref="Z65:Z67"/>
    <mergeCell ref="AA65:AA67"/>
    <mergeCell ref="P65:P67"/>
    <mergeCell ref="Q65:Q67"/>
    <mergeCell ref="R65:R67"/>
    <mergeCell ref="S65:S67"/>
    <mergeCell ref="T65:T67"/>
    <mergeCell ref="U65:U67"/>
    <mergeCell ref="I65:I67"/>
    <mergeCell ref="J65:J67"/>
    <mergeCell ref="K65:K67"/>
    <mergeCell ref="L65:L67"/>
    <mergeCell ref="M65:N67"/>
    <mergeCell ref="O65:O67"/>
    <mergeCell ref="W68:W70"/>
    <mergeCell ref="X68:X70"/>
    <mergeCell ref="Y68:Y70"/>
    <mergeCell ref="Z68:Z70"/>
    <mergeCell ref="AA68:AA70"/>
    <mergeCell ref="A71:A73"/>
    <mergeCell ref="B71:B73"/>
    <mergeCell ref="C71:C73"/>
    <mergeCell ref="G71:G73"/>
    <mergeCell ref="H71:H73"/>
    <mergeCell ref="Q68:Q70"/>
    <mergeCell ref="R68:R70"/>
    <mergeCell ref="S68:S70"/>
    <mergeCell ref="T68:T70"/>
    <mergeCell ref="U68:U70"/>
    <mergeCell ref="V68:V70"/>
    <mergeCell ref="J68:J70"/>
    <mergeCell ref="K68:K70"/>
    <mergeCell ref="L68:L70"/>
    <mergeCell ref="M68:N70"/>
    <mergeCell ref="O68:O70"/>
    <mergeCell ref="P68:P70"/>
    <mergeCell ref="A68:A70"/>
    <mergeCell ref="B68:B70"/>
    <mergeCell ref="C68:C70"/>
    <mergeCell ref="G68:G70"/>
    <mergeCell ref="H68:H70"/>
    <mergeCell ref="I68:I70"/>
    <mergeCell ref="V71:V73"/>
    <mergeCell ref="W71:W73"/>
    <mergeCell ref="X71:X73"/>
    <mergeCell ref="Y71:Y73"/>
    <mergeCell ref="Z71:Z73"/>
    <mergeCell ref="AA71:AA73"/>
    <mergeCell ref="P71:P73"/>
    <mergeCell ref="Q71:Q73"/>
    <mergeCell ref="R71:R73"/>
    <mergeCell ref="S71:S73"/>
    <mergeCell ref="T71:T73"/>
    <mergeCell ref="U71:U73"/>
    <mergeCell ref="I71:I73"/>
    <mergeCell ref="J71:J73"/>
    <mergeCell ref="K71:K73"/>
    <mergeCell ref="L71:L73"/>
    <mergeCell ref="M71:N73"/>
    <mergeCell ref="O71:O73"/>
    <mergeCell ref="W74:W76"/>
    <mergeCell ref="X74:X76"/>
    <mergeCell ref="Y74:Y76"/>
    <mergeCell ref="Z74:Z76"/>
    <mergeCell ref="AA74:AA76"/>
    <mergeCell ref="A77:A79"/>
    <mergeCell ref="B77:B79"/>
    <mergeCell ref="C77:C79"/>
    <mergeCell ref="G77:G79"/>
    <mergeCell ref="H77:H79"/>
    <mergeCell ref="Q74:Q76"/>
    <mergeCell ref="R74:R76"/>
    <mergeCell ref="S74:S76"/>
    <mergeCell ref="T74:T76"/>
    <mergeCell ref="U74:U76"/>
    <mergeCell ref="V74:V76"/>
    <mergeCell ref="J74:J76"/>
    <mergeCell ref="K74:K76"/>
    <mergeCell ref="L74:L76"/>
    <mergeCell ref="M74:N76"/>
    <mergeCell ref="O74:O76"/>
    <mergeCell ref="P74:P76"/>
    <mergeCell ref="A74:A76"/>
    <mergeCell ref="B74:B76"/>
    <mergeCell ref="C74:C76"/>
    <mergeCell ref="G74:G76"/>
    <mergeCell ref="H74:H76"/>
    <mergeCell ref="I74:I76"/>
    <mergeCell ref="V77:V79"/>
    <mergeCell ref="W77:W79"/>
    <mergeCell ref="X77:X79"/>
    <mergeCell ref="Y77:Y79"/>
    <mergeCell ref="Z77:Z79"/>
    <mergeCell ref="AA77:AA79"/>
    <mergeCell ref="P77:P79"/>
    <mergeCell ref="Q77:Q79"/>
    <mergeCell ref="R77:R79"/>
    <mergeCell ref="S77:S79"/>
    <mergeCell ref="T77:T79"/>
    <mergeCell ref="U77:U79"/>
    <mergeCell ref="I77:I79"/>
    <mergeCell ref="J77:J79"/>
    <mergeCell ref="K77:K79"/>
    <mergeCell ref="L77:L79"/>
    <mergeCell ref="M77:N79"/>
    <mergeCell ref="O77:O79"/>
    <mergeCell ref="W80:W82"/>
    <mergeCell ref="X80:X82"/>
    <mergeCell ref="Y80:Y82"/>
    <mergeCell ref="Z80:Z82"/>
    <mergeCell ref="AA80:AA82"/>
    <mergeCell ref="A83:A85"/>
    <mergeCell ref="B83:B85"/>
    <mergeCell ref="C83:C85"/>
    <mergeCell ref="G83:G85"/>
    <mergeCell ref="H83:H85"/>
    <mergeCell ref="Q80:Q82"/>
    <mergeCell ref="R80:R82"/>
    <mergeCell ref="S80:S82"/>
    <mergeCell ref="T80:T82"/>
    <mergeCell ref="U80:U82"/>
    <mergeCell ref="V80:V82"/>
    <mergeCell ref="J80:J82"/>
    <mergeCell ref="K80:K82"/>
    <mergeCell ref="L80:L82"/>
    <mergeCell ref="M80:N82"/>
    <mergeCell ref="O80:O82"/>
    <mergeCell ref="P80:P82"/>
    <mergeCell ref="A80:A82"/>
    <mergeCell ref="B80:B82"/>
    <mergeCell ref="C80:C82"/>
    <mergeCell ref="G80:G82"/>
    <mergeCell ref="H80:H82"/>
    <mergeCell ref="I80:I82"/>
    <mergeCell ref="V83:V85"/>
    <mergeCell ref="W83:W85"/>
    <mergeCell ref="X83:X85"/>
    <mergeCell ref="Y83:Y85"/>
    <mergeCell ref="Z83:Z85"/>
    <mergeCell ref="AA83:AA85"/>
    <mergeCell ref="P83:P85"/>
    <mergeCell ref="Q83:Q85"/>
    <mergeCell ref="R83:R85"/>
    <mergeCell ref="S83:S85"/>
    <mergeCell ref="T83:T85"/>
    <mergeCell ref="U83:U85"/>
    <mergeCell ref="I83:I85"/>
    <mergeCell ref="J83:J85"/>
    <mergeCell ref="K83:K85"/>
    <mergeCell ref="L83:L85"/>
    <mergeCell ref="M83:N85"/>
    <mergeCell ref="O83:O85"/>
    <mergeCell ref="W86:W88"/>
    <mergeCell ref="X86:X88"/>
    <mergeCell ref="Y86:Y88"/>
    <mergeCell ref="Z86:Z88"/>
    <mergeCell ref="AA86:AA88"/>
    <mergeCell ref="A89:A91"/>
    <mergeCell ref="B89:B91"/>
    <mergeCell ref="C89:C91"/>
    <mergeCell ref="G89:G91"/>
    <mergeCell ref="H89:H91"/>
    <mergeCell ref="Q86:Q88"/>
    <mergeCell ref="R86:R88"/>
    <mergeCell ref="S86:S88"/>
    <mergeCell ref="T86:T88"/>
    <mergeCell ref="U86:U88"/>
    <mergeCell ref="V86:V88"/>
    <mergeCell ref="J86:J88"/>
    <mergeCell ref="K86:K88"/>
    <mergeCell ref="L86:L88"/>
    <mergeCell ref="M86:N88"/>
    <mergeCell ref="O86:O88"/>
    <mergeCell ref="P86:P88"/>
    <mergeCell ref="A86:A88"/>
    <mergeCell ref="B86:B88"/>
    <mergeCell ref="C86:C88"/>
    <mergeCell ref="G86:G88"/>
    <mergeCell ref="H86:H88"/>
    <mergeCell ref="I86:I88"/>
    <mergeCell ref="V89:V91"/>
    <mergeCell ref="W89:W91"/>
    <mergeCell ref="X89:X91"/>
    <mergeCell ref="Y89:Y91"/>
    <mergeCell ref="Z89:Z91"/>
    <mergeCell ref="AA89:AA91"/>
    <mergeCell ref="P89:P91"/>
    <mergeCell ref="Q89:Q91"/>
    <mergeCell ref="R89:R91"/>
    <mergeCell ref="S89:S91"/>
    <mergeCell ref="T89:T91"/>
    <mergeCell ref="U89:U91"/>
    <mergeCell ref="I89:I91"/>
    <mergeCell ref="J89:J91"/>
    <mergeCell ref="K89:K91"/>
    <mergeCell ref="L89:L91"/>
    <mergeCell ref="M89:N91"/>
    <mergeCell ref="O89:O91"/>
    <mergeCell ref="W92:W94"/>
    <mergeCell ref="X92:X94"/>
    <mergeCell ref="Y92:Y94"/>
    <mergeCell ref="Z92:Z94"/>
    <mergeCell ref="AA92:AA94"/>
    <mergeCell ref="A95:A97"/>
    <mergeCell ref="B95:B97"/>
    <mergeCell ref="C95:C97"/>
    <mergeCell ref="G95:G97"/>
    <mergeCell ref="H95:H97"/>
    <mergeCell ref="Q92:Q94"/>
    <mergeCell ref="R92:R94"/>
    <mergeCell ref="S92:S94"/>
    <mergeCell ref="T92:T94"/>
    <mergeCell ref="U92:U94"/>
    <mergeCell ref="V92:V94"/>
    <mergeCell ref="J92:J94"/>
    <mergeCell ref="K92:K94"/>
    <mergeCell ref="L92:L94"/>
    <mergeCell ref="M92:N94"/>
    <mergeCell ref="O92:O94"/>
    <mergeCell ref="P92:P94"/>
    <mergeCell ref="A92:A94"/>
    <mergeCell ref="B92:B94"/>
    <mergeCell ref="C92:C94"/>
    <mergeCell ref="G92:G94"/>
    <mergeCell ref="H92:H94"/>
    <mergeCell ref="I92:I94"/>
    <mergeCell ref="V95:V97"/>
    <mergeCell ref="W95:W97"/>
    <mergeCell ref="X95:X97"/>
    <mergeCell ref="Y95:Y97"/>
    <mergeCell ref="Z95:Z97"/>
    <mergeCell ref="AA95:AA97"/>
    <mergeCell ref="P95:P97"/>
    <mergeCell ref="Q95:Q97"/>
    <mergeCell ref="R95:R97"/>
    <mergeCell ref="S95:S97"/>
    <mergeCell ref="T95:T97"/>
    <mergeCell ref="U95:U97"/>
    <mergeCell ref="I95:I97"/>
    <mergeCell ref="J95:J97"/>
    <mergeCell ref="K95:K97"/>
    <mergeCell ref="L95:L97"/>
    <mergeCell ref="M95:N97"/>
    <mergeCell ref="O95:O97"/>
    <mergeCell ref="W98:W100"/>
    <mergeCell ref="X98:X100"/>
    <mergeCell ref="Y98:Y100"/>
    <mergeCell ref="Z98:Z100"/>
    <mergeCell ref="AA98:AA100"/>
    <mergeCell ref="A101:A103"/>
    <mergeCell ref="B101:B103"/>
    <mergeCell ref="C101:C103"/>
    <mergeCell ref="G101:G103"/>
    <mergeCell ref="H101:H103"/>
    <mergeCell ref="Q98:Q100"/>
    <mergeCell ref="R98:R100"/>
    <mergeCell ref="S98:S100"/>
    <mergeCell ref="T98:T100"/>
    <mergeCell ref="U98:U100"/>
    <mergeCell ref="V98:V100"/>
    <mergeCell ref="J98:J100"/>
    <mergeCell ref="K98:K100"/>
    <mergeCell ref="L98:L100"/>
    <mergeCell ref="M98:N100"/>
    <mergeCell ref="O98:O100"/>
    <mergeCell ref="P98:P100"/>
    <mergeCell ref="A98:A100"/>
    <mergeCell ref="B98:B100"/>
    <mergeCell ref="C98:C100"/>
    <mergeCell ref="G98:G100"/>
    <mergeCell ref="H98:H100"/>
    <mergeCell ref="I98:I100"/>
    <mergeCell ref="V101:V103"/>
    <mergeCell ref="W101:W103"/>
    <mergeCell ref="X101:X103"/>
    <mergeCell ref="Y101:Y103"/>
    <mergeCell ref="Z101:Z103"/>
    <mergeCell ref="AA101:AA103"/>
    <mergeCell ref="P101:P103"/>
    <mergeCell ref="Q101:Q103"/>
    <mergeCell ref="R101:R103"/>
    <mergeCell ref="S101:S103"/>
    <mergeCell ref="T101:T103"/>
    <mergeCell ref="U101:U103"/>
    <mergeCell ref="I101:I103"/>
    <mergeCell ref="J101:J103"/>
    <mergeCell ref="K101:K103"/>
    <mergeCell ref="L101:L103"/>
    <mergeCell ref="M101:N103"/>
    <mergeCell ref="O101:O103"/>
    <mergeCell ref="W104:W106"/>
    <mergeCell ref="X104:X106"/>
    <mergeCell ref="Y104:Y106"/>
    <mergeCell ref="Z104:Z106"/>
    <mergeCell ref="AA104:AA106"/>
    <mergeCell ref="A107:A109"/>
    <mergeCell ref="B107:B109"/>
    <mergeCell ref="C107:C109"/>
    <mergeCell ref="G107:G109"/>
    <mergeCell ref="H107:H109"/>
    <mergeCell ref="Q104:Q106"/>
    <mergeCell ref="R104:R106"/>
    <mergeCell ref="S104:S106"/>
    <mergeCell ref="T104:T106"/>
    <mergeCell ref="U104:U106"/>
    <mergeCell ref="V104:V106"/>
    <mergeCell ref="J104:J106"/>
    <mergeCell ref="K104:K106"/>
    <mergeCell ref="L104:L106"/>
    <mergeCell ref="M104:N106"/>
    <mergeCell ref="O104:O106"/>
    <mergeCell ref="P104:P106"/>
    <mergeCell ref="A104:A106"/>
    <mergeCell ref="B104:B106"/>
    <mergeCell ref="C104:C106"/>
    <mergeCell ref="G104:G106"/>
    <mergeCell ref="H104:H106"/>
    <mergeCell ref="I104:I106"/>
    <mergeCell ref="V107:V109"/>
    <mergeCell ref="D104:D106"/>
    <mergeCell ref="D107:D109"/>
    <mergeCell ref="W107:W109"/>
    <mergeCell ref="X107:X109"/>
    <mergeCell ref="Y107:Y109"/>
    <mergeCell ref="Z107:Z109"/>
    <mergeCell ref="AA107:AA109"/>
    <mergeCell ref="P107:P109"/>
    <mergeCell ref="Q107:Q109"/>
    <mergeCell ref="R107:R109"/>
    <mergeCell ref="S107:S109"/>
    <mergeCell ref="T107:T109"/>
    <mergeCell ref="U107:U109"/>
    <mergeCell ref="I107:I109"/>
    <mergeCell ref="J107:J109"/>
    <mergeCell ref="K107:K109"/>
    <mergeCell ref="L107:L109"/>
    <mergeCell ref="M107:N109"/>
    <mergeCell ref="O107:O109"/>
    <mergeCell ref="W110:W112"/>
    <mergeCell ref="X110:X112"/>
    <mergeCell ref="Y110:Y112"/>
    <mergeCell ref="Z110:Z112"/>
    <mergeCell ref="AA110:AA112"/>
    <mergeCell ref="A113:A115"/>
    <mergeCell ref="B113:B115"/>
    <mergeCell ref="C113:C115"/>
    <mergeCell ref="G113:G115"/>
    <mergeCell ref="H113:H115"/>
    <mergeCell ref="Q110:Q112"/>
    <mergeCell ref="R110:R112"/>
    <mergeCell ref="S110:S112"/>
    <mergeCell ref="T110:T112"/>
    <mergeCell ref="U110:U112"/>
    <mergeCell ref="V110:V112"/>
    <mergeCell ref="J110:J112"/>
    <mergeCell ref="K110:K112"/>
    <mergeCell ref="L110:L112"/>
    <mergeCell ref="M110:N112"/>
    <mergeCell ref="O110:O112"/>
    <mergeCell ref="P110:P112"/>
    <mergeCell ref="A110:A112"/>
    <mergeCell ref="B110:B112"/>
    <mergeCell ref="C110:C112"/>
    <mergeCell ref="G110:G112"/>
    <mergeCell ref="H110:H112"/>
    <mergeCell ref="I110:I112"/>
    <mergeCell ref="V113:V115"/>
    <mergeCell ref="W113:W115"/>
    <mergeCell ref="X113:X115"/>
    <mergeCell ref="Y113:Y115"/>
    <mergeCell ref="Z113:Z115"/>
    <mergeCell ref="AA113:AA115"/>
    <mergeCell ref="P113:P115"/>
    <mergeCell ref="Q113:Q115"/>
    <mergeCell ref="R113:R115"/>
    <mergeCell ref="S113:S115"/>
    <mergeCell ref="T113:T115"/>
    <mergeCell ref="U113:U115"/>
    <mergeCell ref="I113:I115"/>
    <mergeCell ref="J113:J115"/>
    <mergeCell ref="K113:K115"/>
    <mergeCell ref="L113:L115"/>
    <mergeCell ref="M113:N115"/>
    <mergeCell ref="O113:O115"/>
    <mergeCell ref="W116:W118"/>
    <mergeCell ref="X116:X118"/>
    <mergeCell ref="Y116:Y118"/>
    <mergeCell ref="Z116:Z118"/>
    <mergeCell ref="AA116:AA118"/>
    <mergeCell ref="A119:A121"/>
    <mergeCell ref="B119:B121"/>
    <mergeCell ref="C119:C121"/>
    <mergeCell ref="G119:G121"/>
    <mergeCell ref="H119:H121"/>
    <mergeCell ref="Q116:Q118"/>
    <mergeCell ref="R116:R118"/>
    <mergeCell ref="S116:S118"/>
    <mergeCell ref="T116:T118"/>
    <mergeCell ref="U116:U118"/>
    <mergeCell ref="V116:V118"/>
    <mergeCell ref="J116:J118"/>
    <mergeCell ref="K116:K118"/>
    <mergeCell ref="L116:L118"/>
    <mergeCell ref="M116:N118"/>
    <mergeCell ref="O116:O118"/>
    <mergeCell ref="P116:P118"/>
    <mergeCell ref="A116:A118"/>
    <mergeCell ref="B116:B118"/>
    <mergeCell ref="C116:C118"/>
    <mergeCell ref="G116:G118"/>
    <mergeCell ref="H116:H118"/>
    <mergeCell ref="I116:I118"/>
    <mergeCell ref="V119:V121"/>
    <mergeCell ref="W119:W121"/>
    <mergeCell ref="X119:X121"/>
    <mergeCell ref="Y119:Y121"/>
    <mergeCell ref="Z119:Z121"/>
    <mergeCell ref="AA119:AA121"/>
    <mergeCell ref="P119:P121"/>
    <mergeCell ref="Q119:Q121"/>
    <mergeCell ref="R119:R121"/>
    <mergeCell ref="S119:S121"/>
    <mergeCell ref="T119:T121"/>
    <mergeCell ref="U119:U121"/>
    <mergeCell ref="I119:I121"/>
    <mergeCell ref="J119:J121"/>
    <mergeCell ref="K119:K121"/>
    <mergeCell ref="L119:L121"/>
    <mergeCell ref="M119:N121"/>
    <mergeCell ref="O119:O121"/>
    <mergeCell ref="W122:W124"/>
    <mergeCell ref="X122:X124"/>
    <mergeCell ref="Y122:Y124"/>
    <mergeCell ref="Z122:Z124"/>
    <mergeCell ref="AA122:AA124"/>
    <mergeCell ref="A125:A127"/>
    <mergeCell ref="B125:B127"/>
    <mergeCell ref="C125:C127"/>
    <mergeCell ref="G125:G127"/>
    <mergeCell ref="H125:H127"/>
    <mergeCell ref="Q122:Q124"/>
    <mergeCell ref="R122:R124"/>
    <mergeCell ref="S122:S124"/>
    <mergeCell ref="T122:T124"/>
    <mergeCell ref="U122:U124"/>
    <mergeCell ref="V122:V124"/>
    <mergeCell ref="J122:J124"/>
    <mergeCell ref="K122:K124"/>
    <mergeCell ref="L122:L124"/>
    <mergeCell ref="M122:N124"/>
    <mergeCell ref="O122:O124"/>
    <mergeCell ref="P122:P124"/>
    <mergeCell ref="A122:A124"/>
    <mergeCell ref="B122:B124"/>
    <mergeCell ref="C122:C124"/>
    <mergeCell ref="G122:G124"/>
    <mergeCell ref="H122:H124"/>
    <mergeCell ref="I122:I124"/>
    <mergeCell ref="V125:V127"/>
    <mergeCell ref="W125:W127"/>
    <mergeCell ref="X125:X127"/>
    <mergeCell ref="Y125:Y127"/>
    <mergeCell ref="Z125:Z127"/>
    <mergeCell ref="AA125:AA127"/>
    <mergeCell ref="P125:P127"/>
    <mergeCell ref="Q125:Q127"/>
    <mergeCell ref="R125:R127"/>
    <mergeCell ref="S125:S127"/>
    <mergeCell ref="T125:T127"/>
    <mergeCell ref="U125:U127"/>
    <mergeCell ref="I125:I127"/>
    <mergeCell ref="J125:J127"/>
    <mergeCell ref="K125:K127"/>
    <mergeCell ref="L125:L127"/>
    <mergeCell ref="M125:N127"/>
    <mergeCell ref="O125:O127"/>
    <mergeCell ref="W128:W130"/>
    <mergeCell ref="X128:X130"/>
    <mergeCell ref="Y128:Y130"/>
    <mergeCell ref="Z128:Z130"/>
    <mergeCell ref="AA128:AA130"/>
    <mergeCell ref="A131:A133"/>
    <mergeCell ref="B131:B133"/>
    <mergeCell ref="C131:C133"/>
    <mergeCell ref="G131:G133"/>
    <mergeCell ref="H131:H133"/>
    <mergeCell ref="Q128:Q130"/>
    <mergeCell ref="R128:R130"/>
    <mergeCell ref="S128:S130"/>
    <mergeCell ref="T128:T130"/>
    <mergeCell ref="U128:U130"/>
    <mergeCell ref="V128:V130"/>
    <mergeCell ref="J128:J130"/>
    <mergeCell ref="K128:K130"/>
    <mergeCell ref="L128:L130"/>
    <mergeCell ref="M128:N130"/>
    <mergeCell ref="O128:O130"/>
    <mergeCell ref="P128:P130"/>
    <mergeCell ref="A128:A130"/>
    <mergeCell ref="B128:B130"/>
    <mergeCell ref="C128:C130"/>
    <mergeCell ref="G128:G130"/>
    <mergeCell ref="H128:H130"/>
    <mergeCell ref="I128:I130"/>
    <mergeCell ref="V131:V133"/>
    <mergeCell ref="W131:W133"/>
    <mergeCell ref="X131:X133"/>
    <mergeCell ref="Y131:Y133"/>
    <mergeCell ref="Z131:Z133"/>
    <mergeCell ref="AA131:AA133"/>
    <mergeCell ref="P131:P133"/>
    <mergeCell ref="Q131:Q133"/>
    <mergeCell ref="R131:R133"/>
    <mergeCell ref="S131:S133"/>
    <mergeCell ref="T131:T133"/>
    <mergeCell ref="U131:U133"/>
    <mergeCell ref="I131:I133"/>
    <mergeCell ref="J131:J133"/>
    <mergeCell ref="K131:K133"/>
    <mergeCell ref="L131:L133"/>
    <mergeCell ref="M131:N133"/>
    <mergeCell ref="O131:O133"/>
    <mergeCell ref="W134:W136"/>
    <mergeCell ref="X134:X136"/>
    <mergeCell ref="Y134:Y136"/>
    <mergeCell ref="Z134:Z136"/>
    <mergeCell ref="AA134:AA136"/>
    <mergeCell ref="A137:A139"/>
    <mergeCell ref="B137:B139"/>
    <mergeCell ref="C137:C139"/>
    <mergeCell ref="G137:G139"/>
    <mergeCell ref="H137:H139"/>
    <mergeCell ref="Q134:Q136"/>
    <mergeCell ref="R134:R136"/>
    <mergeCell ref="S134:S136"/>
    <mergeCell ref="T134:T136"/>
    <mergeCell ref="U134:U136"/>
    <mergeCell ref="V134:V136"/>
    <mergeCell ref="J134:J136"/>
    <mergeCell ref="K134:K136"/>
    <mergeCell ref="L134:L136"/>
    <mergeCell ref="M134:N136"/>
    <mergeCell ref="O134:O136"/>
    <mergeCell ref="P134:P136"/>
    <mergeCell ref="A134:A136"/>
    <mergeCell ref="B134:B136"/>
    <mergeCell ref="C134:C136"/>
    <mergeCell ref="G134:G136"/>
    <mergeCell ref="H134:H136"/>
    <mergeCell ref="I134:I136"/>
    <mergeCell ref="V137:V139"/>
    <mergeCell ref="W137:W139"/>
    <mergeCell ref="X137:X139"/>
    <mergeCell ref="Y137:Y139"/>
    <mergeCell ref="Z137:Z139"/>
    <mergeCell ref="AA137:AA139"/>
    <mergeCell ref="P137:P139"/>
    <mergeCell ref="Q137:Q139"/>
    <mergeCell ref="R137:R139"/>
    <mergeCell ref="S137:S139"/>
    <mergeCell ref="T137:T139"/>
    <mergeCell ref="U137:U139"/>
    <mergeCell ref="I137:I139"/>
    <mergeCell ref="J137:J139"/>
    <mergeCell ref="K137:K139"/>
    <mergeCell ref="L137:L139"/>
    <mergeCell ref="M137:N139"/>
    <mergeCell ref="O137:O139"/>
    <mergeCell ref="W140:W142"/>
    <mergeCell ref="X140:X142"/>
    <mergeCell ref="Y140:Y142"/>
    <mergeCell ref="Z140:Z142"/>
    <mergeCell ref="AA140:AA142"/>
    <mergeCell ref="A143:A145"/>
    <mergeCell ref="B143:B145"/>
    <mergeCell ref="C143:C145"/>
    <mergeCell ref="G143:G145"/>
    <mergeCell ref="H143:H145"/>
    <mergeCell ref="Q140:Q142"/>
    <mergeCell ref="R140:R142"/>
    <mergeCell ref="S140:S142"/>
    <mergeCell ref="T140:T142"/>
    <mergeCell ref="U140:U142"/>
    <mergeCell ref="V140:V142"/>
    <mergeCell ref="J140:J142"/>
    <mergeCell ref="K140:K142"/>
    <mergeCell ref="L140:L142"/>
    <mergeCell ref="M140:N142"/>
    <mergeCell ref="O140:O142"/>
    <mergeCell ref="P140:P142"/>
    <mergeCell ref="A140:A142"/>
    <mergeCell ref="B140:B142"/>
    <mergeCell ref="C140:C142"/>
    <mergeCell ref="G140:G142"/>
    <mergeCell ref="H140:H142"/>
    <mergeCell ref="I140:I142"/>
    <mergeCell ref="V143:V145"/>
    <mergeCell ref="W143:W145"/>
    <mergeCell ref="X143:X145"/>
    <mergeCell ref="Y143:Y145"/>
    <mergeCell ref="Z143:Z145"/>
    <mergeCell ref="AA143:AA145"/>
    <mergeCell ref="P143:P145"/>
    <mergeCell ref="Q143:Q145"/>
    <mergeCell ref="R143:R145"/>
    <mergeCell ref="S143:S145"/>
    <mergeCell ref="T143:T145"/>
    <mergeCell ref="U143:U145"/>
    <mergeCell ref="I143:I145"/>
    <mergeCell ref="J143:J145"/>
    <mergeCell ref="K143:K145"/>
    <mergeCell ref="L143:L145"/>
    <mergeCell ref="M143:N145"/>
    <mergeCell ref="O143:O145"/>
    <mergeCell ref="W146:W148"/>
    <mergeCell ref="X146:X148"/>
    <mergeCell ref="Y146:Y148"/>
    <mergeCell ref="Z146:Z148"/>
    <mergeCell ref="AA146:AA148"/>
    <mergeCell ref="A149:A151"/>
    <mergeCell ref="B149:B151"/>
    <mergeCell ref="C149:C151"/>
    <mergeCell ref="G149:G151"/>
    <mergeCell ref="H149:H151"/>
    <mergeCell ref="Q146:Q148"/>
    <mergeCell ref="R146:R148"/>
    <mergeCell ref="S146:S148"/>
    <mergeCell ref="T146:T148"/>
    <mergeCell ref="U146:U148"/>
    <mergeCell ref="V146:V148"/>
    <mergeCell ref="J146:J148"/>
    <mergeCell ref="K146:K148"/>
    <mergeCell ref="L146:L148"/>
    <mergeCell ref="M146:N148"/>
    <mergeCell ref="O146:O148"/>
    <mergeCell ref="P146:P148"/>
    <mergeCell ref="A146:A148"/>
    <mergeCell ref="B146:B148"/>
    <mergeCell ref="C146:C148"/>
    <mergeCell ref="G146:G148"/>
    <mergeCell ref="H146:H148"/>
    <mergeCell ref="I146:I148"/>
    <mergeCell ref="V149:V151"/>
    <mergeCell ref="W149:W151"/>
    <mergeCell ref="X149:X151"/>
    <mergeCell ref="Y149:Y151"/>
    <mergeCell ref="Z149:Z151"/>
    <mergeCell ref="AA149:AA151"/>
    <mergeCell ref="P149:P151"/>
    <mergeCell ref="Q149:Q151"/>
    <mergeCell ref="R149:R151"/>
    <mergeCell ref="S149:S151"/>
    <mergeCell ref="T149:T151"/>
    <mergeCell ref="U149:U151"/>
    <mergeCell ref="I149:I151"/>
    <mergeCell ref="J149:J151"/>
    <mergeCell ref="K149:K151"/>
    <mergeCell ref="L149:L151"/>
    <mergeCell ref="M149:N151"/>
    <mergeCell ref="O149:O151"/>
    <mergeCell ref="W152:W154"/>
    <mergeCell ref="X152:X154"/>
    <mergeCell ref="Y152:Y154"/>
    <mergeCell ref="Z152:Z154"/>
    <mergeCell ref="AA152:AA154"/>
    <mergeCell ref="A155:A157"/>
    <mergeCell ref="B155:B157"/>
    <mergeCell ref="C155:C157"/>
    <mergeCell ref="G155:G157"/>
    <mergeCell ref="H155:H157"/>
    <mergeCell ref="Q152:Q154"/>
    <mergeCell ref="R152:R154"/>
    <mergeCell ref="S152:S154"/>
    <mergeCell ref="T152:T154"/>
    <mergeCell ref="U152:U154"/>
    <mergeCell ref="V152:V154"/>
    <mergeCell ref="J152:J154"/>
    <mergeCell ref="K152:K154"/>
    <mergeCell ref="L152:L154"/>
    <mergeCell ref="M152:N154"/>
    <mergeCell ref="O152:O154"/>
    <mergeCell ref="P152:P154"/>
    <mergeCell ref="A152:A154"/>
    <mergeCell ref="B152:B154"/>
    <mergeCell ref="C152:C154"/>
    <mergeCell ref="G152:G154"/>
    <mergeCell ref="H152:H154"/>
    <mergeCell ref="I152:I154"/>
    <mergeCell ref="V155:V157"/>
    <mergeCell ref="W155:W157"/>
    <mergeCell ref="X155:X157"/>
    <mergeCell ref="Y155:Y157"/>
    <mergeCell ref="Z155:Z157"/>
    <mergeCell ref="AA155:AA157"/>
    <mergeCell ref="P155:P157"/>
    <mergeCell ref="Q155:Q157"/>
    <mergeCell ref="R155:R157"/>
    <mergeCell ref="S155:S157"/>
    <mergeCell ref="T155:T157"/>
    <mergeCell ref="U155:U157"/>
    <mergeCell ref="I155:I157"/>
    <mergeCell ref="J155:J157"/>
    <mergeCell ref="K155:K157"/>
    <mergeCell ref="L155:L157"/>
    <mergeCell ref="M155:N157"/>
    <mergeCell ref="O155:O157"/>
    <mergeCell ref="W158:W160"/>
    <mergeCell ref="X158:X160"/>
    <mergeCell ref="Y158:Y160"/>
    <mergeCell ref="Z158:Z160"/>
    <mergeCell ref="AA158:AA160"/>
    <mergeCell ref="A161:A163"/>
    <mergeCell ref="B161:B163"/>
    <mergeCell ref="C161:C163"/>
    <mergeCell ref="G161:G163"/>
    <mergeCell ref="H161:H163"/>
    <mergeCell ref="Q158:Q160"/>
    <mergeCell ref="R158:R160"/>
    <mergeCell ref="S158:S160"/>
    <mergeCell ref="T158:T160"/>
    <mergeCell ref="U158:U160"/>
    <mergeCell ref="V158:V160"/>
    <mergeCell ref="J158:J160"/>
    <mergeCell ref="K158:K160"/>
    <mergeCell ref="L158:L160"/>
    <mergeCell ref="M158:N160"/>
    <mergeCell ref="O158:O160"/>
    <mergeCell ref="P158:P160"/>
    <mergeCell ref="A158:A160"/>
    <mergeCell ref="B158:B160"/>
    <mergeCell ref="C158:C160"/>
    <mergeCell ref="G158:G160"/>
    <mergeCell ref="H158:H160"/>
    <mergeCell ref="I158:I160"/>
    <mergeCell ref="V161:V163"/>
    <mergeCell ref="W161:W163"/>
    <mergeCell ref="X161:X163"/>
    <mergeCell ref="Y161:Y163"/>
    <mergeCell ref="Z161:Z163"/>
    <mergeCell ref="AA161:AA163"/>
    <mergeCell ref="P161:P163"/>
    <mergeCell ref="Q161:Q163"/>
    <mergeCell ref="R161:R163"/>
    <mergeCell ref="S161:S163"/>
    <mergeCell ref="T161:T163"/>
    <mergeCell ref="U161:U163"/>
    <mergeCell ref="I161:I163"/>
    <mergeCell ref="J161:J163"/>
    <mergeCell ref="K161:K163"/>
    <mergeCell ref="L161:L163"/>
    <mergeCell ref="M161:N163"/>
    <mergeCell ref="O161:O163"/>
    <mergeCell ref="A167:A169"/>
    <mergeCell ref="B167:B169"/>
    <mergeCell ref="C167:C169"/>
    <mergeCell ref="G167:G169"/>
    <mergeCell ref="H167:H169"/>
    <mergeCell ref="Q164:Q166"/>
    <mergeCell ref="R164:R166"/>
    <mergeCell ref="S164:S166"/>
    <mergeCell ref="T164:T166"/>
    <mergeCell ref="U164:U166"/>
    <mergeCell ref="V164:V166"/>
    <mergeCell ref="J164:J166"/>
    <mergeCell ref="K164:K166"/>
    <mergeCell ref="L164:L166"/>
    <mergeCell ref="M164:N166"/>
    <mergeCell ref="O164:O166"/>
    <mergeCell ref="P164:P166"/>
    <mergeCell ref="A164:A166"/>
    <mergeCell ref="B164:B166"/>
    <mergeCell ref="C164:C166"/>
    <mergeCell ref="G164:G166"/>
    <mergeCell ref="H164:H166"/>
    <mergeCell ref="I164:I166"/>
    <mergeCell ref="Y167:Y169"/>
    <mergeCell ref="Z167:Z169"/>
    <mergeCell ref="AA167:AA169"/>
    <mergeCell ref="P167:P169"/>
    <mergeCell ref="Q167:Q169"/>
    <mergeCell ref="R167:R169"/>
    <mergeCell ref="S167:S169"/>
    <mergeCell ref="T167:T169"/>
    <mergeCell ref="U167:U169"/>
    <mergeCell ref="I167:I169"/>
    <mergeCell ref="J167:J169"/>
    <mergeCell ref="K167:K169"/>
    <mergeCell ref="L167:L169"/>
    <mergeCell ref="M167:N169"/>
    <mergeCell ref="O167:O169"/>
    <mergeCell ref="W164:W166"/>
    <mergeCell ref="X164:X166"/>
    <mergeCell ref="Y164:Y166"/>
    <mergeCell ref="Z164:Z166"/>
    <mergeCell ref="AA164:AA166"/>
    <mergeCell ref="A173:A175"/>
    <mergeCell ref="B173:B175"/>
    <mergeCell ref="C173:C175"/>
    <mergeCell ref="G173:G175"/>
    <mergeCell ref="H173:H175"/>
    <mergeCell ref="Q170:Q172"/>
    <mergeCell ref="R170:R172"/>
    <mergeCell ref="S170:S172"/>
    <mergeCell ref="T170:T172"/>
    <mergeCell ref="U170:U172"/>
    <mergeCell ref="V170:V172"/>
    <mergeCell ref="J170:J172"/>
    <mergeCell ref="K170:K172"/>
    <mergeCell ref="L170:L172"/>
    <mergeCell ref="M170:N172"/>
    <mergeCell ref="O170:O172"/>
    <mergeCell ref="P170:P172"/>
    <mergeCell ref="A170:A172"/>
    <mergeCell ref="B170:B172"/>
    <mergeCell ref="C170:C172"/>
    <mergeCell ref="G170:G172"/>
    <mergeCell ref="H170:H172"/>
    <mergeCell ref="I170:I172"/>
    <mergeCell ref="P173:P175"/>
    <mergeCell ref="Q173:Q175"/>
    <mergeCell ref="R173:R175"/>
    <mergeCell ref="S173:S175"/>
    <mergeCell ref="T173:T175"/>
    <mergeCell ref="U173:U175"/>
    <mergeCell ref="I173:I175"/>
    <mergeCell ref="J173:J175"/>
    <mergeCell ref="K173:K175"/>
    <mergeCell ref="L173:L175"/>
    <mergeCell ref="M173:N175"/>
    <mergeCell ref="O173:O175"/>
    <mergeCell ref="W170:W172"/>
    <mergeCell ref="X170:X172"/>
    <mergeCell ref="Y170:Y172"/>
    <mergeCell ref="Z170:Z172"/>
    <mergeCell ref="AA170:AA172"/>
    <mergeCell ref="G179:G181"/>
    <mergeCell ref="H179:H181"/>
    <mergeCell ref="Q176:Q178"/>
    <mergeCell ref="R176:R178"/>
    <mergeCell ref="S176:S178"/>
    <mergeCell ref="T176:T178"/>
    <mergeCell ref="U176:U178"/>
    <mergeCell ref="V176:V178"/>
    <mergeCell ref="J176:J178"/>
    <mergeCell ref="K176:K178"/>
    <mergeCell ref="L176:L178"/>
    <mergeCell ref="M176:N178"/>
    <mergeCell ref="O176:O178"/>
    <mergeCell ref="P176:P178"/>
    <mergeCell ref="V179:V181"/>
    <mergeCell ref="W179:W181"/>
    <mergeCell ref="X179:X181"/>
    <mergeCell ref="Y179:Y181"/>
    <mergeCell ref="Z179:Z181"/>
    <mergeCell ref="Q179:Q181"/>
    <mergeCell ref="R179:R181"/>
    <mergeCell ref="S179:S181"/>
    <mergeCell ref="T179:T181"/>
    <mergeCell ref="U179:U181"/>
    <mergeCell ref="A176:A178"/>
    <mergeCell ref="B176:B178"/>
    <mergeCell ref="C176:C178"/>
    <mergeCell ref="G176:G178"/>
    <mergeCell ref="H176:H178"/>
    <mergeCell ref="I176:I178"/>
    <mergeCell ref="J182:J184"/>
    <mergeCell ref="K182:K184"/>
    <mergeCell ref="L182:L184"/>
    <mergeCell ref="M182:N184"/>
    <mergeCell ref="O182:O184"/>
    <mergeCell ref="P182:P184"/>
    <mergeCell ref="A182:A184"/>
    <mergeCell ref="B182:B184"/>
    <mergeCell ref="C182:C184"/>
    <mergeCell ref="G182:G184"/>
    <mergeCell ref="H182:H184"/>
    <mergeCell ref="I182:I184"/>
    <mergeCell ref="P179:P181"/>
    <mergeCell ref="I179:I181"/>
    <mergeCell ref="J179:J181"/>
    <mergeCell ref="K179:K181"/>
    <mergeCell ref="L179:L181"/>
    <mergeCell ref="M179:N181"/>
    <mergeCell ref="O179:O181"/>
    <mergeCell ref="A179:A181"/>
    <mergeCell ref="B179:B181"/>
    <mergeCell ref="C179:C181"/>
    <mergeCell ref="V173:V175"/>
    <mergeCell ref="W173:W175"/>
    <mergeCell ref="X173:X175"/>
    <mergeCell ref="Y173:Y175"/>
    <mergeCell ref="Z173:Z175"/>
    <mergeCell ref="AA173:AA175"/>
    <mergeCell ref="V167:V169"/>
    <mergeCell ref="W167:W169"/>
    <mergeCell ref="X167:X169"/>
    <mergeCell ref="W182:W184"/>
    <mergeCell ref="X182:X184"/>
    <mergeCell ref="Y182:Y184"/>
    <mergeCell ref="Z182:Z184"/>
    <mergeCell ref="AA182:AA184"/>
    <mergeCell ref="Q182:Q184"/>
    <mergeCell ref="R182:R184"/>
    <mergeCell ref="S182:S184"/>
    <mergeCell ref="T182:T184"/>
    <mergeCell ref="U182:U184"/>
    <mergeCell ref="V182:V184"/>
    <mergeCell ref="AA179:AA181"/>
    <mergeCell ref="W176:W178"/>
    <mergeCell ref="X176:X178"/>
    <mergeCell ref="Y176:Y178"/>
    <mergeCell ref="Z176:Z178"/>
    <mergeCell ref="AA176:AA178"/>
  </mergeCells>
  <phoneticPr fontId="3"/>
  <dataValidations count="6">
    <dataValidation type="list" allowBlank="1" showInputMessage="1" showErrorMessage="1" sqref="H5 H8 H11 H14 H17 H20 H23 H26 H29 H32 H35 H38 H41 H44 H47 H50 H53 H56 H59 H62 H65 H68 H71 H74 H77 H80 H83 H86 H89 H92 H95 H98 H101 H104 H107 H110 H113 H116 H119 H122 H125 H128 H131 H134 H137 H140 H143 H146 H149 H152 H155 H158 H161 H164 H167 H170 H173 H176 H179 H182">
      <formula1>"定めあり・定めなし,定めあり,定めなし"</formula1>
    </dataValidation>
    <dataValidation type="list" allowBlank="1" showInputMessage="1" showErrorMessage="1" sqref="M5 M8 M11 M14 M17 M20 M23 M26 M29 M32 M35 M38 M41 M44 M47 M50 M53 M56 M59 M62 M65 M68 M71 M74 M77 M80 M83 M86 M89 M92 M95 M98 M101 M104 M107 M110 M113 M116 M119 M122 M125 M128 M131 M134 M137 M140 M143 M146 M149 M152 M155 M158 M161 M164 M167 M170 M173 M176 M179 M182">
      <formula1>"　,時給,日給,月給,年俸"</formula1>
    </dataValidation>
    <dataValidation type="list" allowBlank="1" showInputMessage="1" showErrorMessage="1" sqref="Q5:Z5 Q8:Z8 Q11:Z11 Q14:Z14 Q17:Z17 Q20:Z20 Q23:Z23 Q26:Z26 Q29:Z29 Q32:Z32 Q35:Z35 Q38:Z38 Q41:Z41 Q44:Z44 Q47:Z47 Q50:Z50 Q53:Z53 Q56:Z56 Q59:Z59 Q62:Z62 Q65:Z65 Q68:Z68 Q71:Z71 Q74:Z74 Q77:Z77 Q80:Z80 Q83:Z83 Q86:Z86 Q89:Z89 Q92:Z92 Q95:Z95 Q98:Z98 Q101:Z101 Q104:Z104 Q107:Z107 Q110:Z110 Q113:Z113 Q116:Z116 Q119:Z119 Q122:Z122 Q125:Z125 Q128:Z128 Q131:Z131 Q134:Z134 Q137:Z137 Q140:Z140 Q143:Z143 Q146:Z146 Q149:Z149 Q152:Z152 Q155:Z155 Q158:Z158 Q161:Z161 Q164:Z164 Q167:Z167 Q170:Z170 Q173:Z173 Q176:Z176 Q179:Z179 Q182:Z182">
      <formula1>"有"</formula1>
    </dataValidation>
    <dataValidation type="list" errorStyle="warning" allowBlank="1" showInputMessage="1" showErrorMessage="1" error="選択項目以外の入力がされています。" sqref="C5:C184">
      <formula1>$AE$6:$AE$26</formula1>
    </dataValidation>
    <dataValidation type="list" errorStyle="warning" allowBlank="1" showInputMessage="1" showErrorMessage="1" error="選択項目以外の入力がされています。" sqref="AA5:AA184">
      <formula1>$AG$6:$AG$18</formula1>
    </dataValidation>
    <dataValidation type="list" allowBlank="1" showInputMessage="1" showErrorMessage="1" sqref="D5:D184">
      <formula1>"常勤職員,常勤的非常勤職員,非常勤職員,派遣職員,"</formula1>
    </dataValidation>
  </dataValidations>
  <printOptions horizontalCentered="1"/>
  <pageMargins left="0.31496062992125984" right="0.31496062992125984" top="0.55118110236220474" bottom="0.55118110236220474" header="0.31496062992125984" footer="0.31496062992125984"/>
  <pageSetup paperSize="9" scale="76" fitToHeight="0" orientation="landscape" r:id="rId1"/>
  <rowBreaks count="1" manualBreakCount="1">
    <brk id="52" max="27"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V184"/>
  <sheetViews>
    <sheetView view="pageBreakPreview" topLeftCell="A21" zoomScale="115" zoomScaleNormal="100" zoomScaleSheetLayoutView="115" workbookViewId="0">
      <selection activeCell="Q45" sqref="Q45"/>
    </sheetView>
  </sheetViews>
  <sheetFormatPr defaultRowHeight="13.5"/>
  <cols>
    <col min="1" max="1" width="3.25" style="14" bestFit="1" customWidth="1"/>
    <col min="2" max="2" width="14.875" style="14" customWidth="1"/>
    <col min="3" max="4" width="9.5" style="14" customWidth="1"/>
    <col min="5" max="5" width="10.625" style="14" customWidth="1"/>
    <col min="6" max="6" width="16.25" style="14" customWidth="1"/>
    <col min="7" max="7" width="10.375" style="14" customWidth="1"/>
    <col min="8" max="8" width="6" style="14" customWidth="1"/>
    <col min="9" max="9" width="4.75" style="14" customWidth="1"/>
    <col min="10" max="10" width="5.375" style="14" customWidth="1"/>
    <col min="11" max="11" width="4.75" style="14" customWidth="1"/>
    <col min="12" max="12" width="6" style="14" customWidth="1"/>
    <col min="13" max="13" width="4.75" style="14" customWidth="1"/>
    <col min="14" max="14" width="5.375" style="14" customWidth="1"/>
    <col min="15" max="15" width="4.75" style="14" customWidth="1"/>
    <col min="16" max="19" width="9" style="36"/>
    <col min="20" max="20" width="0" style="14" hidden="1" customWidth="1"/>
    <col min="21" max="22" width="0" style="24" hidden="1" customWidth="1"/>
    <col min="23" max="16384" width="9" style="14"/>
  </cols>
  <sheetData>
    <row r="1" spans="1:22" ht="18" customHeight="1">
      <c r="A1" s="2548" t="s">
        <v>824</v>
      </c>
      <c r="B1" s="2548"/>
      <c r="C1" s="2548"/>
      <c r="D1" s="2548"/>
      <c r="E1" s="2548"/>
      <c r="F1" s="2548"/>
      <c r="G1" s="47"/>
      <c r="H1" s="22"/>
      <c r="I1" s="22"/>
      <c r="L1" s="22"/>
      <c r="M1" s="22"/>
    </row>
    <row r="2" spans="1:22" ht="18" customHeight="1" thickBot="1">
      <c r="A2" s="34" t="s">
        <v>882</v>
      </c>
      <c r="B2" s="34"/>
      <c r="C2" s="34"/>
      <c r="D2" s="34"/>
      <c r="E2" s="34"/>
      <c r="F2" s="34"/>
      <c r="G2" s="34"/>
    </row>
    <row r="3" spans="1:22" s="16" customFormat="1" ht="31.5" customHeight="1" thickBot="1">
      <c r="A3" s="2576" t="s">
        <v>628</v>
      </c>
      <c r="B3" s="2545" t="s">
        <v>591</v>
      </c>
      <c r="C3" s="2576" t="s">
        <v>615</v>
      </c>
      <c r="D3" s="2576" t="s">
        <v>884</v>
      </c>
      <c r="E3" s="2631" t="s">
        <v>627</v>
      </c>
      <c r="F3" s="2633"/>
      <c r="G3" s="2634" t="s">
        <v>626</v>
      </c>
      <c r="H3" s="2642" t="s">
        <v>1387</v>
      </c>
      <c r="I3" s="2643"/>
      <c r="J3" s="2643"/>
      <c r="K3" s="2643"/>
      <c r="L3" s="2643"/>
      <c r="M3" s="2643"/>
      <c r="N3" s="2643"/>
      <c r="O3" s="2644"/>
      <c r="P3" s="2636" t="s">
        <v>1242</v>
      </c>
      <c r="Q3" s="2636"/>
      <c r="R3" s="2636"/>
      <c r="S3" s="42">
        <f>IF(SUM(V5:V184)=0,"",COUNTIFS(U5:U184,1,V5:V184,"&gt;="&amp;'職員点検資料１ (記入例)'!P2-2))</f>
        <v>3</v>
      </c>
      <c r="U3" s="41"/>
      <c r="V3" s="41"/>
    </row>
    <row r="4" spans="1:22" s="16" customFormat="1" ht="48" customHeight="1">
      <c r="A4" s="2639"/>
      <c r="B4" s="2546"/>
      <c r="C4" s="2639"/>
      <c r="D4" s="2639"/>
      <c r="E4" s="20" t="s">
        <v>622</v>
      </c>
      <c r="F4" s="19" t="s">
        <v>621</v>
      </c>
      <c r="G4" s="2635"/>
      <c r="H4" s="2637" t="s">
        <v>1389</v>
      </c>
      <c r="I4" s="2641"/>
      <c r="J4" s="2645" t="s">
        <v>1390</v>
      </c>
      <c r="K4" s="2646"/>
      <c r="L4" s="2637" t="s">
        <v>1386</v>
      </c>
      <c r="M4" s="2638"/>
      <c r="N4" s="2639" t="s">
        <v>1388</v>
      </c>
      <c r="O4" s="2635"/>
      <c r="P4" s="2640" t="s">
        <v>1243</v>
      </c>
      <c r="Q4" s="2640"/>
      <c r="R4" s="2640"/>
      <c r="S4" s="2640"/>
      <c r="U4" s="41"/>
      <c r="V4" s="41"/>
    </row>
    <row r="5" spans="1:22" s="16" customFormat="1" ht="12" customHeight="1">
      <c r="A5" s="2562">
        <v>1</v>
      </c>
      <c r="B5" s="2647" t="str">
        <f>IF('職員点検資料１ (記入例)'!B5="","",'職員点検資料１ (記入例)'!B5)</f>
        <v>相模　指導</v>
      </c>
      <c r="C5" s="2647" t="str">
        <f>IF('職員点検資料１ (記入例)'!C5="","",'職員点検資料１ (記入例)'!C5)</f>
        <v>施設長</v>
      </c>
      <c r="D5" s="2647" t="str">
        <f>IF('職員点検資料１ (記入例)'!D5="","",'職員点検資料１ (記入例)'!D5)</f>
        <v/>
      </c>
      <c r="E5" s="28" t="str">
        <f>'職員点検資料１ (記入例)'!E5</f>
        <v>保育士</v>
      </c>
      <c r="F5" s="29" t="str">
        <f>IF('職員点検資料１ (記入例)'!F5="","",'職員点検資料１ (記入例)'!F5)</f>
        <v>神奈川県第00000号</v>
      </c>
      <c r="G5" s="2650">
        <f>IF('職員点検資料１ (記入例)'!G5="","",'職員点検資料１ (記入例)'!G5)</f>
        <v>43922</v>
      </c>
      <c r="H5" s="2653">
        <v>20</v>
      </c>
      <c r="I5" s="2656" t="s">
        <v>311</v>
      </c>
      <c r="J5" s="2584">
        <v>0</v>
      </c>
      <c r="K5" s="2659" t="s">
        <v>311</v>
      </c>
      <c r="L5" s="2653">
        <v>20</v>
      </c>
      <c r="M5" s="2656" t="s">
        <v>311</v>
      </c>
      <c r="N5" s="2584">
        <v>0</v>
      </c>
      <c r="O5" s="2659" t="s">
        <v>311</v>
      </c>
      <c r="P5" s="40"/>
      <c r="Q5" s="40"/>
      <c r="R5" s="40"/>
      <c r="S5" s="40"/>
      <c r="U5" s="2662">
        <f>'職員点検資料１ (記入例)'!AC5:AC7</f>
        <v>0</v>
      </c>
      <c r="V5" s="2662">
        <f>L5+N5</f>
        <v>20</v>
      </c>
    </row>
    <row r="6" spans="1:22" s="16" customFormat="1" ht="12">
      <c r="A6" s="2563"/>
      <c r="B6" s="2648"/>
      <c r="C6" s="2648"/>
      <c r="D6" s="2648"/>
      <c r="E6" s="30" t="str">
        <f>'職員点検資料１ (記入例)'!E6</f>
        <v>幼稚園教諭</v>
      </c>
      <c r="F6" s="31" t="str">
        <f>IF('職員点検資料１ (記入例)'!F6="","",'職員点検資料１ (記入例)'!F6)</f>
        <v>平0幼1第0000号</v>
      </c>
      <c r="G6" s="2651"/>
      <c r="H6" s="2654"/>
      <c r="I6" s="2657"/>
      <c r="J6" s="2585"/>
      <c r="K6" s="2660"/>
      <c r="L6" s="2654"/>
      <c r="M6" s="2657"/>
      <c r="N6" s="2585"/>
      <c r="O6" s="2660"/>
      <c r="P6" s="40"/>
      <c r="Q6" s="40"/>
      <c r="R6" s="40"/>
      <c r="S6" s="40"/>
      <c r="U6" s="2663"/>
      <c r="V6" s="2663"/>
    </row>
    <row r="7" spans="1:22" s="16" customFormat="1" ht="12">
      <c r="A7" s="2564"/>
      <c r="B7" s="2649"/>
      <c r="C7" s="2649"/>
      <c r="D7" s="2649"/>
      <c r="E7" s="32" t="str">
        <f>'職員点検資料１ (記入例)'!E7</f>
        <v>（　　　　　　）</v>
      </c>
      <c r="F7" s="33" t="str">
        <f>IF('職員点検資料１ (記入例)'!F7="","",'職員点検資料１ (記入例)'!F7)</f>
        <v/>
      </c>
      <c r="G7" s="2652"/>
      <c r="H7" s="2655"/>
      <c r="I7" s="2658"/>
      <c r="J7" s="2586"/>
      <c r="K7" s="2661"/>
      <c r="L7" s="2655"/>
      <c r="M7" s="2658"/>
      <c r="N7" s="2586"/>
      <c r="O7" s="2661"/>
      <c r="P7" s="40"/>
      <c r="Q7" s="40"/>
      <c r="R7" s="40"/>
      <c r="S7" s="40"/>
      <c r="U7" s="2664"/>
      <c r="V7" s="2664"/>
    </row>
    <row r="8" spans="1:22" s="16" customFormat="1" ht="12" customHeight="1">
      <c r="A8" s="2562">
        <v>2</v>
      </c>
      <c r="B8" s="2647" t="str">
        <f>IF('職員点検資料１ (記入例)'!B8="","",'職員点検資料１ (記入例)'!B8)</f>
        <v>相模　監査</v>
      </c>
      <c r="C8" s="2647" t="str">
        <f>IF('職員点検資料１ (記入例)'!C8="","",'職員点検資料１ (記入例)'!C8)</f>
        <v>主幹保育教諭</v>
      </c>
      <c r="D8" s="2647" t="str">
        <f>IF('職員点検資料１ (記入例)'!D8="","",'職員点検資料１ (記入例)'!D8)</f>
        <v/>
      </c>
      <c r="E8" s="28" t="str">
        <f>'職員点検資料１ (記入例)'!E8</f>
        <v>保育士</v>
      </c>
      <c r="F8" s="29" t="str">
        <f>IF('職員点検資料１ (記入例)'!F8="","",'職員点検資料１ (記入例)'!F8)</f>
        <v>神奈川県第00000号</v>
      </c>
      <c r="G8" s="2650">
        <f>IF('職員点検資料１ (記入例)'!G8="","",'職員点検資料１ (記入例)'!G8)</f>
        <v>43922</v>
      </c>
      <c r="H8" s="2653">
        <v>20</v>
      </c>
      <c r="I8" s="2656" t="s">
        <v>311</v>
      </c>
      <c r="J8" s="2584">
        <v>0</v>
      </c>
      <c r="K8" s="2659" t="s">
        <v>311</v>
      </c>
      <c r="L8" s="2653">
        <v>20</v>
      </c>
      <c r="M8" s="2656" t="s">
        <v>311</v>
      </c>
      <c r="N8" s="2584">
        <v>0</v>
      </c>
      <c r="O8" s="2659" t="s">
        <v>311</v>
      </c>
      <c r="P8" s="40"/>
      <c r="Q8" s="40"/>
      <c r="R8" s="40"/>
      <c r="S8" s="40"/>
      <c r="U8" s="2662">
        <f>'職員点検資料１ (記入例)'!AC8:AC10</f>
        <v>1</v>
      </c>
      <c r="V8" s="2662">
        <f t="shared" ref="V8" si="0">L8+N8</f>
        <v>20</v>
      </c>
    </row>
    <row r="9" spans="1:22" s="16" customFormat="1" ht="12">
      <c r="A9" s="2563"/>
      <c r="B9" s="2648"/>
      <c r="C9" s="2648"/>
      <c r="D9" s="2648"/>
      <c r="E9" s="30" t="str">
        <f>'職員点検資料１ (記入例)'!E9</f>
        <v>幼稚園教諭</v>
      </c>
      <c r="F9" s="31" t="str">
        <f>IF('職員点検資料１ (記入例)'!F9="","",'職員点検資料１ (記入例)'!F9)</f>
        <v>平0幼2第0000号</v>
      </c>
      <c r="G9" s="2651"/>
      <c r="H9" s="2654"/>
      <c r="I9" s="2657"/>
      <c r="J9" s="2585"/>
      <c r="K9" s="2660"/>
      <c r="L9" s="2654"/>
      <c r="M9" s="2657"/>
      <c r="N9" s="2585"/>
      <c r="O9" s="2660"/>
      <c r="P9" s="40"/>
      <c r="Q9" s="40"/>
      <c r="R9" s="40"/>
      <c r="S9" s="40"/>
      <c r="U9" s="2663"/>
      <c r="V9" s="2663"/>
    </row>
    <row r="10" spans="1:22" s="16" customFormat="1" ht="12">
      <c r="A10" s="2564"/>
      <c r="B10" s="2649"/>
      <c r="C10" s="2649"/>
      <c r="D10" s="2649"/>
      <c r="E10" s="32" t="str">
        <f>'職員点検資料１ (記入例)'!E10</f>
        <v>（　　　　　　）</v>
      </c>
      <c r="F10" s="33" t="str">
        <f>IF('職員点検資料１ (記入例)'!F10="","",'職員点検資料１ (記入例)'!F10)</f>
        <v/>
      </c>
      <c r="G10" s="2652"/>
      <c r="H10" s="2655"/>
      <c r="I10" s="2658"/>
      <c r="J10" s="2586"/>
      <c r="K10" s="2661"/>
      <c r="L10" s="2655"/>
      <c r="M10" s="2658"/>
      <c r="N10" s="2586"/>
      <c r="O10" s="2661"/>
      <c r="P10" s="40"/>
      <c r="Q10" s="40"/>
      <c r="R10" s="40"/>
      <c r="S10" s="40"/>
      <c r="U10" s="2664"/>
      <c r="V10" s="2664"/>
    </row>
    <row r="11" spans="1:22" s="16" customFormat="1" ht="12" customHeight="1">
      <c r="A11" s="2562">
        <v>3</v>
      </c>
      <c r="B11" s="2647" t="str">
        <f>IF('職員点検資料１ (記入例)'!B11="","",'職員点検資料１ (記入例)'!B11)</f>
        <v>相模　若者</v>
      </c>
      <c r="C11" s="2647" t="str">
        <f>IF('職員点検資料１ (記入例)'!C11="","",'職員点検資料１ (記入例)'!C11)</f>
        <v>保育教諭等</v>
      </c>
      <c r="D11" s="2647" t="str">
        <f>IF('職員点検資料１ (記入例)'!D11="","",'職員点検資料１ (記入例)'!D11)</f>
        <v>3歳児担任</v>
      </c>
      <c r="E11" s="28" t="str">
        <f>'職員点検資料１ (記入例)'!E11</f>
        <v>保育士</v>
      </c>
      <c r="F11" s="29" t="str">
        <f>IF('職員点検資料１ (記入例)'!F11="","",'職員点検資料１ (記入例)'!F11)</f>
        <v>神奈川県第00000号</v>
      </c>
      <c r="G11" s="2650">
        <f>IF('職員点検資料１ (記入例)'!G11="","",'職員点検資料１ (記入例)'!G11)</f>
        <v>43922</v>
      </c>
      <c r="H11" s="2653">
        <v>20</v>
      </c>
      <c r="I11" s="2656" t="s">
        <v>311</v>
      </c>
      <c r="J11" s="2584">
        <v>0</v>
      </c>
      <c r="K11" s="2659" t="s">
        <v>630</v>
      </c>
      <c r="L11" s="2653">
        <v>19</v>
      </c>
      <c r="M11" s="2656" t="s">
        <v>311</v>
      </c>
      <c r="N11" s="2584">
        <v>1</v>
      </c>
      <c r="O11" s="2659" t="s">
        <v>630</v>
      </c>
      <c r="P11" s="40"/>
      <c r="Q11" s="40"/>
      <c r="R11" s="40"/>
      <c r="S11" s="40"/>
      <c r="U11" s="2662">
        <f>'職員点検資料１ (記入例)'!AC11:AC13</f>
        <v>1</v>
      </c>
      <c r="V11" s="2662">
        <f t="shared" ref="V11" si="1">L11+N11</f>
        <v>20</v>
      </c>
    </row>
    <row r="12" spans="1:22" s="16" customFormat="1" ht="12">
      <c r="A12" s="2563"/>
      <c r="B12" s="2648"/>
      <c r="C12" s="2648"/>
      <c r="D12" s="2648"/>
      <c r="E12" s="30" t="str">
        <f>'職員点検資料１ (記入例)'!E12</f>
        <v>幼稚園教諭</v>
      </c>
      <c r="F12" s="31" t="str">
        <f>IF('職員点検資料１ (記入例)'!F12="","",'職員点検資料１ (記入例)'!F12)</f>
        <v>平0幼2第0000号</v>
      </c>
      <c r="G12" s="2651"/>
      <c r="H12" s="2654"/>
      <c r="I12" s="2657"/>
      <c r="J12" s="2585"/>
      <c r="K12" s="2660"/>
      <c r="L12" s="2654"/>
      <c r="M12" s="2657"/>
      <c r="N12" s="2585"/>
      <c r="O12" s="2660"/>
      <c r="P12" s="40"/>
      <c r="Q12" s="40"/>
      <c r="R12" s="40"/>
      <c r="S12" s="40"/>
      <c r="U12" s="2663"/>
      <c r="V12" s="2663"/>
    </row>
    <row r="13" spans="1:22" s="16" customFormat="1" ht="12">
      <c r="A13" s="2564"/>
      <c r="B13" s="2649"/>
      <c r="C13" s="2649"/>
      <c r="D13" s="2649"/>
      <c r="E13" s="32" t="str">
        <f>'職員点検資料１ (記入例)'!E13</f>
        <v>（　　　　　　）</v>
      </c>
      <c r="F13" s="33" t="str">
        <f>IF('職員点検資料１ (記入例)'!F13="","",'職員点検資料１ (記入例)'!F13)</f>
        <v/>
      </c>
      <c r="G13" s="2652"/>
      <c r="H13" s="2655"/>
      <c r="I13" s="2658"/>
      <c r="J13" s="2586"/>
      <c r="K13" s="2661"/>
      <c r="L13" s="2655"/>
      <c r="M13" s="2658"/>
      <c r="N13" s="2586"/>
      <c r="O13" s="2661"/>
      <c r="P13" s="40"/>
      <c r="Q13" s="40"/>
      <c r="R13" s="40"/>
      <c r="S13" s="40"/>
      <c r="U13" s="2664"/>
      <c r="V13" s="2664"/>
    </row>
    <row r="14" spans="1:22" s="16" customFormat="1" ht="12" customHeight="1">
      <c r="A14" s="2562">
        <v>4</v>
      </c>
      <c r="B14" s="2647" t="str">
        <f>IF('職員点検資料１ (記入例)'!B14="","",'職員点検資料１ (記入例)'!B14)</f>
        <v>相模　政策</v>
      </c>
      <c r="C14" s="2647" t="str">
        <f>IF('職員点検資料１ (記入例)'!C14="","",'職員点検資料１ (記入例)'!C14)</f>
        <v>調理員</v>
      </c>
      <c r="D14" s="2647" t="str">
        <f>IF('職員点検資料１ (記入例)'!D14="","",'職員点検資料１ (記入例)'!D14)</f>
        <v/>
      </c>
      <c r="E14" s="28" t="str">
        <f>'職員点検資料１ (記入例)'!E14</f>
        <v>保育士</v>
      </c>
      <c r="F14" s="29" t="str">
        <f>IF('職員点検資料１ (記入例)'!F14="","",'職員点検資料１ (記入例)'!F14)</f>
        <v/>
      </c>
      <c r="G14" s="2650">
        <f>IF('職員点検資料１ (記入例)'!G14="","",'職員点検資料１ (記入例)'!G14)</f>
        <v>43922</v>
      </c>
      <c r="H14" s="2653">
        <v>19</v>
      </c>
      <c r="I14" s="2656" t="s">
        <v>311</v>
      </c>
      <c r="J14" s="2584">
        <v>1</v>
      </c>
      <c r="K14" s="2659" t="s">
        <v>630</v>
      </c>
      <c r="L14" s="2653">
        <v>18</v>
      </c>
      <c r="M14" s="2656" t="s">
        <v>311</v>
      </c>
      <c r="N14" s="2584">
        <v>2</v>
      </c>
      <c r="O14" s="2659" t="s">
        <v>630</v>
      </c>
      <c r="P14" s="40"/>
      <c r="Q14" s="40"/>
      <c r="R14" s="40"/>
      <c r="S14" s="40"/>
      <c r="U14" s="2662">
        <f>'職員点検資料１ (記入例)'!AC14:AC16</f>
        <v>0</v>
      </c>
      <c r="V14" s="2662">
        <f t="shared" ref="V14" si="2">L14+N14</f>
        <v>20</v>
      </c>
    </row>
    <row r="15" spans="1:22" s="16" customFormat="1" ht="12">
      <c r="A15" s="2563"/>
      <c r="B15" s="2648"/>
      <c r="C15" s="2648"/>
      <c r="D15" s="2648"/>
      <c r="E15" s="30" t="str">
        <f>'職員点検資料１ (記入例)'!E15</f>
        <v>幼稚園教諭</v>
      </c>
      <c r="F15" s="31" t="str">
        <f>IF('職員点検資料１ (記入例)'!F15="","",'職員点検資料１ (記入例)'!F15)</f>
        <v/>
      </c>
      <c r="G15" s="2651"/>
      <c r="H15" s="2654"/>
      <c r="I15" s="2657"/>
      <c r="J15" s="2585"/>
      <c r="K15" s="2660"/>
      <c r="L15" s="2654"/>
      <c r="M15" s="2657"/>
      <c r="N15" s="2585"/>
      <c r="O15" s="2660"/>
      <c r="P15" s="40"/>
      <c r="Q15" s="40"/>
      <c r="R15" s="40"/>
      <c r="S15" s="40"/>
      <c r="U15" s="2663"/>
      <c r="V15" s="2663"/>
    </row>
    <row r="16" spans="1:22" s="16" customFormat="1" ht="12">
      <c r="A16" s="2564"/>
      <c r="B16" s="2649"/>
      <c r="C16" s="2649"/>
      <c r="D16" s="2649"/>
      <c r="E16" s="32" t="str">
        <f>'職員点検資料１ (記入例)'!E16</f>
        <v>（　調理師証　）</v>
      </c>
      <c r="F16" s="33" t="str">
        <f>IF('職員点検資料１ (記入例)'!F16="","",'職員点検資料１ (記入例)'!F16)</f>
        <v>第00000号</v>
      </c>
      <c r="G16" s="2652"/>
      <c r="H16" s="2655"/>
      <c r="I16" s="2658"/>
      <c r="J16" s="2586"/>
      <c r="K16" s="2661"/>
      <c r="L16" s="2655"/>
      <c r="M16" s="2658"/>
      <c r="N16" s="2586"/>
      <c r="O16" s="2661"/>
      <c r="P16" s="40"/>
      <c r="Q16" s="40"/>
      <c r="R16" s="40"/>
      <c r="S16" s="40"/>
      <c r="U16" s="2664"/>
      <c r="V16" s="2664"/>
    </row>
    <row r="17" spans="1:22" s="16" customFormat="1" ht="12" customHeight="1">
      <c r="A17" s="2562">
        <v>5</v>
      </c>
      <c r="B17" s="2647" t="str">
        <f>IF('職員点検資料１ (記入例)'!B17="","",'職員点検資料１ (記入例)'!B17)</f>
        <v>相模　保育</v>
      </c>
      <c r="C17" s="2647" t="str">
        <f>IF('職員点検資料１ (記入例)'!C17="","",'職員点検資料１ (記入例)'!C17)</f>
        <v>保育教諭等</v>
      </c>
      <c r="D17" s="2647" t="str">
        <f>IF('職員点検資料１ (記入例)'!D17="","",'職員点検資料１ (記入例)'!D17)</f>
        <v>1歳児担任</v>
      </c>
      <c r="E17" s="28" t="str">
        <f>'職員点検資料１ (記入例)'!E17</f>
        <v>保育士</v>
      </c>
      <c r="F17" s="29" t="str">
        <f>IF('職員点検資料１ (記入例)'!F17="","",'職員点検資料１ (記入例)'!F17)</f>
        <v>神奈川県第00000号</v>
      </c>
      <c r="G17" s="2650">
        <f>IF('職員点検資料１ (記入例)'!G17="","",'職員点検資料１ (記入例)'!G17)</f>
        <v>45017</v>
      </c>
      <c r="H17" s="2653">
        <v>17</v>
      </c>
      <c r="I17" s="2656" t="s">
        <v>311</v>
      </c>
      <c r="J17" s="2584">
        <v>3</v>
      </c>
      <c r="K17" s="2659" t="s">
        <v>630</v>
      </c>
      <c r="L17" s="2653">
        <v>17</v>
      </c>
      <c r="M17" s="2656" t="s">
        <v>311</v>
      </c>
      <c r="N17" s="2584">
        <v>3</v>
      </c>
      <c r="O17" s="2659" t="s">
        <v>630</v>
      </c>
      <c r="P17" s="40"/>
      <c r="Q17" s="40"/>
      <c r="R17" s="40"/>
      <c r="S17" s="40"/>
      <c r="U17" s="2662">
        <f>'職員点検資料１ (記入例)'!AC17:AC19</f>
        <v>1</v>
      </c>
      <c r="V17" s="2662">
        <f t="shared" ref="V17" si="3">L17+N17</f>
        <v>20</v>
      </c>
    </row>
    <row r="18" spans="1:22" s="16" customFormat="1" ht="12">
      <c r="A18" s="2563"/>
      <c r="B18" s="2648"/>
      <c r="C18" s="2648"/>
      <c r="D18" s="2648"/>
      <c r="E18" s="30" t="str">
        <f>'職員点検資料１ (記入例)'!E18</f>
        <v>幼稚園教諭</v>
      </c>
      <c r="F18" s="31" t="str">
        <f>IF('職員点検資料１ (記入例)'!F18="","",'職員点検資料１ (記入例)'!F18)</f>
        <v>平0幼2第0000号</v>
      </c>
      <c r="G18" s="2651"/>
      <c r="H18" s="2654"/>
      <c r="I18" s="2657"/>
      <c r="J18" s="2585"/>
      <c r="K18" s="2660"/>
      <c r="L18" s="2654"/>
      <c r="M18" s="2657"/>
      <c r="N18" s="2585"/>
      <c r="O18" s="2660"/>
      <c r="P18" s="40"/>
      <c r="Q18" s="40"/>
      <c r="R18" s="40"/>
      <c r="S18" s="40"/>
      <c r="U18" s="2663"/>
      <c r="V18" s="2663"/>
    </row>
    <row r="19" spans="1:22" s="16" customFormat="1" ht="12.75" thickBot="1">
      <c r="A19" s="2564"/>
      <c r="B19" s="2649"/>
      <c r="C19" s="2649"/>
      <c r="D19" s="2649"/>
      <c r="E19" s="32" t="str">
        <f>'職員点検資料１ (記入例)'!E19</f>
        <v>（　　　　　　）</v>
      </c>
      <c r="F19" s="33" t="str">
        <f>IF('職員点検資料１ (記入例)'!F19="","",'職員点検資料１ (記入例)'!F19)</f>
        <v/>
      </c>
      <c r="G19" s="2652"/>
      <c r="H19" s="2670"/>
      <c r="I19" s="2668"/>
      <c r="J19" s="2625"/>
      <c r="K19" s="2669"/>
      <c r="L19" s="2670"/>
      <c r="M19" s="2668"/>
      <c r="N19" s="2625"/>
      <c r="O19" s="2669"/>
      <c r="P19" s="40"/>
      <c r="Q19" s="40"/>
      <c r="R19" s="40"/>
      <c r="S19" s="40"/>
      <c r="U19" s="2664"/>
      <c r="V19" s="2664"/>
    </row>
    <row r="20" spans="1:22" s="16" customFormat="1" ht="12" customHeight="1">
      <c r="A20" s="2562">
        <v>6</v>
      </c>
      <c r="B20" s="2647" t="str">
        <f>IF('職員点検資料１ (記入例)'!B20="","",'職員点検資料１ (記入例)'!B20)</f>
        <v/>
      </c>
      <c r="C20" s="2647" t="str">
        <f>IF('職員点検資料１ (記入例)'!C20="","",'職員点検資料１ (記入例)'!C20)</f>
        <v/>
      </c>
      <c r="D20" s="2647" t="str">
        <f>IF('職員点検資料１ (記入例)'!D20="","",'職員点検資料１ (記入例)'!D20)</f>
        <v/>
      </c>
      <c r="E20" s="28" t="str">
        <f>'職員点検資料１ (記入例)'!E20</f>
        <v>保育士</v>
      </c>
      <c r="F20" s="29" t="str">
        <f>IF('職員点検資料１ (記入例)'!F20="","",'職員点検資料１ (記入例)'!F20)</f>
        <v/>
      </c>
      <c r="G20" s="2665" t="str">
        <f>IF('職員点検資料１ (記入例)'!G20="","",'職員点検資料１ (記入例)'!G20)</f>
        <v/>
      </c>
      <c r="H20" s="2585"/>
      <c r="I20" s="2657" t="s">
        <v>311</v>
      </c>
      <c r="J20" s="2585"/>
      <c r="K20" s="2657" t="s">
        <v>630</v>
      </c>
      <c r="L20" s="2585"/>
      <c r="M20" s="2657" t="s">
        <v>311</v>
      </c>
      <c r="N20" s="2585"/>
      <c r="O20" s="2657" t="s">
        <v>630</v>
      </c>
      <c r="P20" s="40"/>
      <c r="Q20" s="40"/>
      <c r="R20" s="40"/>
      <c r="S20" s="40"/>
      <c r="U20" s="2662" t="str">
        <f>'職員点検資料１ (記入例)'!AC20:AC22</f>
        <v/>
      </c>
      <c r="V20" s="2662">
        <f t="shared" ref="V20" si="4">L20+N20</f>
        <v>0</v>
      </c>
    </row>
    <row r="21" spans="1:22" s="16" customFormat="1" ht="12">
      <c r="A21" s="2563"/>
      <c r="B21" s="2648"/>
      <c r="C21" s="2648"/>
      <c r="D21" s="2648"/>
      <c r="E21" s="30" t="str">
        <f>'職員点検資料１ (記入例)'!E21</f>
        <v>幼稚園教諭</v>
      </c>
      <c r="F21" s="31" t="str">
        <f>IF('職員点検資料１ (記入例)'!F21="","",'職員点検資料１ (記入例)'!F21)</f>
        <v/>
      </c>
      <c r="G21" s="2666"/>
      <c r="H21" s="2585"/>
      <c r="I21" s="2657"/>
      <c r="J21" s="2585"/>
      <c r="K21" s="2657"/>
      <c r="L21" s="2585"/>
      <c r="M21" s="2657"/>
      <c r="N21" s="2585"/>
      <c r="O21" s="2657"/>
      <c r="P21" s="40"/>
      <c r="Q21" s="40"/>
      <c r="R21" s="40"/>
      <c r="S21" s="40"/>
      <c r="U21" s="2663"/>
      <c r="V21" s="2663"/>
    </row>
    <row r="22" spans="1:22" s="16" customFormat="1" ht="12">
      <c r="A22" s="2564"/>
      <c r="B22" s="2649"/>
      <c r="C22" s="2649"/>
      <c r="D22" s="2649"/>
      <c r="E22" s="32" t="str">
        <f>'職員点検資料１ (記入例)'!E22</f>
        <v>（　　　　　　）</v>
      </c>
      <c r="F22" s="33" t="str">
        <f>IF('職員点検資料１ (記入例)'!F22="","",'職員点検資料１ (記入例)'!F22)</f>
        <v/>
      </c>
      <c r="G22" s="2667"/>
      <c r="H22" s="2586"/>
      <c r="I22" s="2658"/>
      <c r="J22" s="2586"/>
      <c r="K22" s="2658"/>
      <c r="L22" s="2586"/>
      <c r="M22" s="2658"/>
      <c r="N22" s="2586"/>
      <c r="O22" s="2658"/>
      <c r="P22" s="40"/>
      <c r="Q22" s="40"/>
      <c r="R22" s="40"/>
      <c r="S22" s="40"/>
      <c r="U22" s="2664"/>
      <c r="V22" s="2664"/>
    </row>
    <row r="23" spans="1:22" s="16" customFormat="1" ht="12" customHeight="1">
      <c r="A23" s="2562">
        <v>7</v>
      </c>
      <c r="B23" s="2647" t="str">
        <f>IF('職員点検資料１ (記入例)'!B23="","",'職員点検資料１ (記入例)'!B23)</f>
        <v/>
      </c>
      <c r="C23" s="2647" t="str">
        <f>IF('職員点検資料１ (記入例)'!C23="","",'職員点検資料１ (記入例)'!C23)</f>
        <v/>
      </c>
      <c r="D23" s="2647" t="str">
        <f>IF('職員点検資料１ (記入例)'!D23="","",'職員点検資料１ (記入例)'!D23)</f>
        <v/>
      </c>
      <c r="E23" s="28" t="str">
        <f>'職員点検資料１ (記入例)'!E23</f>
        <v>保育士</v>
      </c>
      <c r="F23" s="29" t="str">
        <f>IF('職員点検資料１ (記入例)'!F23="","",'職員点検資料１ (記入例)'!F23)</f>
        <v/>
      </c>
      <c r="G23" s="2665" t="str">
        <f>IF('職員点検資料１ (記入例)'!G23="","",'職員点検資料１ (記入例)'!G23)</f>
        <v/>
      </c>
      <c r="H23" s="2584"/>
      <c r="I23" s="2656" t="s">
        <v>311</v>
      </c>
      <c r="J23" s="2584"/>
      <c r="K23" s="2656" t="s">
        <v>630</v>
      </c>
      <c r="L23" s="2584"/>
      <c r="M23" s="2656" t="s">
        <v>311</v>
      </c>
      <c r="N23" s="2584"/>
      <c r="O23" s="2656" t="s">
        <v>630</v>
      </c>
      <c r="P23" s="40"/>
      <c r="Q23" s="40"/>
      <c r="R23" s="40"/>
      <c r="S23" s="40"/>
      <c r="U23" s="2662" t="str">
        <f>'職員点検資料１ (記入例)'!AC23:AC25</f>
        <v/>
      </c>
      <c r="V23" s="2662">
        <f t="shared" ref="V23" si="5">L23+N23</f>
        <v>0</v>
      </c>
    </row>
    <row r="24" spans="1:22" s="16" customFormat="1" ht="12">
      <c r="A24" s="2563"/>
      <c r="B24" s="2648"/>
      <c r="C24" s="2648"/>
      <c r="D24" s="2648"/>
      <c r="E24" s="30" t="str">
        <f>'職員点検資料１ (記入例)'!E24</f>
        <v>幼稚園教諭</v>
      </c>
      <c r="F24" s="31" t="str">
        <f>IF('職員点検資料１ (記入例)'!F24="","",'職員点検資料１ (記入例)'!F24)</f>
        <v/>
      </c>
      <c r="G24" s="2666"/>
      <c r="H24" s="2585"/>
      <c r="I24" s="2657"/>
      <c r="J24" s="2585"/>
      <c r="K24" s="2657"/>
      <c r="L24" s="2585"/>
      <c r="M24" s="2657"/>
      <c r="N24" s="2585"/>
      <c r="O24" s="2657"/>
      <c r="P24" s="40"/>
      <c r="Q24" s="40"/>
      <c r="R24" s="40"/>
      <c r="S24" s="40"/>
      <c r="U24" s="2663"/>
      <c r="V24" s="2663"/>
    </row>
    <row r="25" spans="1:22" s="16" customFormat="1" ht="12">
      <c r="A25" s="2564"/>
      <c r="B25" s="2649"/>
      <c r="C25" s="2649"/>
      <c r="D25" s="2649"/>
      <c r="E25" s="32" t="str">
        <f>'職員点検資料１ (記入例)'!E25</f>
        <v>（　　　　　　）</v>
      </c>
      <c r="F25" s="33" t="str">
        <f>IF('職員点検資料１ (記入例)'!F25="","",'職員点検資料１ (記入例)'!F25)</f>
        <v/>
      </c>
      <c r="G25" s="2667"/>
      <c r="H25" s="2586"/>
      <c r="I25" s="2658"/>
      <c r="J25" s="2586"/>
      <c r="K25" s="2658"/>
      <c r="L25" s="2586"/>
      <c r="M25" s="2658"/>
      <c r="N25" s="2586"/>
      <c r="O25" s="2658"/>
      <c r="P25" s="40"/>
      <c r="Q25" s="40"/>
      <c r="R25" s="40"/>
      <c r="S25" s="40"/>
      <c r="U25" s="2664"/>
      <c r="V25" s="2664"/>
    </row>
    <row r="26" spans="1:22" s="16" customFormat="1" ht="12" customHeight="1">
      <c r="A26" s="2562">
        <v>8</v>
      </c>
      <c r="B26" s="2647" t="str">
        <f>IF('職員点検資料１ (記入例)'!B26="","",'職員点検資料１ (記入例)'!B26)</f>
        <v/>
      </c>
      <c r="C26" s="2647" t="str">
        <f>IF('職員点検資料１ (記入例)'!C26="","",'職員点検資料１ (記入例)'!C26)</f>
        <v/>
      </c>
      <c r="D26" s="2647" t="str">
        <f>IF('職員点検資料１ (記入例)'!D26="","",'職員点検資料１ (記入例)'!D26)</f>
        <v/>
      </c>
      <c r="E26" s="28" t="str">
        <f>'職員点検資料１ (記入例)'!E26</f>
        <v>保育士</v>
      </c>
      <c r="F26" s="29" t="str">
        <f>IF('職員点検資料１ (記入例)'!F26="","",'職員点検資料１ (記入例)'!F26)</f>
        <v/>
      </c>
      <c r="G26" s="2665" t="str">
        <f>IF('職員点検資料１ (記入例)'!G26="","",'職員点検資料１ (記入例)'!G26)</f>
        <v/>
      </c>
      <c r="H26" s="2584"/>
      <c r="I26" s="2656" t="s">
        <v>311</v>
      </c>
      <c r="J26" s="2584"/>
      <c r="K26" s="2656" t="s">
        <v>630</v>
      </c>
      <c r="L26" s="2584"/>
      <c r="M26" s="2656" t="s">
        <v>311</v>
      </c>
      <c r="N26" s="2584"/>
      <c r="O26" s="2656" t="s">
        <v>630</v>
      </c>
      <c r="P26" s="40"/>
      <c r="Q26" s="40"/>
      <c r="R26" s="40"/>
      <c r="S26" s="40"/>
      <c r="U26" s="2662" t="str">
        <f>'職員点検資料１ (記入例)'!AC26:AC28</f>
        <v/>
      </c>
      <c r="V26" s="2662">
        <f t="shared" ref="V26" si="6">L26+N26</f>
        <v>0</v>
      </c>
    </row>
    <row r="27" spans="1:22" s="16" customFormat="1" ht="12">
      <c r="A27" s="2563"/>
      <c r="B27" s="2648"/>
      <c r="C27" s="2648"/>
      <c r="D27" s="2648"/>
      <c r="E27" s="30" t="str">
        <f>'職員点検資料１ (記入例)'!E27</f>
        <v>幼稚園教諭</v>
      </c>
      <c r="F27" s="31" t="str">
        <f>IF('職員点検資料１ (記入例)'!F27="","",'職員点検資料１ (記入例)'!F27)</f>
        <v/>
      </c>
      <c r="G27" s="2666"/>
      <c r="H27" s="2585"/>
      <c r="I27" s="2657"/>
      <c r="J27" s="2585"/>
      <c r="K27" s="2657"/>
      <c r="L27" s="2585"/>
      <c r="M27" s="2657"/>
      <c r="N27" s="2585"/>
      <c r="O27" s="2657"/>
      <c r="P27" s="40"/>
      <c r="Q27" s="40"/>
      <c r="R27" s="40"/>
      <c r="S27" s="40"/>
      <c r="U27" s="2663"/>
      <c r="V27" s="2663"/>
    </row>
    <row r="28" spans="1:22" s="16" customFormat="1" ht="12">
      <c r="A28" s="2564"/>
      <c r="B28" s="2649"/>
      <c r="C28" s="2649"/>
      <c r="D28" s="2649"/>
      <c r="E28" s="32" t="str">
        <f>'職員点検資料１ (記入例)'!E28</f>
        <v>（　　　　　　）</v>
      </c>
      <c r="F28" s="33" t="str">
        <f>IF('職員点検資料１ (記入例)'!F28="","",'職員点検資料１ (記入例)'!F28)</f>
        <v/>
      </c>
      <c r="G28" s="2667"/>
      <c r="H28" s="2586"/>
      <c r="I28" s="2658"/>
      <c r="J28" s="2586"/>
      <c r="K28" s="2658"/>
      <c r="L28" s="2586"/>
      <c r="M28" s="2658"/>
      <c r="N28" s="2586"/>
      <c r="O28" s="2658"/>
      <c r="P28" s="40"/>
      <c r="Q28" s="40"/>
      <c r="R28" s="40"/>
      <c r="S28" s="40"/>
      <c r="U28" s="2664"/>
      <c r="V28" s="2664"/>
    </row>
    <row r="29" spans="1:22" s="16" customFormat="1" ht="12" customHeight="1">
      <c r="A29" s="2562">
        <v>9</v>
      </c>
      <c r="B29" s="2647" t="str">
        <f>IF('職員点検資料１ (記入例)'!B29="","",'職員点検資料１ (記入例)'!B29)</f>
        <v/>
      </c>
      <c r="C29" s="2647" t="str">
        <f>IF('職員点検資料１ (記入例)'!C29="","",'職員点検資料１ (記入例)'!C29)</f>
        <v/>
      </c>
      <c r="D29" s="2647" t="str">
        <f>IF('職員点検資料１ (記入例)'!D29="","",'職員点検資料１ (記入例)'!D29)</f>
        <v/>
      </c>
      <c r="E29" s="28" t="str">
        <f>'職員点検資料１ (記入例)'!E29</f>
        <v>保育士</v>
      </c>
      <c r="F29" s="29" t="str">
        <f>IF('職員点検資料１ (記入例)'!F29="","",'職員点検資料１ (記入例)'!F29)</f>
        <v/>
      </c>
      <c r="G29" s="2665" t="str">
        <f>IF('職員点検資料１ (記入例)'!G29="","",'職員点検資料１ (記入例)'!G29)</f>
        <v/>
      </c>
      <c r="H29" s="2584"/>
      <c r="I29" s="2656" t="s">
        <v>311</v>
      </c>
      <c r="J29" s="2584"/>
      <c r="K29" s="2656" t="s">
        <v>630</v>
      </c>
      <c r="L29" s="2584"/>
      <c r="M29" s="2656" t="s">
        <v>311</v>
      </c>
      <c r="N29" s="2584"/>
      <c r="O29" s="2656" t="s">
        <v>630</v>
      </c>
      <c r="P29" s="40"/>
      <c r="Q29" s="40"/>
      <c r="R29" s="40"/>
      <c r="S29" s="40"/>
      <c r="U29" s="2662" t="str">
        <f>'職員点検資料１ (記入例)'!AC29:AC31</f>
        <v/>
      </c>
      <c r="V29" s="2662">
        <f t="shared" ref="V29" si="7">L29+N29</f>
        <v>0</v>
      </c>
    </row>
    <row r="30" spans="1:22" s="16" customFormat="1" ht="12">
      <c r="A30" s="2563"/>
      <c r="B30" s="2648"/>
      <c r="C30" s="2648"/>
      <c r="D30" s="2648"/>
      <c r="E30" s="30" t="str">
        <f>'職員点検資料１ (記入例)'!E30</f>
        <v>幼稚園教諭</v>
      </c>
      <c r="F30" s="31" t="str">
        <f>IF('職員点検資料１ (記入例)'!F30="","",'職員点検資料１ (記入例)'!F30)</f>
        <v/>
      </c>
      <c r="G30" s="2666"/>
      <c r="H30" s="2585"/>
      <c r="I30" s="2657"/>
      <c r="J30" s="2585"/>
      <c r="K30" s="2657"/>
      <c r="L30" s="2585"/>
      <c r="M30" s="2657"/>
      <c r="N30" s="2585"/>
      <c r="O30" s="2657"/>
      <c r="P30" s="40"/>
      <c r="Q30" s="40"/>
      <c r="R30" s="40"/>
      <c r="S30" s="40"/>
      <c r="U30" s="2663"/>
      <c r="V30" s="2663"/>
    </row>
    <row r="31" spans="1:22" s="16" customFormat="1" ht="12">
      <c r="A31" s="2564"/>
      <c r="B31" s="2649"/>
      <c r="C31" s="2649"/>
      <c r="D31" s="2649"/>
      <c r="E31" s="32" t="str">
        <f>'職員点検資料１ (記入例)'!E31</f>
        <v>（　　　　　　）</v>
      </c>
      <c r="F31" s="33" t="str">
        <f>IF('職員点検資料１ (記入例)'!F31="","",'職員点検資料１ (記入例)'!F31)</f>
        <v/>
      </c>
      <c r="G31" s="2667"/>
      <c r="H31" s="2586"/>
      <c r="I31" s="2658"/>
      <c r="J31" s="2586"/>
      <c r="K31" s="2658"/>
      <c r="L31" s="2586"/>
      <c r="M31" s="2658"/>
      <c r="N31" s="2586"/>
      <c r="O31" s="2658"/>
      <c r="P31" s="40"/>
      <c r="Q31" s="40"/>
      <c r="R31" s="40"/>
      <c r="S31" s="40"/>
      <c r="U31" s="2664"/>
      <c r="V31" s="2664"/>
    </row>
    <row r="32" spans="1:22" s="16" customFormat="1" ht="12" customHeight="1">
      <c r="A32" s="2562">
        <v>10</v>
      </c>
      <c r="B32" s="2647" t="str">
        <f>IF('職員点検資料１ (記入例)'!B32="","",'職員点検資料１ (記入例)'!B32)</f>
        <v/>
      </c>
      <c r="C32" s="2647" t="str">
        <f>IF('職員点検資料１ (記入例)'!C32="","",'職員点検資料１ (記入例)'!C32)</f>
        <v/>
      </c>
      <c r="D32" s="2647" t="str">
        <f>IF('職員点検資料１ (記入例)'!D32="","",'職員点検資料１ (記入例)'!D32)</f>
        <v/>
      </c>
      <c r="E32" s="28" t="str">
        <f>'職員点検資料１ (記入例)'!E32</f>
        <v>保育士</v>
      </c>
      <c r="F32" s="29" t="str">
        <f>IF('職員点検資料１ (記入例)'!F32="","",'職員点検資料１ (記入例)'!F32)</f>
        <v/>
      </c>
      <c r="G32" s="2665" t="str">
        <f>IF('職員点検資料１ (記入例)'!G32="","",'職員点検資料１ (記入例)'!G32)</f>
        <v/>
      </c>
      <c r="H32" s="2584"/>
      <c r="I32" s="2656" t="s">
        <v>311</v>
      </c>
      <c r="J32" s="2584"/>
      <c r="K32" s="2656" t="s">
        <v>630</v>
      </c>
      <c r="L32" s="2584"/>
      <c r="M32" s="2656" t="s">
        <v>311</v>
      </c>
      <c r="N32" s="2584"/>
      <c r="O32" s="2656" t="s">
        <v>630</v>
      </c>
      <c r="P32" s="40"/>
      <c r="Q32" s="40"/>
      <c r="R32" s="40"/>
      <c r="S32" s="40"/>
      <c r="U32" s="2662" t="str">
        <f>'職員点検資料１ (記入例)'!AC32:AC34</f>
        <v/>
      </c>
      <c r="V32" s="2662">
        <f t="shared" ref="V32" si="8">L32+N32</f>
        <v>0</v>
      </c>
    </row>
    <row r="33" spans="1:22" s="16" customFormat="1" ht="12">
      <c r="A33" s="2563"/>
      <c r="B33" s="2648"/>
      <c r="C33" s="2648"/>
      <c r="D33" s="2648"/>
      <c r="E33" s="30" t="str">
        <f>'職員点検資料１ (記入例)'!E33</f>
        <v>幼稚園教諭</v>
      </c>
      <c r="F33" s="31" t="str">
        <f>IF('職員点検資料１ (記入例)'!F33="","",'職員点検資料１ (記入例)'!F33)</f>
        <v/>
      </c>
      <c r="G33" s="2666"/>
      <c r="H33" s="2585"/>
      <c r="I33" s="2657"/>
      <c r="J33" s="2585"/>
      <c r="K33" s="2657"/>
      <c r="L33" s="2585"/>
      <c r="M33" s="2657"/>
      <c r="N33" s="2585"/>
      <c r="O33" s="2657"/>
      <c r="P33" s="40"/>
      <c r="Q33" s="40"/>
      <c r="R33" s="40"/>
      <c r="S33" s="40"/>
      <c r="U33" s="2663"/>
      <c r="V33" s="2663"/>
    </row>
    <row r="34" spans="1:22" s="16" customFormat="1" ht="12">
      <c r="A34" s="2564"/>
      <c r="B34" s="2649"/>
      <c r="C34" s="2649"/>
      <c r="D34" s="2649"/>
      <c r="E34" s="32" t="str">
        <f>'職員点検資料１ (記入例)'!E34</f>
        <v>（　　　　　　）</v>
      </c>
      <c r="F34" s="33" t="str">
        <f>IF('職員点検資料１ (記入例)'!F34="","",'職員点検資料１ (記入例)'!F34)</f>
        <v/>
      </c>
      <c r="G34" s="2667"/>
      <c r="H34" s="2586"/>
      <c r="I34" s="2658"/>
      <c r="J34" s="2586"/>
      <c r="K34" s="2658"/>
      <c r="L34" s="2586"/>
      <c r="M34" s="2658"/>
      <c r="N34" s="2586"/>
      <c r="O34" s="2658"/>
      <c r="P34" s="40"/>
      <c r="Q34" s="40"/>
      <c r="R34" s="40"/>
      <c r="S34" s="40"/>
      <c r="U34" s="2664"/>
      <c r="V34" s="2664"/>
    </row>
    <row r="35" spans="1:22" s="16" customFormat="1" ht="12" customHeight="1">
      <c r="A35" s="2562">
        <v>11</v>
      </c>
      <c r="B35" s="2647" t="str">
        <f>IF('職員点検資料１ (記入例)'!B35="","",'職員点検資料１ (記入例)'!B35)</f>
        <v/>
      </c>
      <c r="C35" s="2647" t="str">
        <f>IF('職員点検資料１ (記入例)'!C35="","",'職員点検資料１ (記入例)'!C35)</f>
        <v/>
      </c>
      <c r="D35" s="2647" t="str">
        <f>IF('職員点検資料１ (記入例)'!D35="","",'職員点検資料１ (記入例)'!D35)</f>
        <v/>
      </c>
      <c r="E35" s="28" t="str">
        <f>'職員点検資料１ (記入例)'!E35</f>
        <v>保育士</v>
      </c>
      <c r="F35" s="29" t="str">
        <f>IF('職員点検資料１ (記入例)'!F35="","",'職員点検資料１ (記入例)'!F35)</f>
        <v/>
      </c>
      <c r="G35" s="2665" t="str">
        <f>IF('職員点検資料１ (記入例)'!G35="","",'職員点検資料１ (記入例)'!G35)</f>
        <v/>
      </c>
      <c r="H35" s="2584"/>
      <c r="I35" s="2656" t="s">
        <v>311</v>
      </c>
      <c r="J35" s="2584"/>
      <c r="K35" s="2656" t="s">
        <v>630</v>
      </c>
      <c r="L35" s="2584"/>
      <c r="M35" s="2656" t="s">
        <v>311</v>
      </c>
      <c r="N35" s="2584"/>
      <c r="O35" s="2656" t="s">
        <v>630</v>
      </c>
      <c r="P35" s="40"/>
      <c r="Q35" s="40"/>
      <c r="R35" s="40"/>
      <c r="S35" s="40"/>
      <c r="U35" s="2662" t="str">
        <f>'職員点検資料１ (記入例)'!AC35:AC37</f>
        <v/>
      </c>
      <c r="V35" s="2662">
        <f t="shared" ref="V35" si="9">L35+N35</f>
        <v>0</v>
      </c>
    </row>
    <row r="36" spans="1:22" s="16" customFormat="1" ht="12">
      <c r="A36" s="2563"/>
      <c r="B36" s="2648"/>
      <c r="C36" s="2648"/>
      <c r="D36" s="2648"/>
      <c r="E36" s="30" t="str">
        <f>'職員点検資料１ (記入例)'!E36</f>
        <v>幼稚園教諭</v>
      </c>
      <c r="F36" s="31" t="str">
        <f>IF('職員点検資料１ (記入例)'!F36="","",'職員点検資料１ (記入例)'!F36)</f>
        <v/>
      </c>
      <c r="G36" s="2666"/>
      <c r="H36" s="2585"/>
      <c r="I36" s="2657"/>
      <c r="J36" s="2585"/>
      <c r="K36" s="2657"/>
      <c r="L36" s="2585"/>
      <c r="M36" s="2657"/>
      <c r="N36" s="2585"/>
      <c r="O36" s="2657"/>
      <c r="P36" s="40"/>
      <c r="Q36" s="40"/>
      <c r="R36" s="40"/>
      <c r="S36" s="40"/>
      <c r="U36" s="2663"/>
      <c r="V36" s="2663"/>
    </row>
    <row r="37" spans="1:22" s="16" customFormat="1" ht="12">
      <c r="A37" s="2564"/>
      <c r="B37" s="2649"/>
      <c r="C37" s="2649"/>
      <c r="D37" s="2649"/>
      <c r="E37" s="32" t="str">
        <f>'職員点検資料１ (記入例)'!E37</f>
        <v>（　　　　　　）</v>
      </c>
      <c r="F37" s="33" t="str">
        <f>IF('職員点検資料１ (記入例)'!F37="","",'職員点検資料１ (記入例)'!F37)</f>
        <v/>
      </c>
      <c r="G37" s="2667"/>
      <c r="H37" s="2586"/>
      <c r="I37" s="2658"/>
      <c r="J37" s="2586"/>
      <c r="K37" s="2658"/>
      <c r="L37" s="2586"/>
      <c r="M37" s="2658"/>
      <c r="N37" s="2586"/>
      <c r="O37" s="2658"/>
      <c r="P37" s="40"/>
      <c r="Q37" s="40"/>
      <c r="R37" s="40"/>
      <c r="S37" s="40"/>
      <c r="U37" s="2664"/>
      <c r="V37" s="2664"/>
    </row>
    <row r="38" spans="1:22" s="16" customFormat="1" ht="12" customHeight="1">
      <c r="A38" s="2562">
        <v>12</v>
      </c>
      <c r="B38" s="2647" t="str">
        <f>IF('職員点検資料１ (記入例)'!B38="","",'職員点検資料１ (記入例)'!B38)</f>
        <v/>
      </c>
      <c r="C38" s="2647" t="str">
        <f>IF('職員点検資料１ (記入例)'!C38="","",'職員点検資料１ (記入例)'!C38)</f>
        <v/>
      </c>
      <c r="D38" s="2647" t="str">
        <f>IF('職員点検資料１ (記入例)'!D38="","",'職員点検資料１ (記入例)'!D38)</f>
        <v/>
      </c>
      <c r="E38" s="28" t="str">
        <f>'職員点検資料１ (記入例)'!E38</f>
        <v>保育士</v>
      </c>
      <c r="F38" s="29" t="str">
        <f>IF('職員点検資料１ (記入例)'!F38="","",'職員点検資料１ (記入例)'!F38)</f>
        <v/>
      </c>
      <c r="G38" s="2665" t="str">
        <f>IF('職員点検資料１ (記入例)'!G38="","",'職員点検資料１ (記入例)'!G38)</f>
        <v/>
      </c>
      <c r="H38" s="2584"/>
      <c r="I38" s="2656" t="s">
        <v>311</v>
      </c>
      <c r="J38" s="2584"/>
      <c r="K38" s="2656" t="s">
        <v>630</v>
      </c>
      <c r="L38" s="2584"/>
      <c r="M38" s="2656" t="s">
        <v>311</v>
      </c>
      <c r="N38" s="2584"/>
      <c r="O38" s="2656" t="s">
        <v>630</v>
      </c>
      <c r="P38" s="40"/>
      <c r="Q38" s="40"/>
      <c r="R38" s="40"/>
      <c r="S38" s="40"/>
      <c r="U38" s="2662" t="str">
        <f>'職員点検資料１ (記入例)'!AC38:AC40</f>
        <v/>
      </c>
      <c r="V38" s="2662">
        <f t="shared" ref="V38" si="10">L38+N38</f>
        <v>0</v>
      </c>
    </row>
    <row r="39" spans="1:22" s="16" customFormat="1" ht="12">
      <c r="A39" s="2563"/>
      <c r="B39" s="2648"/>
      <c r="C39" s="2648"/>
      <c r="D39" s="2648"/>
      <c r="E39" s="30" t="str">
        <f>'職員点検資料１ (記入例)'!E39</f>
        <v>幼稚園教諭</v>
      </c>
      <c r="F39" s="31" t="str">
        <f>IF('職員点検資料１ (記入例)'!F39="","",'職員点検資料１ (記入例)'!F39)</f>
        <v/>
      </c>
      <c r="G39" s="2666"/>
      <c r="H39" s="2585"/>
      <c r="I39" s="2657"/>
      <c r="J39" s="2585"/>
      <c r="K39" s="2657"/>
      <c r="L39" s="2585"/>
      <c r="M39" s="2657"/>
      <c r="N39" s="2585"/>
      <c r="O39" s="2657"/>
      <c r="P39" s="40"/>
      <c r="Q39" s="40"/>
      <c r="R39" s="40"/>
      <c r="S39" s="40"/>
      <c r="U39" s="2663"/>
      <c r="V39" s="2663"/>
    </row>
    <row r="40" spans="1:22" s="16" customFormat="1" ht="12">
      <c r="A40" s="2564"/>
      <c r="B40" s="2649"/>
      <c r="C40" s="2649"/>
      <c r="D40" s="2649"/>
      <c r="E40" s="32" t="str">
        <f>'職員点検資料１ (記入例)'!E40</f>
        <v>（　　　　　　）</v>
      </c>
      <c r="F40" s="33" t="str">
        <f>IF('職員点検資料１ (記入例)'!F40="","",'職員点検資料１ (記入例)'!F40)</f>
        <v/>
      </c>
      <c r="G40" s="2667"/>
      <c r="H40" s="2586"/>
      <c r="I40" s="2658"/>
      <c r="J40" s="2586"/>
      <c r="K40" s="2658"/>
      <c r="L40" s="2586"/>
      <c r="M40" s="2658"/>
      <c r="N40" s="2586"/>
      <c r="O40" s="2658"/>
      <c r="P40" s="40"/>
      <c r="Q40" s="40"/>
      <c r="R40" s="40"/>
      <c r="S40" s="40"/>
      <c r="U40" s="2664"/>
      <c r="V40" s="2664"/>
    </row>
    <row r="41" spans="1:22" s="16" customFormat="1" ht="12" customHeight="1">
      <c r="A41" s="2562">
        <v>13</v>
      </c>
      <c r="B41" s="2647" t="str">
        <f>IF('職員点検資料１ (記入例)'!B41="","",'職員点検資料１ (記入例)'!B41)</f>
        <v/>
      </c>
      <c r="C41" s="2647" t="str">
        <f>IF('職員点検資料１ (記入例)'!C41="","",'職員点検資料１ (記入例)'!C41)</f>
        <v/>
      </c>
      <c r="D41" s="2647" t="str">
        <f>IF('職員点検資料１ (記入例)'!D41="","",'職員点検資料１ (記入例)'!D41)</f>
        <v/>
      </c>
      <c r="E41" s="28" t="str">
        <f>'職員点検資料１ (記入例)'!E41</f>
        <v>保育士</v>
      </c>
      <c r="F41" s="29" t="str">
        <f>IF('職員点検資料１ (記入例)'!F41="","",'職員点検資料１ (記入例)'!F41)</f>
        <v/>
      </c>
      <c r="G41" s="2665" t="str">
        <f>IF('職員点検資料１ (記入例)'!G41="","",'職員点検資料１ (記入例)'!G41)</f>
        <v/>
      </c>
      <c r="H41" s="2584"/>
      <c r="I41" s="2656" t="s">
        <v>311</v>
      </c>
      <c r="J41" s="2584"/>
      <c r="K41" s="2656" t="s">
        <v>630</v>
      </c>
      <c r="L41" s="2584"/>
      <c r="M41" s="2656" t="s">
        <v>311</v>
      </c>
      <c r="N41" s="2584"/>
      <c r="O41" s="2656" t="s">
        <v>630</v>
      </c>
      <c r="P41" s="40"/>
      <c r="Q41" s="40"/>
      <c r="R41" s="40"/>
      <c r="S41" s="40"/>
      <c r="U41" s="2662" t="str">
        <f>'職員点検資料１ (記入例)'!AC41:AC43</f>
        <v/>
      </c>
      <c r="V41" s="2662">
        <f t="shared" ref="V41" si="11">L41+N41</f>
        <v>0</v>
      </c>
    </row>
    <row r="42" spans="1:22" s="16" customFormat="1" ht="12">
      <c r="A42" s="2563"/>
      <c r="B42" s="2648"/>
      <c r="C42" s="2648"/>
      <c r="D42" s="2648"/>
      <c r="E42" s="30" t="str">
        <f>'職員点検資料１ (記入例)'!E42</f>
        <v>幼稚園教諭</v>
      </c>
      <c r="F42" s="31" t="str">
        <f>IF('職員点検資料１ (記入例)'!F42="","",'職員点検資料１ (記入例)'!F42)</f>
        <v/>
      </c>
      <c r="G42" s="2666"/>
      <c r="H42" s="2585"/>
      <c r="I42" s="2657"/>
      <c r="J42" s="2585"/>
      <c r="K42" s="2657"/>
      <c r="L42" s="2585"/>
      <c r="M42" s="2657"/>
      <c r="N42" s="2585"/>
      <c r="O42" s="2657"/>
      <c r="P42" s="40"/>
      <c r="Q42" s="40"/>
      <c r="R42" s="40"/>
      <c r="S42" s="40"/>
      <c r="U42" s="2663"/>
      <c r="V42" s="2663"/>
    </row>
    <row r="43" spans="1:22" s="16" customFormat="1" ht="12">
      <c r="A43" s="2564"/>
      <c r="B43" s="2649"/>
      <c r="C43" s="2649"/>
      <c r="D43" s="2649"/>
      <c r="E43" s="32" t="str">
        <f>'職員点検資料１ (記入例)'!E43</f>
        <v>（　　　　　　）</v>
      </c>
      <c r="F43" s="33" t="str">
        <f>IF('職員点検資料１ (記入例)'!F43="","",'職員点検資料１ (記入例)'!F43)</f>
        <v/>
      </c>
      <c r="G43" s="2667"/>
      <c r="H43" s="2586"/>
      <c r="I43" s="2658"/>
      <c r="J43" s="2586"/>
      <c r="K43" s="2658"/>
      <c r="L43" s="2586"/>
      <c r="M43" s="2658"/>
      <c r="N43" s="2586"/>
      <c r="O43" s="2658"/>
      <c r="P43" s="40"/>
      <c r="Q43" s="40"/>
      <c r="R43" s="40"/>
      <c r="S43" s="40"/>
      <c r="U43" s="2664"/>
      <c r="V43" s="2664"/>
    </row>
    <row r="44" spans="1:22" s="16" customFormat="1" ht="12" customHeight="1">
      <c r="A44" s="2562">
        <v>14</v>
      </c>
      <c r="B44" s="2647" t="str">
        <f>IF('職員点検資料１ (記入例)'!B44="","",'職員点検資料１ (記入例)'!B44)</f>
        <v/>
      </c>
      <c r="C44" s="2647" t="str">
        <f>IF('職員点検資料１ (記入例)'!C44="","",'職員点検資料１ (記入例)'!C44)</f>
        <v/>
      </c>
      <c r="D44" s="2647" t="str">
        <f>IF('職員点検資料１ (記入例)'!D44="","",'職員点検資料１ (記入例)'!D44)</f>
        <v/>
      </c>
      <c r="E44" s="28" t="str">
        <f>'職員点検資料１ (記入例)'!E44</f>
        <v>保育士</v>
      </c>
      <c r="F44" s="29" t="str">
        <f>IF('職員点検資料１ (記入例)'!F44="","",'職員点検資料１ (記入例)'!F44)</f>
        <v/>
      </c>
      <c r="G44" s="2665" t="str">
        <f>IF('職員点検資料１ (記入例)'!G44="","",'職員点検資料１ (記入例)'!G44)</f>
        <v/>
      </c>
      <c r="H44" s="2584"/>
      <c r="I44" s="2656" t="s">
        <v>311</v>
      </c>
      <c r="J44" s="2584"/>
      <c r="K44" s="2656" t="s">
        <v>630</v>
      </c>
      <c r="L44" s="2584"/>
      <c r="M44" s="2656" t="s">
        <v>311</v>
      </c>
      <c r="N44" s="2584"/>
      <c r="O44" s="2656" t="s">
        <v>630</v>
      </c>
      <c r="P44" s="40"/>
      <c r="Q44" s="40"/>
      <c r="R44" s="40"/>
      <c r="S44" s="40"/>
      <c r="U44" s="2662" t="str">
        <f>'職員点検資料１ (記入例)'!AC44:AC46</f>
        <v/>
      </c>
      <c r="V44" s="2662">
        <f t="shared" ref="V44" si="12">L44+N44</f>
        <v>0</v>
      </c>
    </row>
    <row r="45" spans="1:22" s="16" customFormat="1" ht="12">
      <c r="A45" s="2563"/>
      <c r="B45" s="2648"/>
      <c r="C45" s="2648"/>
      <c r="D45" s="2648"/>
      <c r="E45" s="30" t="str">
        <f>'職員点検資料１ (記入例)'!E45</f>
        <v>幼稚園教諭</v>
      </c>
      <c r="F45" s="31" t="str">
        <f>IF('職員点検資料１ (記入例)'!F45="","",'職員点検資料１ (記入例)'!F45)</f>
        <v/>
      </c>
      <c r="G45" s="2666"/>
      <c r="H45" s="2585"/>
      <c r="I45" s="2657"/>
      <c r="J45" s="2585"/>
      <c r="K45" s="2657"/>
      <c r="L45" s="2585"/>
      <c r="M45" s="2657"/>
      <c r="N45" s="2585"/>
      <c r="O45" s="2657"/>
      <c r="P45" s="40"/>
      <c r="Q45" s="40"/>
      <c r="R45" s="40"/>
      <c r="S45" s="40"/>
      <c r="U45" s="2663"/>
      <c r="V45" s="2663"/>
    </row>
    <row r="46" spans="1:22" s="16" customFormat="1" ht="12">
      <c r="A46" s="2564"/>
      <c r="B46" s="2649"/>
      <c r="C46" s="2649"/>
      <c r="D46" s="2649"/>
      <c r="E46" s="32" t="str">
        <f>'職員点検資料１ (記入例)'!E46</f>
        <v>（　　　　　　）</v>
      </c>
      <c r="F46" s="33" t="str">
        <f>IF('職員点検資料１ (記入例)'!F46="","",'職員点検資料１ (記入例)'!F46)</f>
        <v/>
      </c>
      <c r="G46" s="2667"/>
      <c r="H46" s="2586"/>
      <c r="I46" s="2658"/>
      <c r="J46" s="2586"/>
      <c r="K46" s="2658"/>
      <c r="L46" s="2586"/>
      <c r="M46" s="2658"/>
      <c r="N46" s="2586"/>
      <c r="O46" s="2658"/>
      <c r="P46" s="40"/>
      <c r="Q46" s="40"/>
      <c r="R46" s="40"/>
      <c r="S46" s="40"/>
      <c r="U46" s="2664"/>
      <c r="V46" s="2664"/>
    </row>
    <row r="47" spans="1:22" s="16" customFormat="1" ht="12" customHeight="1">
      <c r="A47" s="2562">
        <v>15</v>
      </c>
      <c r="B47" s="2647" t="str">
        <f>IF('職員点検資料１ (記入例)'!B47="","",'職員点検資料１ (記入例)'!B47)</f>
        <v/>
      </c>
      <c r="C47" s="2647" t="str">
        <f>IF('職員点検資料１ (記入例)'!C47="","",'職員点検資料１ (記入例)'!C47)</f>
        <v/>
      </c>
      <c r="D47" s="2647" t="str">
        <f>IF('職員点検資料１ (記入例)'!D47="","",'職員点検資料１ (記入例)'!D47)</f>
        <v/>
      </c>
      <c r="E47" s="28" t="str">
        <f>'職員点検資料１ (記入例)'!E47</f>
        <v>保育士</v>
      </c>
      <c r="F47" s="29" t="str">
        <f>IF('職員点検資料１ (記入例)'!F47="","",'職員点検資料１ (記入例)'!F47)</f>
        <v/>
      </c>
      <c r="G47" s="2665" t="str">
        <f>IF('職員点検資料１ (記入例)'!G47="","",'職員点検資料１ (記入例)'!G47)</f>
        <v/>
      </c>
      <c r="H47" s="2584"/>
      <c r="I47" s="2656" t="s">
        <v>311</v>
      </c>
      <c r="J47" s="2584"/>
      <c r="K47" s="2656" t="s">
        <v>630</v>
      </c>
      <c r="L47" s="2584"/>
      <c r="M47" s="2656" t="s">
        <v>311</v>
      </c>
      <c r="N47" s="2584"/>
      <c r="O47" s="2656" t="s">
        <v>630</v>
      </c>
      <c r="P47" s="40"/>
      <c r="Q47" s="40"/>
      <c r="R47" s="40"/>
      <c r="S47" s="40"/>
      <c r="U47" s="2662" t="str">
        <f>'職員点検資料１ (記入例)'!AC47:AC49</f>
        <v/>
      </c>
      <c r="V47" s="2662">
        <f t="shared" ref="V47" si="13">L47+N47</f>
        <v>0</v>
      </c>
    </row>
    <row r="48" spans="1:22" s="16" customFormat="1" ht="12">
      <c r="A48" s="2563"/>
      <c r="B48" s="2648"/>
      <c r="C48" s="2648"/>
      <c r="D48" s="2648"/>
      <c r="E48" s="30" t="str">
        <f>'職員点検資料１ (記入例)'!E48</f>
        <v>幼稚園教諭</v>
      </c>
      <c r="F48" s="31" t="str">
        <f>IF('職員点検資料１ (記入例)'!F48="","",'職員点検資料１ (記入例)'!F48)</f>
        <v/>
      </c>
      <c r="G48" s="2666"/>
      <c r="H48" s="2585"/>
      <c r="I48" s="2657"/>
      <c r="J48" s="2585"/>
      <c r="K48" s="2657"/>
      <c r="L48" s="2585"/>
      <c r="M48" s="2657"/>
      <c r="N48" s="2585"/>
      <c r="O48" s="2657"/>
      <c r="P48" s="40"/>
      <c r="Q48" s="40"/>
      <c r="R48" s="40"/>
      <c r="S48" s="40"/>
      <c r="U48" s="2663"/>
      <c r="V48" s="2663"/>
    </row>
    <row r="49" spans="1:22" s="16" customFormat="1" ht="12">
      <c r="A49" s="2564"/>
      <c r="B49" s="2649"/>
      <c r="C49" s="2649"/>
      <c r="D49" s="2649"/>
      <c r="E49" s="32" t="str">
        <f>'職員点検資料１ (記入例)'!E49</f>
        <v>（　　　　　　）</v>
      </c>
      <c r="F49" s="33" t="str">
        <f>IF('職員点検資料１ (記入例)'!F49="","",'職員点検資料１ (記入例)'!F49)</f>
        <v/>
      </c>
      <c r="G49" s="2667"/>
      <c r="H49" s="2586"/>
      <c r="I49" s="2658"/>
      <c r="J49" s="2586"/>
      <c r="K49" s="2658"/>
      <c r="L49" s="2586"/>
      <c r="M49" s="2658"/>
      <c r="N49" s="2586"/>
      <c r="O49" s="2658"/>
      <c r="P49" s="40"/>
      <c r="Q49" s="40"/>
      <c r="R49" s="40"/>
      <c r="S49" s="40"/>
      <c r="U49" s="2664"/>
      <c r="V49" s="2664"/>
    </row>
    <row r="50" spans="1:22" s="16" customFormat="1" ht="12" customHeight="1">
      <c r="A50" s="2562">
        <v>16</v>
      </c>
      <c r="B50" s="2647" t="str">
        <f>IF('職員点検資料１ (記入例)'!B50="","",'職員点検資料１ (記入例)'!B50)</f>
        <v/>
      </c>
      <c r="C50" s="2647" t="str">
        <f>IF('職員点検資料１ (記入例)'!C50="","",'職員点検資料１ (記入例)'!C50)</f>
        <v/>
      </c>
      <c r="D50" s="2647" t="str">
        <f>IF('職員点検資料１ (記入例)'!D50="","",'職員点検資料１ (記入例)'!D50)</f>
        <v/>
      </c>
      <c r="E50" s="28" t="str">
        <f>'職員点検資料１ (記入例)'!E50</f>
        <v>保育士</v>
      </c>
      <c r="F50" s="29" t="str">
        <f>IF('職員点検資料１ (記入例)'!F50="","",'職員点検資料１ (記入例)'!F50)</f>
        <v/>
      </c>
      <c r="G50" s="2665" t="str">
        <f>IF('職員点検資料１ (記入例)'!G50="","",'職員点検資料１ (記入例)'!G50)</f>
        <v/>
      </c>
      <c r="H50" s="2584"/>
      <c r="I50" s="2656" t="s">
        <v>311</v>
      </c>
      <c r="J50" s="2584"/>
      <c r="K50" s="2656" t="s">
        <v>630</v>
      </c>
      <c r="L50" s="2584"/>
      <c r="M50" s="2656" t="s">
        <v>311</v>
      </c>
      <c r="N50" s="2584"/>
      <c r="O50" s="2656" t="s">
        <v>630</v>
      </c>
      <c r="P50" s="40"/>
      <c r="Q50" s="40"/>
      <c r="R50" s="40"/>
      <c r="S50" s="40"/>
      <c r="U50" s="2662" t="str">
        <f>'職員点検資料１ (記入例)'!AC50:AC52</f>
        <v/>
      </c>
      <c r="V50" s="2662">
        <f t="shared" ref="V50" si="14">L50+N50</f>
        <v>0</v>
      </c>
    </row>
    <row r="51" spans="1:22" s="16" customFormat="1" ht="12">
      <c r="A51" s="2563"/>
      <c r="B51" s="2648"/>
      <c r="C51" s="2648"/>
      <c r="D51" s="2648"/>
      <c r="E51" s="30" t="str">
        <f>'職員点検資料１ (記入例)'!E51</f>
        <v>幼稚園教諭</v>
      </c>
      <c r="F51" s="31" t="str">
        <f>IF('職員点検資料１ (記入例)'!F51="","",'職員点検資料１ (記入例)'!F51)</f>
        <v/>
      </c>
      <c r="G51" s="2666"/>
      <c r="H51" s="2585"/>
      <c r="I51" s="2657"/>
      <c r="J51" s="2585"/>
      <c r="K51" s="2657"/>
      <c r="L51" s="2585"/>
      <c r="M51" s="2657"/>
      <c r="N51" s="2585"/>
      <c r="O51" s="2657"/>
      <c r="P51" s="40"/>
      <c r="Q51" s="40"/>
      <c r="R51" s="40"/>
      <c r="S51" s="40"/>
      <c r="U51" s="2663"/>
      <c r="V51" s="2663"/>
    </row>
    <row r="52" spans="1:22" s="16" customFormat="1" ht="12">
      <c r="A52" s="2564"/>
      <c r="B52" s="2649"/>
      <c r="C52" s="2649"/>
      <c r="D52" s="2649"/>
      <c r="E52" s="32" t="str">
        <f>'職員点検資料１ (記入例)'!E52</f>
        <v>（　　　　　　）</v>
      </c>
      <c r="F52" s="33" t="str">
        <f>IF('職員点検資料１ (記入例)'!F52="","",'職員点検資料１ (記入例)'!F52)</f>
        <v/>
      </c>
      <c r="G52" s="2667"/>
      <c r="H52" s="2586"/>
      <c r="I52" s="2658"/>
      <c r="J52" s="2586"/>
      <c r="K52" s="2658"/>
      <c r="L52" s="2586"/>
      <c r="M52" s="2658"/>
      <c r="N52" s="2586"/>
      <c r="O52" s="2658"/>
      <c r="P52" s="40"/>
      <c r="Q52" s="40"/>
      <c r="R52" s="40"/>
      <c r="S52" s="40"/>
      <c r="U52" s="2664"/>
      <c r="V52" s="2664"/>
    </row>
    <row r="53" spans="1:22" s="16" customFormat="1" ht="12" customHeight="1">
      <c r="A53" s="2562">
        <v>17</v>
      </c>
      <c r="B53" s="2647" t="str">
        <f>IF('職員点検資料１ (記入例)'!B53="","",'職員点検資料１ (記入例)'!B53)</f>
        <v/>
      </c>
      <c r="C53" s="2647" t="str">
        <f>IF('職員点検資料１ (記入例)'!C53="","",'職員点検資料１ (記入例)'!C53)</f>
        <v/>
      </c>
      <c r="D53" s="2647" t="str">
        <f>IF('職員点検資料１ (記入例)'!D53="","",'職員点検資料１ (記入例)'!D53)</f>
        <v/>
      </c>
      <c r="E53" s="28" t="str">
        <f>'職員点検資料１ (記入例)'!E53</f>
        <v>保育士</v>
      </c>
      <c r="F53" s="29" t="str">
        <f>IF('職員点検資料１ (記入例)'!F53="","",'職員点検資料１ (記入例)'!F53)</f>
        <v/>
      </c>
      <c r="G53" s="2665" t="str">
        <f>IF('職員点検資料１ (記入例)'!G53="","",'職員点検資料１ (記入例)'!G53)</f>
        <v/>
      </c>
      <c r="H53" s="2584"/>
      <c r="I53" s="2656" t="s">
        <v>311</v>
      </c>
      <c r="J53" s="2584"/>
      <c r="K53" s="2656" t="s">
        <v>630</v>
      </c>
      <c r="L53" s="2584"/>
      <c r="M53" s="2656" t="s">
        <v>311</v>
      </c>
      <c r="N53" s="2584"/>
      <c r="O53" s="2656" t="s">
        <v>630</v>
      </c>
      <c r="P53" s="40"/>
      <c r="Q53" s="40"/>
      <c r="R53" s="40"/>
      <c r="S53" s="40"/>
      <c r="U53" s="2662" t="str">
        <f>'職員点検資料１ (記入例)'!AC53:AC55</f>
        <v/>
      </c>
      <c r="V53" s="2662">
        <f t="shared" ref="V53" si="15">L53+N53</f>
        <v>0</v>
      </c>
    </row>
    <row r="54" spans="1:22" s="16" customFormat="1" ht="12">
      <c r="A54" s="2563"/>
      <c r="B54" s="2648"/>
      <c r="C54" s="2648"/>
      <c r="D54" s="2648"/>
      <c r="E54" s="30" t="str">
        <f>'職員点検資料１ (記入例)'!E54</f>
        <v>幼稚園教諭</v>
      </c>
      <c r="F54" s="31" t="str">
        <f>IF('職員点検資料１ (記入例)'!F54="","",'職員点検資料１ (記入例)'!F54)</f>
        <v/>
      </c>
      <c r="G54" s="2666"/>
      <c r="H54" s="2585"/>
      <c r="I54" s="2657"/>
      <c r="J54" s="2585"/>
      <c r="K54" s="2657"/>
      <c r="L54" s="2585"/>
      <c r="M54" s="2657"/>
      <c r="N54" s="2585"/>
      <c r="O54" s="2657"/>
      <c r="P54" s="40"/>
      <c r="Q54" s="40"/>
      <c r="R54" s="40"/>
      <c r="S54" s="40"/>
      <c r="U54" s="2663"/>
      <c r="V54" s="2663"/>
    </row>
    <row r="55" spans="1:22" s="16" customFormat="1">
      <c r="A55" s="2564"/>
      <c r="B55" s="2649"/>
      <c r="C55" s="2649"/>
      <c r="D55" s="2649"/>
      <c r="E55" s="32" t="str">
        <f>'職員点検資料１ (記入例)'!E55</f>
        <v>（　　　　　　）</v>
      </c>
      <c r="F55" s="33" t="str">
        <f>IF('職員点検資料１ (記入例)'!F55="","",'職員点検資料１ (記入例)'!F55)</f>
        <v/>
      </c>
      <c r="G55" s="2667"/>
      <c r="H55" s="2586"/>
      <c r="I55" s="2658"/>
      <c r="J55" s="2586"/>
      <c r="K55" s="2658"/>
      <c r="L55" s="2586"/>
      <c r="M55" s="2658"/>
      <c r="N55" s="2586"/>
      <c r="O55" s="2658"/>
      <c r="P55" s="36"/>
      <c r="Q55" s="36"/>
      <c r="R55" s="36"/>
      <c r="S55" s="36"/>
      <c r="U55" s="2664"/>
      <c r="V55" s="2664"/>
    </row>
    <row r="56" spans="1:22" s="16" customFormat="1" ht="12" customHeight="1">
      <c r="A56" s="2562">
        <v>18</v>
      </c>
      <c r="B56" s="2647" t="str">
        <f>IF('職員点検資料１ (記入例)'!B56="","",'職員点検資料１ (記入例)'!B56)</f>
        <v/>
      </c>
      <c r="C56" s="2647" t="str">
        <f>IF('職員点検資料１ (記入例)'!C56="","",'職員点検資料１ (記入例)'!C56)</f>
        <v/>
      </c>
      <c r="D56" s="2647" t="str">
        <f>IF('職員点検資料１ (記入例)'!D56="","",'職員点検資料１ (記入例)'!D56)</f>
        <v/>
      </c>
      <c r="E56" s="28" t="str">
        <f>'職員点検資料１ (記入例)'!E56</f>
        <v>保育士</v>
      </c>
      <c r="F56" s="29" t="str">
        <f>IF('職員点検資料１ (記入例)'!F56="","",'職員点検資料１ (記入例)'!F56)</f>
        <v/>
      </c>
      <c r="G56" s="2665" t="str">
        <f>IF('職員点検資料１ (記入例)'!G56="","",'職員点検資料１ (記入例)'!G56)</f>
        <v/>
      </c>
      <c r="H56" s="2584"/>
      <c r="I56" s="2656" t="s">
        <v>311</v>
      </c>
      <c r="J56" s="2584"/>
      <c r="K56" s="2656" t="s">
        <v>630</v>
      </c>
      <c r="L56" s="2584"/>
      <c r="M56" s="2656" t="s">
        <v>311</v>
      </c>
      <c r="N56" s="2584"/>
      <c r="O56" s="2656" t="s">
        <v>630</v>
      </c>
      <c r="P56" s="36"/>
      <c r="Q56" s="36"/>
      <c r="R56" s="36"/>
      <c r="S56" s="36"/>
      <c r="U56" s="2662" t="str">
        <f>'職員点検資料１ (記入例)'!AC56:AC58</f>
        <v/>
      </c>
      <c r="V56" s="2662">
        <f t="shared" ref="V56" si="16">L56+N56</f>
        <v>0</v>
      </c>
    </row>
    <row r="57" spans="1:22" s="16" customFormat="1">
      <c r="A57" s="2563"/>
      <c r="B57" s="2648"/>
      <c r="C57" s="2648"/>
      <c r="D57" s="2648"/>
      <c r="E57" s="30" t="str">
        <f>'職員点検資料１ (記入例)'!E57</f>
        <v>幼稚園教諭</v>
      </c>
      <c r="F57" s="31" t="str">
        <f>IF('職員点検資料１ (記入例)'!F57="","",'職員点検資料１ (記入例)'!F57)</f>
        <v/>
      </c>
      <c r="G57" s="2666"/>
      <c r="H57" s="2585"/>
      <c r="I57" s="2657"/>
      <c r="J57" s="2585"/>
      <c r="K57" s="2657"/>
      <c r="L57" s="2585"/>
      <c r="M57" s="2657"/>
      <c r="N57" s="2585"/>
      <c r="O57" s="2657"/>
      <c r="P57" s="36"/>
      <c r="Q57" s="36"/>
      <c r="R57" s="36"/>
      <c r="S57" s="36"/>
      <c r="U57" s="2663"/>
      <c r="V57" s="2663"/>
    </row>
    <row r="58" spans="1:22" s="16" customFormat="1">
      <c r="A58" s="2564"/>
      <c r="B58" s="2649"/>
      <c r="C58" s="2649"/>
      <c r="D58" s="2649"/>
      <c r="E58" s="32" t="str">
        <f>'職員点検資料１ (記入例)'!E58</f>
        <v>（　　　　　　）</v>
      </c>
      <c r="F58" s="33" t="str">
        <f>IF('職員点検資料１ (記入例)'!F58="","",'職員点検資料１ (記入例)'!F58)</f>
        <v/>
      </c>
      <c r="G58" s="2667"/>
      <c r="H58" s="2586"/>
      <c r="I58" s="2658"/>
      <c r="J58" s="2586"/>
      <c r="K58" s="2658"/>
      <c r="L58" s="2586"/>
      <c r="M58" s="2658"/>
      <c r="N58" s="2586"/>
      <c r="O58" s="2658"/>
      <c r="P58" s="36"/>
      <c r="Q58" s="36"/>
      <c r="R58" s="36"/>
      <c r="S58" s="36"/>
      <c r="U58" s="2664"/>
      <c r="V58" s="2664"/>
    </row>
    <row r="59" spans="1:22" s="16" customFormat="1" ht="12" customHeight="1">
      <c r="A59" s="2562">
        <v>19</v>
      </c>
      <c r="B59" s="2647" t="str">
        <f>IF('職員点検資料１ (記入例)'!B59="","",'職員点検資料１ (記入例)'!B59)</f>
        <v/>
      </c>
      <c r="C59" s="2647" t="str">
        <f>IF('職員点検資料１ (記入例)'!C59="","",'職員点検資料１ (記入例)'!C59)</f>
        <v/>
      </c>
      <c r="D59" s="2647" t="str">
        <f>IF('職員点検資料１ (記入例)'!D59="","",'職員点検資料１ (記入例)'!D59)</f>
        <v/>
      </c>
      <c r="E59" s="28" t="str">
        <f>'職員点検資料１ (記入例)'!E59</f>
        <v>保育士</v>
      </c>
      <c r="F59" s="29" t="str">
        <f>IF('職員点検資料１ (記入例)'!F59="","",'職員点検資料１ (記入例)'!F59)</f>
        <v/>
      </c>
      <c r="G59" s="2665" t="str">
        <f>IF('職員点検資料１ (記入例)'!G59="","",'職員点検資料１ (記入例)'!G59)</f>
        <v/>
      </c>
      <c r="H59" s="2584"/>
      <c r="I59" s="2656" t="s">
        <v>311</v>
      </c>
      <c r="J59" s="2584"/>
      <c r="K59" s="2656" t="s">
        <v>630</v>
      </c>
      <c r="L59" s="2584"/>
      <c r="M59" s="2656" t="s">
        <v>311</v>
      </c>
      <c r="N59" s="2584"/>
      <c r="O59" s="2656" t="s">
        <v>630</v>
      </c>
      <c r="P59" s="36"/>
      <c r="Q59" s="36"/>
      <c r="R59" s="36"/>
      <c r="S59" s="36"/>
      <c r="U59" s="2662" t="str">
        <f>'職員点検資料１ (記入例)'!AC59:AC61</f>
        <v/>
      </c>
      <c r="V59" s="2662">
        <f t="shared" ref="V59" si="17">L59+N59</f>
        <v>0</v>
      </c>
    </row>
    <row r="60" spans="1:22" s="16" customFormat="1">
      <c r="A60" s="2563"/>
      <c r="B60" s="2648"/>
      <c r="C60" s="2648"/>
      <c r="D60" s="2648"/>
      <c r="E60" s="30" t="str">
        <f>'職員点検資料１ (記入例)'!E60</f>
        <v>幼稚園教諭</v>
      </c>
      <c r="F60" s="31" t="str">
        <f>IF('職員点検資料１ (記入例)'!F60="","",'職員点検資料１ (記入例)'!F60)</f>
        <v/>
      </c>
      <c r="G60" s="2666"/>
      <c r="H60" s="2585"/>
      <c r="I60" s="2657"/>
      <c r="J60" s="2585"/>
      <c r="K60" s="2657"/>
      <c r="L60" s="2585"/>
      <c r="M60" s="2657"/>
      <c r="N60" s="2585"/>
      <c r="O60" s="2657"/>
      <c r="P60" s="36"/>
      <c r="Q60" s="36"/>
      <c r="R60" s="36"/>
      <c r="S60" s="36"/>
      <c r="U60" s="2663"/>
      <c r="V60" s="2663"/>
    </row>
    <row r="61" spans="1:22" s="16" customFormat="1">
      <c r="A61" s="2564"/>
      <c r="B61" s="2649"/>
      <c r="C61" s="2649"/>
      <c r="D61" s="2649"/>
      <c r="E61" s="32" t="str">
        <f>'職員点検資料１ (記入例)'!E61</f>
        <v>（　　　　　　）</v>
      </c>
      <c r="F61" s="33" t="str">
        <f>IF('職員点検資料１ (記入例)'!F61="","",'職員点検資料１ (記入例)'!F61)</f>
        <v/>
      </c>
      <c r="G61" s="2667"/>
      <c r="H61" s="2586"/>
      <c r="I61" s="2658"/>
      <c r="J61" s="2586"/>
      <c r="K61" s="2658"/>
      <c r="L61" s="2586"/>
      <c r="M61" s="2658"/>
      <c r="N61" s="2586"/>
      <c r="O61" s="2658"/>
      <c r="P61" s="36"/>
      <c r="Q61" s="36"/>
      <c r="R61" s="36"/>
      <c r="S61" s="36"/>
      <c r="U61" s="2664"/>
      <c r="V61" s="2664"/>
    </row>
    <row r="62" spans="1:22" s="16" customFormat="1" ht="12" customHeight="1">
      <c r="A62" s="2562">
        <v>20</v>
      </c>
      <c r="B62" s="2647" t="str">
        <f>IF('職員点検資料１ (記入例)'!B62="","",'職員点検資料１ (記入例)'!B62)</f>
        <v/>
      </c>
      <c r="C62" s="2647" t="str">
        <f>IF('職員点検資料１ (記入例)'!C62="","",'職員点検資料１ (記入例)'!C62)</f>
        <v/>
      </c>
      <c r="D62" s="2647" t="str">
        <f>IF('職員点検資料１ (記入例)'!D62="","",'職員点検資料１ (記入例)'!D62)</f>
        <v/>
      </c>
      <c r="E62" s="28" t="str">
        <f>'職員点検資料１ (記入例)'!E62</f>
        <v>保育士</v>
      </c>
      <c r="F62" s="29" t="str">
        <f>IF('職員点検資料１ (記入例)'!F62="","",'職員点検資料１ (記入例)'!F62)</f>
        <v/>
      </c>
      <c r="G62" s="2665" t="str">
        <f>IF('職員点検資料１ (記入例)'!G62="","",'職員点検資料１ (記入例)'!G62)</f>
        <v/>
      </c>
      <c r="H62" s="2584"/>
      <c r="I62" s="2656" t="s">
        <v>311</v>
      </c>
      <c r="J62" s="2584"/>
      <c r="K62" s="2656" t="s">
        <v>630</v>
      </c>
      <c r="L62" s="2584"/>
      <c r="M62" s="2656" t="s">
        <v>311</v>
      </c>
      <c r="N62" s="2584"/>
      <c r="O62" s="2656" t="s">
        <v>630</v>
      </c>
      <c r="P62" s="36"/>
      <c r="Q62" s="36"/>
      <c r="R62" s="36"/>
      <c r="S62" s="36"/>
      <c r="U62" s="2662" t="str">
        <f>'職員点検資料１ (記入例)'!AC62:AC64</f>
        <v/>
      </c>
      <c r="V62" s="2662">
        <f t="shared" ref="V62" si="18">L62+N62</f>
        <v>0</v>
      </c>
    </row>
    <row r="63" spans="1:22" s="16" customFormat="1">
      <c r="A63" s="2563"/>
      <c r="B63" s="2648"/>
      <c r="C63" s="2648"/>
      <c r="D63" s="2648"/>
      <c r="E63" s="30" t="str">
        <f>'職員点検資料１ (記入例)'!E63</f>
        <v>幼稚園教諭</v>
      </c>
      <c r="F63" s="31" t="str">
        <f>IF('職員点検資料１ (記入例)'!F63="","",'職員点検資料１ (記入例)'!F63)</f>
        <v/>
      </c>
      <c r="G63" s="2666"/>
      <c r="H63" s="2585"/>
      <c r="I63" s="2657"/>
      <c r="J63" s="2585"/>
      <c r="K63" s="2657"/>
      <c r="L63" s="2585"/>
      <c r="M63" s="2657"/>
      <c r="N63" s="2585"/>
      <c r="O63" s="2657"/>
      <c r="P63" s="36"/>
      <c r="Q63" s="36"/>
      <c r="R63" s="36"/>
      <c r="S63" s="36"/>
      <c r="U63" s="2663"/>
      <c r="V63" s="2663"/>
    </row>
    <row r="64" spans="1:22" s="16" customFormat="1">
      <c r="A64" s="2564"/>
      <c r="B64" s="2649"/>
      <c r="C64" s="2649"/>
      <c r="D64" s="2649"/>
      <c r="E64" s="32" t="str">
        <f>'職員点検資料１ (記入例)'!E64</f>
        <v>（　　　　　　）</v>
      </c>
      <c r="F64" s="33" t="str">
        <f>IF('職員点検資料１ (記入例)'!F64="","",'職員点検資料１ (記入例)'!F64)</f>
        <v/>
      </c>
      <c r="G64" s="2667"/>
      <c r="H64" s="2586"/>
      <c r="I64" s="2658"/>
      <c r="J64" s="2586"/>
      <c r="K64" s="2658"/>
      <c r="L64" s="2586"/>
      <c r="M64" s="2658"/>
      <c r="N64" s="2586"/>
      <c r="O64" s="2658"/>
      <c r="P64" s="36"/>
      <c r="Q64" s="36"/>
      <c r="R64" s="36"/>
      <c r="S64" s="36"/>
      <c r="U64" s="2664"/>
      <c r="V64" s="2664"/>
    </row>
    <row r="65" spans="1:22" s="16" customFormat="1" ht="12" customHeight="1">
      <c r="A65" s="2562">
        <v>21</v>
      </c>
      <c r="B65" s="2647" t="str">
        <f>IF('職員点検資料１ (記入例)'!B65="","",'職員点検資料１ (記入例)'!B65)</f>
        <v/>
      </c>
      <c r="C65" s="2647" t="str">
        <f>IF('職員点検資料１ (記入例)'!C65="","",'職員点検資料１ (記入例)'!C65)</f>
        <v/>
      </c>
      <c r="D65" s="2647" t="str">
        <f>IF('職員点検資料１ (記入例)'!D65="","",'職員点検資料１ (記入例)'!D65)</f>
        <v/>
      </c>
      <c r="E65" s="28" t="str">
        <f>'職員点検資料１ (記入例)'!E65</f>
        <v>保育士</v>
      </c>
      <c r="F65" s="29" t="str">
        <f>IF('職員点検資料１ (記入例)'!F65="","",'職員点検資料１ (記入例)'!F65)</f>
        <v/>
      </c>
      <c r="G65" s="2665" t="str">
        <f>IF('職員点検資料１ (記入例)'!G65="","",'職員点検資料１ (記入例)'!G65)</f>
        <v/>
      </c>
      <c r="H65" s="2584"/>
      <c r="I65" s="2656" t="s">
        <v>311</v>
      </c>
      <c r="J65" s="2584"/>
      <c r="K65" s="2656" t="s">
        <v>630</v>
      </c>
      <c r="L65" s="2584"/>
      <c r="M65" s="2656" t="s">
        <v>311</v>
      </c>
      <c r="N65" s="2584"/>
      <c r="O65" s="2656" t="s">
        <v>630</v>
      </c>
      <c r="P65" s="36"/>
      <c r="Q65" s="36"/>
      <c r="R65" s="36"/>
      <c r="S65" s="36"/>
      <c r="U65" s="2662" t="str">
        <f>'職員点検資料１ (記入例)'!AC65:AC67</f>
        <v/>
      </c>
      <c r="V65" s="2662">
        <f t="shared" ref="V65" si="19">L65+N65</f>
        <v>0</v>
      </c>
    </row>
    <row r="66" spans="1:22" s="16" customFormat="1">
      <c r="A66" s="2563"/>
      <c r="B66" s="2648"/>
      <c r="C66" s="2648"/>
      <c r="D66" s="2648"/>
      <c r="E66" s="30" t="str">
        <f>'職員点検資料１ (記入例)'!E66</f>
        <v>幼稚園教諭</v>
      </c>
      <c r="F66" s="31" t="str">
        <f>IF('職員点検資料１ (記入例)'!F66="","",'職員点検資料１ (記入例)'!F66)</f>
        <v/>
      </c>
      <c r="G66" s="2666"/>
      <c r="H66" s="2585"/>
      <c r="I66" s="2657"/>
      <c r="J66" s="2585"/>
      <c r="K66" s="2657"/>
      <c r="L66" s="2585"/>
      <c r="M66" s="2657"/>
      <c r="N66" s="2585"/>
      <c r="O66" s="2657"/>
      <c r="P66" s="36"/>
      <c r="Q66" s="36"/>
      <c r="R66" s="36"/>
      <c r="S66" s="36"/>
      <c r="U66" s="2663"/>
      <c r="V66" s="2663"/>
    </row>
    <row r="67" spans="1:22" s="16" customFormat="1">
      <c r="A67" s="2564"/>
      <c r="B67" s="2649"/>
      <c r="C67" s="2649"/>
      <c r="D67" s="2649"/>
      <c r="E67" s="32" t="str">
        <f>'職員点検資料１ (記入例)'!E67</f>
        <v>（　　　　　　）</v>
      </c>
      <c r="F67" s="33" t="str">
        <f>IF('職員点検資料１ (記入例)'!F67="","",'職員点検資料１ (記入例)'!F67)</f>
        <v/>
      </c>
      <c r="G67" s="2667"/>
      <c r="H67" s="2586"/>
      <c r="I67" s="2658"/>
      <c r="J67" s="2586"/>
      <c r="K67" s="2658"/>
      <c r="L67" s="2586"/>
      <c r="M67" s="2658"/>
      <c r="N67" s="2586"/>
      <c r="O67" s="2658"/>
      <c r="P67" s="36"/>
      <c r="Q67" s="36"/>
      <c r="R67" s="36"/>
      <c r="S67" s="36"/>
      <c r="U67" s="2664"/>
      <c r="V67" s="2664"/>
    </row>
    <row r="68" spans="1:22" s="16" customFormat="1" ht="12" customHeight="1">
      <c r="A68" s="2562">
        <v>22</v>
      </c>
      <c r="B68" s="2647" t="str">
        <f>IF('職員点検資料１ (記入例)'!B68="","",'職員点検資料１ (記入例)'!B68)</f>
        <v/>
      </c>
      <c r="C68" s="2647" t="str">
        <f>IF('職員点検資料１ (記入例)'!C68="","",'職員点検資料１ (記入例)'!C68)</f>
        <v/>
      </c>
      <c r="D68" s="2647" t="str">
        <f>IF('職員点検資料１ (記入例)'!D68="","",'職員点検資料１ (記入例)'!D68)</f>
        <v/>
      </c>
      <c r="E68" s="28" t="str">
        <f>'職員点検資料１ (記入例)'!E68</f>
        <v>保育士</v>
      </c>
      <c r="F68" s="29" t="str">
        <f>IF('職員点検資料１ (記入例)'!F68="","",'職員点検資料１ (記入例)'!F68)</f>
        <v/>
      </c>
      <c r="G68" s="2665" t="str">
        <f>IF('職員点検資料１ (記入例)'!G68="","",'職員点検資料１ (記入例)'!G68)</f>
        <v/>
      </c>
      <c r="H68" s="2584"/>
      <c r="I68" s="2656" t="s">
        <v>311</v>
      </c>
      <c r="J68" s="2584"/>
      <c r="K68" s="2656" t="s">
        <v>630</v>
      </c>
      <c r="L68" s="2584"/>
      <c r="M68" s="2656" t="s">
        <v>311</v>
      </c>
      <c r="N68" s="2584"/>
      <c r="O68" s="2656" t="s">
        <v>630</v>
      </c>
      <c r="P68" s="36"/>
      <c r="Q68" s="36"/>
      <c r="R68" s="36"/>
      <c r="S68" s="36"/>
      <c r="U68" s="2662" t="str">
        <f>'職員点検資料１ (記入例)'!AC68:AC70</f>
        <v/>
      </c>
      <c r="V68" s="2662">
        <f t="shared" ref="V68" si="20">L68+N68</f>
        <v>0</v>
      </c>
    </row>
    <row r="69" spans="1:22" s="16" customFormat="1">
      <c r="A69" s="2563"/>
      <c r="B69" s="2648"/>
      <c r="C69" s="2648"/>
      <c r="D69" s="2648"/>
      <c r="E69" s="30" t="str">
        <f>'職員点検資料１ (記入例)'!E69</f>
        <v>幼稚園教諭</v>
      </c>
      <c r="F69" s="31" t="str">
        <f>IF('職員点検資料１ (記入例)'!F69="","",'職員点検資料１ (記入例)'!F69)</f>
        <v/>
      </c>
      <c r="G69" s="2666"/>
      <c r="H69" s="2585"/>
      <c r="I69" s="2657"/>
      <c r="J69" s="2585"/>
      <c r="K69" s="2657"/>
      <c r="L69" s="2585"/>
      <c r="M69" s="2657"/>
      <c r="N69" s="2585"/>
      <c r="O69" s="2657"/>
      <c r="P69" s="36"/>
      <c r="Q69" s="36"/>
      <c r="R69" s="36"/>
      <c r="S69" s="36"/>
      <c r="U69" s="2663"/>
      <c r="V69" s="2663"/>
    </row>
    <row r="70" spans="1:22" s="16" customFormat="1">
      <c r="A70" s="2564"/>
      <c r="B70" s="2649"/>
      <c r="C70" s="2649"/>
      <c r="D70" s="2649"/>
      <c r="E70" s="32" t="str">
        <f>'職員点検資料１ (記入例)'!E70</f>
        <v>（　　　　　　）</v>
      </c>
      <c r="F70" s="33" t="str">
        <f>IF('職員点検資料１ (記入例)'!F70="","",'職員点検資料１ (記入例)'!F70)</f>
        <v/>
      </c>
      <c r="G70" s="2667"/>
      <c r="H70" s="2586"/>
      <c r="I70" s="2658"/>
      <c r="J70" s="2586"/>
      <c r="K70" s="2658"/>
      <c r="L70" s="2586"/>
      <c r="M70" s="2658"/>
      <c r="N70" s="2586"/>
      <c r="O70" s="2658"/>
      <c r="P70" s="36"/>
      <c r="Q70" s="36"/>
      <c r="R70" s="36"/>
      <c r="S70" s="36"/>
      <c r="U70" s="2664"/>
      <c r="V70" s="2664"/>
    </row>
    <row r="71" spans="1:22" s="16" customFormat="1" ht="12" customHeight="1">
      <c r="A71" s="2562">
        <v>23</v>
      </c>
      <c r="B71" s="2647" t="str">
        <f>IF('職員点検資料１ (記入例)'!B71="","",'職員点検資料１ (記入例)'!B71)</f>
        <v/>
      </c>
      <c r="C71" s="2647" t="str">
        <f>IF('職員点検資料１ (記入例)'!C71="","",'職員点検資料１ (記入例)'!C71)</f>
        <v/>
      </c>
      <c r="D71" s="2647" t="str">
        <f>IF('職員点検資料１ (記入例)'!D71="","",'職員点検資料１ (記入例)'!D71)</f>
        <v/>
      </c>
      <c r="E71" s="28" t="str">
        <f>'職員点検資料１ (記入例)'!E71</f>
        <v>保育士</v>
      </c>
      <c r="F71" s="29" t="str">
        <f>IF('職員点検資料１ (記入例)'!F71="","",'職員点検資料１ (記入例)'!F71)</f>
        <v/>
      </c>
      <c r="G71" s="2665" t="str">
        <f>IF('職員点検資料１ (記入例)'!G71="","",'職員点検資料１ (記入例)'!G71)</f>
        <v/>
      </c>
      <c r="H71" s="2584"/>
      <c r="I71" s="2656" t="s">
        <v>311</v>
      </c>
      <c r="J71" s="2584"/>
      <c r="K71" s="2656" t="s">
        <v>630</v>
      </c>
      <c r="L71" s="2584"/>
      <c r="M71" s="2656" t="s">
        <v>311</v>
      </c>
      <c r="N71" s="2584"/>
      <c r="O71" s="2656" t="s">
        <v>630</v>
      </c>
      <c r="P71" s="36"/>
      <c r="Q71" s="36"/>
      <c r="R71" s="36"/>
      <c r="S71" s="36"/>
      <c r="U71" s="2662" t="str">
        <f>'職員点検資料１ (記入例)'!AC71:AC73</f>
        <v/>
      </c>
      <c r="V71" s="2662">
        <f t="shared" ref="V71" si="21">L71+N71</f>
        <v>0</v>
      </c>
    </row>
    <row r="72" spans="1:22" s="16" customFormat="1">
      <c r="A72" s="2563"/>
      <c r="B72" s="2648"/>
      <c r="C72" s="2648"/>
      <c r="D72" s="2648"/>
      <c r="E72" s="30" t="str">
        <f>'職員点検資料１ (記入例)'!E72</f>
        <v>幼稚園教諭</v>
      </c>
      <c r="F72" s="31" t="str">
        <f>IF('職員点検資料１ (記入例)'!F72="","",'職員点検資料１ (記入例)'!F72)</f>
        <v/>
      </c>
      <c r="G72" s="2666"/>
      <c r="H72" s="2585"/>
      <c r="I72" s="2657"/>
      <c r="J72" s="2585"/>
      <c r="K72" s="2657"/>
      <c r="L72" s="2585"/>
      <c r="M72" s="2657"/>
      <c r="N72" s="2585"/>
      <c r="O72" s="2657"/>
      <c r="P72" s="36"/>
      <c r="Q72" s="36"/>
      <c r="R72" s="36"/>
      <c r="S72" s="36"/>
      <c r="U72" s="2663"/>
      <c r="V72" s="2663"/>
    </row>
    <row r="73" spans="1:22" s="16" customFormat="1">
      <c r="A73" s="2564"/>
      <c r="B73" s="2649"/>
      <c r="C73" s="2649"/>
      <c r="D73" s="2649"/>
      <c r="E73" s="32" t="str">
        <f>'職員点検資料１ (記入例)'!E73</f>
        <v>（　　　　　　）</v>
      </c>
      <c r="F73" s="33" t="str">
        <f>IF('職員点検資料１ (記入例)'!F73="","",'職員点検資料１ (記入例)'!F73)</f>
        <v/>
      </c>
      <c r="G73" s="2667"/>
      <c r="H73" s="2586"/>
      <c r="I73" s="2658"/>
      <c r="J73" s="2586"/>
      <c r="K73" s="2658"/>
      <c r="L73" s="2586"/>
      <c r="M73" s="2658"/>
      <c r="N73" s="2586"/>
      <c r="O73" s="2658"/>
      <c r="P73" s="36"/>
      <c r="Q73" s="36"/>
      <c r="R73" s="36"/>
      <c r="S73" s="36"/>
      <c r="U73" s="2664"/>
      <c r="V73" s="2664"/>
    </row>
    <row r="74" spans="1:22" s="16" customFormat="1" ht="12" customHeight="1">
      <c r="A74" s="2562">
        <v>24</v>
      </c>
      <c r="B74" s="2647" t="str">
        <f>IF('職員点検資料１ (記入例)'!B74="","",'職員点検資料１ (記入例)'!B74)</f>
        <v/>
      </c>
      <c r="C74" s="2647" t="str">
        <f>IF('職員点検資料１ (記入例)'!C74="","",'職員点検資料１ (記入例)'!C74)</f>
        <v/>
      </c>
      <c r="D74" s="2647" t="str">
        <f>IF('職員点検資料１ (記入例)'!D74="","",'職員点検資料１ (記入例)'!D74)</f>
        <v/>
      </c>
      <c r="E74" s="28" t="str">
        <f>'職員点検資料１ (記入例)'!E74</f>
        <v>保育士</v>
      </c>
      <c r="F74" s="29" t="str">
        <f>IF('職員点検資料１ (記入例)'!F74="","",'職員点検資料１ (記入例)'!F74)</f>
        <v/>
      </c>
      <c r="G74" s="2665" t="str">
        <f>IF('職員点検資料１ (記入例)'!G74="","",'職員点検資料１ (記入例)'!G74)</f>
        <v/>
      </c>
      <c r="H74" s="2584"/>
      <c r="I74" s="2656" t="s">
        <v>311</v>
      </c>
      <c r="J74" s="2584"/>
      <c r="K74" s="2656" t="s">
        <v>630</v>
      </c>
      <c r="L74" s="2584"/>
      <c r="M74" s="2656" t="s">
        <v>311</v>
      </c>
      <c r="N74" s="2584"/>
      <c r="O74" s="2656" t="s">
        <v>630</v>
      </c>
      <c r="P74" s="36"/>
      <c r="Q74" s="36"/>
      <c r="R74" s="36"/>
      <c r="S74" s="36"/>
      <c r="U74" s="2662" t="str">
        <f>'職員点検資料１ (記入例)'!AC74:AC76</f>
        <v/>
      </c>
      <c r="V74" s="2662">
        <f t="shared" ref="V74" si="22">L74+N74</f>
        <v>0</v>
      </c>
    </row>
    <row r="75" spans="1:22" s="16" customFormat="1">
      <c r="A75" s="2563"/>
      <c r="B75" s="2648"/>
      <c r="C75" s="2648"/>
      <c r="D75" s="2648"/>
      <c r="E75" s="30" t="str">
        <f>'職員点検資料１ (記入例)'!E75</f>
        <v>幼稚園教諭</v>
      </c>
      <c r="F75" s="31" t="str">
        <f>IF('職員点検資料１ (記入例)'!F75="","",'職員点検資料１ (記入例)'!F75)</f>
        <v/>
      </c>
      <c r="G75" s="2666"/>
      <c r="H75" s="2585"/>
      <c r="I75" s="2657"/>
      <c r="J75" s="2585"/>
      <c r="K75" s="2657"/>
      <c r="L75" s="2585"/>
      <c r="M75" s="2657"/>
      <c r="N75" s="2585"/>
      <c r="O75" s="2657"/>
      <c r="P75" s="36"/>
      <c r="Q75" s="36"/>
      <c r="R75" s="36"/>
      <c r="S75" s="36"/>
      <c r="U75" s="2663"/>
      <c r="V75" s="2663"/>
    </row>
    <row r="76" spans="1:22" s="16" customFormat="1">
      <c r="A76" s="2564"/>
      <c r="B76" s="2649"/>
      <c r="C76" s="2649"/>
      <c r="D76" s="2649"/>
      <c r="E76" s="32" t="str">
        <f>'職員点検資料１ (記入例)'!E76</f>
        <v>（　　　　　　）</v>
      </c>
      <c r="F76" s="33" t="str">
        <f>IF('職員点検資料１ (記入例)'!F76="","",'職員点検資料１ (記入例)'!F76)</f>
        <v/>
      </c>
      <c r="G76" s="2667"/>
      <c r="H76" s="2586"/>
      <c r="I76" s="2658"/>
      <c r="J76" s="2586"/>
      <c r="K76" s="2658"/>
      <c r="L76" s="2586"/>
      <c r="M76" s="2658"/>
      <c r="N76" s="2586"/>
      <c r="O76" s="2658"/>
      <c r="P76" s="36"/>
      <c r="Q76" s="36"/>
      <c r="R76" s="36"/>
      <c r="S76" s="36"/>
      <c r="U76" s="2664"/>
      <c r="V76" s="2664"/>
    </row>
    <row r="77" spans="1:22" s="16" customFormat="1" ht="12" customHeight="1">
      <c r="A77" s="2562">
        <v>25</v>
      </c>
      <c r="B77" s="2647" t="str">
        <f>IF('職員点検資料１ (記入例)'!B77="","",'職員点検資料１ (記入例)'!B77)</f>
        <v/>
      </c>
      <c r="C77" s="2647" t="str">
        <f>IF('職員点検資料１ (記入例)'!C77="","",'職員点検資料１ (記入例)'!C77)</f>
        <v/>
      </c>
      <c r="D77" s="2647" t="str">
        <f>IF('職員点検資料１ (記入例)'!D77="","",'職員点検資料１ (記入例)'!D77)</f>
        <v/>
      </c>
      <c r="E77" s="28" t="str">
        <f>'職員点検資料１ (記入例)'!E77</f>
        <v>保育士</v>
      </c>
      <c r="F77" s="29" t="str">
        <f>IF('職員点検資料１ (記入例)'!F77="","",'職員点検資料１ (記入例)'!F77)</f>
        <v/>
      </c>
      <c r="G77" s="2665" t="str">
        <f>IF('職員点検資料１ (記入例)'!G77="","",'職員点検資料１ (記入例)'!G77)</f>
        <v/>
      </c>
      <c r="H77" s="2584"/>
      <c r="I77" s="2656" t="s">
        <v>311</v>
      </c>
      <c r="J77" s="2584"/>
      <c r="K77" s="2656" t="s">
        <v>630</v>
      </c>
      <c r="L77" s="2584"/>
      <c r="M77" s="2656" t="s">
        <v>311</v>
      </c>
      <c r="N77" s="2584"/>
      <c r="O77" s="2656" t="s">
        <v>630</v>
      </c>
      <c r="P77" s="36"/>
      <c r="Q77" s="36"/>
      <c r="R77" s="36"/>
      <c r="S77" s="36"/>
      <c r="U77" s="2662" t="str">
        <f>'職員点検資料１ (記入例)'!AC77:AC79</f>
        <v/>
      </c>
      <c r="V77" s="2662">
        <f t="shared" ref="V77" si="23">L77+N77</f>
        <v>0</v>
      </c>
    </row>
    <row r="78" spans="1:22" s="16" customFormat="1">
      <c r="A78" s="2563"/>
      <c r="B78" s="2648"/>
      <c r="C78" s="2648"/>
      <c r="D78" s="2648"/>
      <c r="E78" s="30" t="str">
        <f>'職員点検資料１ (記入例)'!E78</f>
        <v>幼稚園教諭</v>
      </c>
      <c r="F78" s="31" t="str">
        <f>IF('職員点検資料１ (記入例)'!F78="","",'職員点検資料１ (記入例)'!F78)</f>
        <v/>
      </c>
      <c r="G78" s="2666"/>
      <c r="H78" s="2585"/>
      <c r="I78" s="2657"/>
      <c r="J78" s="2585"/>
      <c r="K78" s="2657"/>
      <c r="L78" s="2585"/>
      <c r="M78" s="2657"/>
      <c r="N78" s="2585"/>
      <c r="O78" s="2657"/>
      <c r="P78" s="36"/>
      <c r="Q78" s="36"/>
      <c r="R78" s="36"/>
      <c r="S78" s="36"/>
      <c r="U78" s="2663"/>
      <c r="V78" s="2663"/>
    </row>
    <row r="79" spans="1:22" s="16" customFormat="1">
      <c r="A79" s="2564"/>
      <c r="B79" s="2649"/>
      <c r="C79" s="2649"/>
      <c r="D79" s="2649"/>
      <c r="E79" s="32" t="str">
        <f>'職員点検資料１ (記入例)'!E79</f>
        <v>（　　　　　　）</v>
      </c>
      <c r="F79" s="33" t="str">
        <f>IF('職員点検資料１ (記入例)'!F79="","",'職員点検資料１ (記入例)'!F79)</f>
        <v/>
      </c>
      <c r="G79" s="2667"/>
      <c r="H79" s="2586"/>
      <c r="I79" s="2658"/>
      <c r="J79" s="2586"/>
      <c r="K79" s="2658"/>
      <c r="L79" s="2586"/>
      <c r="M79" s="2658"/>
      <c r="N79" s="2586"/>
      <c r="O79" s="2658"/>
      <c r="P79" s="36"/>
      <c r="Q79" s="36"/>
      <c r="R79" s="36"/>
      <c r="S79" s="36"/>
      <c r="U79" s="2664"/>
      <c r="V79" s="2664"/>
    </row>
    <row r="80" spans="1:22" s="16" customFormat="1" ht="12" customHeight="1">
      <c r="A80" s="2562">
        <v>26</v>
      </c>
      <c r="B80" s="2647" t="str">
        <f>IF('職員点検資料１ (記入例)'!B80="","",'職員点検資料１ (記入例)'!B80)</f>
        <v/>
      </c>
      <c r="C80" s="2647" t="str">
        <f>IF('職員点検資料１ (記入例)'!C80="","",'職員点検資料１ (記入例)'!C80)</f>
        <v/>
      </c>
      <c r="D80" s="2647" t="str">
        <f>IF('職員点検資料１ (記入例)'!D80="","",'職員点検資料１ (記入例)'!D80)</f>
        <v/>
      </c>
      <c r="E80" s="28" t="str">
        <f>'職員点検資料１ (記入例)'!E80</f>
        <v>保育士</v>
      </c>
      <c r="F80" s="29" t="str">
        <f>IF('職員点検資料１ (記入例)'!F80="","",'職員点検資料１ (記入例)'!F80)</f>
        <v/>
      </c>
      <c r="G80" s="2665" t="str">
        <f>IF('職員点検資料１ (記入例)'!G80="","",'職員点検資料１ (記入例)'!G80)</f>
        <v/>
      </c>
      <c r="H80" s="2584"/>
      <c r="I80" s="2656" t="s">
        <v>311</v>
      </c>
      <c r="J80" s="2584"/>
      <c r="K80" s="2656" t="s">
        <v>630</v>
      </c>
      <c r="L80" s="2584"/>
      <c r="M80" s="2656" t="s">
        <v>311</v>
      </c>
      <c r="N80" s="2584"/>
      <c r="O80" s="2656" t="s">
        <v>630</v>
      </c>
      <c r="P80" s="36"/>
      <c r="Q80" s="36"/>
      <c r="R80" s="36"/>
      <c r="S80" s="36"/>
      <c r="U80" s="2662" t="str">
        <f>'職員点検資料１ (記入例)'!AC80:AC82</f>
        <v/>
      </c>
      <c r="V80" s="2662">
        <f t="shared" ref="V80" si="24">L80+N80</f>
        <v>0</v>
      </c>
    </row>
    <row r="81" spans="1:22" s="16" customFormat="1">
      <c r="A81" s="2563"/>
      <c r="B81" s="2648"/>
      <c r="C81" s="2648"/>
      <c r="D81" s="2648"/>
      <c r="E81" s="30" t="str">
        <f>'職員点検資料１ (記入例)'!E81</f>
        <v>幼稚園教諭</v>
      </c>
      <c r="F81" s="31" t="str">
        <f>IF('職員点検資料１ (記入例)'!F81="","",'職員点検資料１ (記入例)'!F81)</f>
        <v/>
      </c>
      <c r="G81" s="2666"/>
      <c r="H81" s="2585"/>
      <c r="I81" s="2657"/>
      <c r="J81" s="2585"/>
      <c r="K81" s="2657"/>
      <c r="L81" s="2585"/>
      <c r="M81" s="2657"/>
      <c r="N81" s="2585"/>
      <c r="O81" s="2657"/>
      <c r="P81" s="36"/>
      <c r="Q81" s="36"/>
      <c r="R81" s="36"/>
      <c r="S81" s="36"/>
      <c r="U81" s="2663"/>
      <c r="V81" s="2663"/>
    </row>
    <row r="82" spans="1:22" s="16" customFormat="1">
      <c r="A82" s="2564"/>
      <c r="B82" s="2649"/>
      <c r="C82" s="2649"/>
      <c r="D82" s="2649"/>
      <c r="E82" s="32" t="str">
        <f>'職員点検資料１ (記入例)'!E82</f>
        <v>（　　　　　　）</v>
      </c>
      <c r="F82" s="33" t="str">
        <f>IF('職員点検資料１ (記入例)'!F82="","",'職員点検資料１ (記入例)'!F82)</f>
        <v/>
      </c>
      <c r="G82" s="2667"/>
      <c r="H82" s="2586"/>
      <c r="I82" s="2658"/>
      <c r="J82" s="2586"/>
      <c r="K82" s="2658"/>
      <c r="L82" s="2586"/>
      <c r="M82" s="2658"/>
      <c r="N82" s="2586"/>
      <c r="O82" s="2658"/>
      <c r="P82" s="36"/>
      <c r="Q82" s="36"/>
      <c r="R82" s="36"/>
      <c r="S82" s="36"/>
      <c r="U82" s="2664"/>
      <c r="V82" s="2664"/>
    </row>
    <row r="83" spans="1:22" s="16" customFormat="1" ht="12" customHeight="1">
      <c r="A83" s="2562">
        <v>27</v>
      </c>
      <c r="B83" s="2647" t="str">
        <f>IF('職員点検資料１ (記入例)'!B83="","",'職員点検資料１ (記入例)'!B83)</f>
        <v/>
      </c>
      <c r="C83" s="2647" t="str">
        <f>IF('職員点検資料１ (記入例)'!C83="","",'職員点検資料１ (記入例)'!C83)</f>
        <v/>
      </c>
      <c r="D83" s="2647" t="str">
        <f>IF('職員点検資料１ (記入例)'!D83="","",'職員点検資料１ (記入例)'!D83)</f>
        <v/>
      </c>
      <c r="E83" s="28" t="str">
        <f>'職員点検資料１ (記入例)'!E83</f>
        <v>保育士</v>
      </c>
      <c r="F83" s="29" t="str">
        <f>IF('職員点検資料１ (記入例)'!F83="","",'職員点検資料１ (記入例)'!F83)</f>
        <v/>
      </c>
      <c r="G83" s="2665" t="str">
        <f>IF('職員点検資料１ (記入例)'!G83="","",'職員点検資料１ (記入例)'!G83)</f>
        <v/>
      </c>
      <c r="H83" s="2584"/>
      <c r="I83" s="2656" t="s">
        <v>311</v>
      </c>
      <c r="J83" s="2584"/>
      <c r="K83" s="2656" t="s">
        <v>630</v>
      </c>
      <c r="L83" s="2584"/>
      <c r="M83" s="2656" t="s">
        <v>311</v>
      </c>
      <c r="N83" s="2584"/>
      <c r="O83" s="2656" t="s">
        <v>630</v>
      </c>
      <c r="P83" s="36"/>
      <c r="Q83" s="36"/>
      <c r="R83" s="36"/>
      <c r="S83" s="36"/>
      <c r="U83" s="2662" t="str">
        <f>'職員点検資料１ (記入例)'!AC83:AC85</f>
        <v/>
      </c>
      <c r="V83" s="2662">
        <f t="shared" ref="V83" si="25">L83+N83</f>
        <v>0</v>
      </c>
    </row>
    <row r="84" spans="1:22" s="16" customFormat="1">
      <c r="A84" s="2563"/>
      <c r="B84" s="2648"/>
      <c r="C84" s="2648"/>
      <c r="D84" s="2648"/>
      <c r="E84" s="30" t="str">
        <f>'職員点検資料１ (記入例)'!E84</f>
        <v>幼稚園教諭</v>
      </c>
      <c r="F84" s="31" t="str">
        <f>IF('職員点検資料１ (記入例)'!F84="","",'職員点検資料１ (記入例)'!F84)</f>
        <v/>
      </c>
      <c r="G84" s="2666"/>
      <c r="H84" s="2585"/>
      <c r="I84" s="2657"/>
      <c r="J84" s="2585"/>
      <c r="K84" s="2657"/>
      <c r="L84" s="2585"/>
      <c r="M84" s="2657"/>
      <c r="N84" s="2585"/>
      <c r="O84" s="2657"/>
      <c r="P84" s="36"/>
      <c r="Q84" s="36"/>
      <c r="R84" s="36"/>
      <c r="S84" s="36"/>
      <c r="U84" s="2663"/>
      <c r="V84" s="2663"/>
    </row>
    <row r="85" spans="1:22" s="16" customFormat="1">
      <c r="A85" s="2564"/>
      <c r="B85" s="2649"/>
      <c r="C85" s="2649"/>
      <c r="D85" s="2649"/>
      <c r="E85" s="32" t="str">
        <f>'職員点検資料１ (記入例)'!E85</f>
        <v>（　　　　　　）</v>
      </c>
      <c r="F85" s="33" t="str">
        <f>IF('職員点検資料１ (記入例)'!F85="","",'職員点検資料１ (記入例)'!F85)</f>
        <v/>
      </c>
      <c r="G85" s="2667"/>
      <c r="H85" s="2586"/>
      <c r="I85" s="2658"/>
      <c r="J85" s="2586"/>
      <c r="K85" s="2658"/>
      <c r="L85" s="2586"/>
      <c r="M85" s="2658"/>
      <c r="N85" s="2586"/>
      <c r="O85" s="2658"/>
      <c r="P85" s="36"/>
      <c r="Q85" s="36"/>
      <c r="R85" s="36"/>
      <c r="S85" s="36"/>
      <c r="U85" s="2664"/>
      <c r="V85" s="2664"/>
    </row>
    <row r="86" spans="1:22" s="16" customFormat="1" ht="12" customHeight="1">
      <c r="A86" s="2562">
        <v>28</v>
      </c>
      <c r="B86" s="2647" t="str">
        <f>IF('職員点検資料１ (記入例)'!B86="","",'職員点検資料１ (記入例)'!B86)</f>
        <v/>
      </c>
      <c r="C86" s="2647" t="str">
        <f>IF('職員点検資料１ (記入例)'!C86="","",'職員点検資料１ (記入例)'!C86)</f>
        <v/>
      </c>
      <c r="D86" s="2647" t="str">
        <f>IF('職員点検資料１ (記入例)'!D86="","",'職員点検資料１ (記入例)'!D86)</f>
        <v/>
      </c>
      <c r="E86" s="28" t="str">
        <f>'職員点検資料１ (記入例)'!E86</f>
        <v>保育士</v>
      </c>
      <c r="F86" s="29" t="str">
        <f>IF('職員点検資料１ (記入例)'!F86="","",'職員点検資料１ (記入例)'!F86)</f>
        <v/>
      </c>
      <c r="G86" s="2665" t="str">
        <f>IF('職員点検資料１ (記入例)'!G86="","",'職員点検資料１ (記入例)'!G86)</f>
        <v/>
      </c>
      <c r="H86" s="2584"/>
      <c r="I86" s="2656" t="s">
        <v>311</v>
      </c>
      <c r="J86" s="2584"/>
      <c r="K86" s="2656" t="s">
        <v>630</v>
      </c>
      <c r="L86" s="2584"/>
      <c r="M86" s="2656" t="s">
        <v>311</v>
      </c>
      <c r="N86" s="2584"/>
      <c r="O86" s="2656" t="s">
        <v>630</v>
      </c>
      <c r="P86" s="36"/>
      <c r="Q86" s="36"/>
      <c r="R86" s="36"/>
      <c r="S86" s="36"/>
      <c r="U86" s="2662" t="str">
        <f>'職員点検資料１ (記入例)'!AC86:AC88</f>
        <v/>
      </c>
      <c r="V86" s="2662">
        <f t="shared" ref="V86" si="26">L86+N86</f>
        <v>0</v>
      </c>
    </row>
    <row r="87" spans="1:22" s="16" customFormat="1">
      <c r="A87" s="2563"/>
      <c r="B87" s="2648"/>
      <c r="C87" s="2648"/>
      <c r="D87" s="2648"/>
      <c r="E87" s="30" t="str">
        <f>'職員点検資料１ (記入例)'!E87</f>
        <v>幼稚園教諭</v>
      </c>
      <c r="F87" s="31" t="str">
        <f>IF('職員点検資料１ (記入例)'!F87="","",'職員点検資料１ (記入例)'!F87)</f>
        <v/>
      </c>
      <c r="G87" s="2666"/>
      <c r="H87" s="2585"/>
      <c r="I87" s="2657"/>
      <c r="J87" s="2585"/>
      <c r="K87" s="2657"/>
      <c r="L87" s="2585"/>
      <c r="M87" s="2657"/>
      <c r="N87" s="2585"/>
      <c r="O87" s="2657"/>
      <c r="P87" s="36"/>
      <c r="Q87" s="36"/>
      <c r="R87" s="36"/>
      <c r="S87" s="36"/>
      <c r="U87" s="2663"/>
      <c r="V87" s="2663"/>
    </row>
    <row r="88" spans="1:22" s="16" customFormat="1">
      <c r="A88" s="2564"/>
      <c r="B88" s="2649"/>
      <c r="C88" s="2649"/>
      <c r="D88" s="2649"/>
      <c r="E88" s="32" t="str">
        <f>'職員点検資料１ (記入例)'!E88</f>
        <v>（　　　　　　）</v>
      </c>
      <c r="F88" s="33" t="str">
        <f>IF('職員点検資料１ (記入例)'!F88="","",'職員点検資料１ (記入例)'!F88)</f>
        <v/>
      </c>
      <c r="G88" s="2667"/>
      <c r="H88" s="2586"/>
      <c r="I88" s="2658"/>
      <c r="J88" s="2586"/>
      <c r="K88" s="2658"/>
      <c r="L88" s="2586"/>
      <c r="M88" s="2658"/>
      <c r="N88" s="2586"/>
      <c r="O88" s="2658"/>
      <c r="P88" s="36"/>
      <c r="Q88" s="36"/>
      <c r="R88" s="36"/>
      <c r="S88" s="36"/>
      <c r="U88" s="2664"/>
      <c r="V88" s="2664"/>
    </row>
    <row r="89" spans="1:22" s="16" customFormat="1" ht="12" customHeight="1">
      <c r="A89" s="2562">
        <v>29</v>
      </c>
      <c r="B89" s="2647" t="str">
        <f>IF('職員点検資料１ (記入例)'!B89="","",'職員点検資料１ (記入例)'!B89)</f>
        <v/>
      </c>
      <c r="C89" s="2647" t="str">
        <f>IF('職員点検資料１ (記入例)'!C89="","",'職員点検資料１ (記入例)'!C89)</f>
        <v/>
      </c>
      <c r="D89" s="2647" t="str">
        <f>IF('職員点検資料１ (記入例)'!D89="","",'職員点検資料１ (記入例)'!D89)</f>
        <v/>
      </c>
      <c r="E89" s="28" t="str">
        <f>'職員点検資料１ (記入例)'!E89</f>
        <v>保育士</v>
      </c>
      <c r="F89" s="29" t="str">
        <f>IF('職員点検資料１ (記入例)'!F89="","",'職員点検資料１ (記入例)'!F89)</f>
        <v/>
      </c>
      <c r="G89" s="2665" t="str">
        <f>IF('職員点検資料１ (記入例)'!G89="","",'職員点検資料１ (記入例)'!G89)</f>
        <v/>
      </c>
      <c r="H89" s="2584"/>
      <c r="I89" s="2656" t="s">
        <v>311</v>
      </c>
      <c r="J89" s="2584"/>
      <c r="K89" s="2656" t="s">
        <v>630</v>
      </c>
      <c r="L89" s="2584"/>
      <c r="M89" s="2656" t="s">
        <v>311</v>
      </c>
      <c r="N89" s="2584"/>
      <c r="O89" s="2656" t="s">
        <v>630</v>
      </c>
      <c r="P89" s="36"/>
      <c r="Q89" s="36"/>
      <c r="R89" s="36"/>
      <c r="S89" s="36"/>
      <c r="U89" s="2662" t="str">
        <f>'職員点検資料１ (記入例)'!AC89:AC91</f>
        <v/>
      </c>
      <c r="V89" s="2662">
        <f t="shared" ref="V89" si="27">L89+N89</f>
        <v>0</v>
      </c>
    </row>
    <row r="90" spans="1:22" s="16" customFormat="1">
      <c r="A90" s="2563"/>
      <c r="B90" s="2648"/>
      <c r="C90" s="2648"/>
      <c r="D90" s="2648"/>
      <c r="E90" s="30" t="str">
        <f>'職員点検資料１ (記入例)'!E90</f>
        <v>幼稚園教諭</v>
      </c>
      <c r="F90" s="31" t="str">
        <f>IF('職員点検資料１ (記入例)'!F90="","",'職員点検資料１ (記入例)'!F90)</f>
        <v/>
      </c>
      <c r="G90" s="2666"/>
      <c r="H90" s="2585"/>
      <c r="I90" s="2657"/>
      <c r="J90" s="2585"/>
      <c r="K90" s="2657"/>
      <c r="L90" s="2585"/>
      <c r="M90" s="2657"/>
      <c r="N90" s="2585"/>
      <c r="O90" s="2657"/>
      <c r="P90" s="36"/>
      <c r="Q90" s="36"/>
      <c r="R90" s="36"/>
      <c r="S90" s="36"/>
      <c r="U90" s="2663"/>
      <c r="V90" s="2663"/>
    </row>
    <row r="91" spans="1:22" s="16" customFormat="1">
      <c r="A91" s="2564"/>
      <c r="B91" s="2649"/>
      <c r="C91" s="2649"/>
      <c r="D91" s="2649"/>
      <c r="E91" s="32" t="str">
        <f>'職員点検資料１ (記入例)'!E91</f>
        <v>（　　　　　　）</v>
      </c>
      <c r="F91" s="33" t="str">
        <f>IF('職員点検資料１ (記入例)'!F91="","",'職員点検資料１ (記入例)'!F91)</f>
        <v/>
      </c>
      <c r="G91" s="2667"/>
      <c r="H91" s="2586"/>
      <c r="I91" s="2658"/>
      <c r="J91" s="2586"/>
      <c r="K91" s="2658"/>
      <c r="L91" s="2586"/>
      <c r="M91" s="2658"/>
      <c r="N91" s="2586"/>
      <c r="O91" s="2658"/>
      <c r="P91" s="36"/>
      <c r="Q91" s="36"/>
      <c r="R91" s="36"/>
      <c r="S91" s="36"/>
      <c r="U91" s="2664"/>
      <c r="V91" s="2664"/>
    </row>
    <row r="92" spans="1:22" s="16" customFormat="1" ht="12" customHeight="1">
      <c r="A92" s="2562">
        <v>30</v>
      </c>
      <c r="B92" s="2647" t="str">
        <f>IF('職員点検資料１ (記入例)'!B92="","",'職員点検資料１ (記入例)'!B92)</f>
        <v/>
      </c>
      <c r="C92" s="2647" t="str">
        <f>IF('職員点検資料１ (記入例)'!C92="","",'職員点検資料１ (記入例)'!C92)</f>
        <v/>
      </c>
      <c r="D92" s="2647" t="str">
        <f>IF('職員点検資料１ (記入例)'!D92="","",'職員点検資料１ (記入例)'!D92)</f>
        <v/>
      </c>
      <c r="E92" s="28" t="str">
        <f>'職員点検資料１ (記入例)'!E92</f>
        <v>保育士</v>
      </c>
      <c r="F92" s="29" t="str">
        <f>IF('職員点検資料１ (記入例)'!F92="","",'職員点検資料１ (記入例)'!F92)</f>
        <v/>
      </c>
      <c r="G92" s="2665" t="str">
        <f>IF('職員点検資料１ (記入例)'!G92="","",'職員点検資料１ (記入例)'!G92)</f>
        <v/>
      </c>
      <c r="H92" s="2584"/>
      <c r="I92" s="2656" t="s">
        <v>311</v>
      </c>
      <c r="J92" s="2584"/>
      <c r="K92" s="2656" t="s">
        <v>630</v>
      </c>
      <c r="L92" s="2584"/>
      <c r="M92" s="2656" t="s">
        <v>311</v>
      </c>
      <c r="N92" s="2584"/>
      <c r="O92" s="2656" t="s">
        <v>630</v>
      </c>
      <c r="P92" s="36"/>
      <c r="Q92" s="36"/>
      <c r="R92" s="36"/>
      <c r="S92" s="36"/>
      <c r="U92" s="2662" t="str">
        <f>'職員点検資料１ (記入例)'!AC92:AC94</f>
        <v/>
      </c>
      <c r="V92" s="2662">
        <f t="shared" ref="V92" si="28">L92+N92</f>
        <v>0</v>
      </c>
    </row>
    <row r="93" spans="1:22" s="16" customFormat="1">
      <c r="A93" s="2563"/>
      <c r="B93" s="2648"/>
      <c r="C93" s="2648"/>
      <c r="D93" s="2648"/>
      <c r="E93" s="30" t="str">
        <f>'職員点検資料１ (記入例)'!E93</f>
        <v>幼稚園教諭</v>
      </c>
      <c r="F93" s="31" t="str">
        <f>IF('職員点検資料１ (記入例)'!F93="","",'職員点検資料１ (記入例)'!F93)</f>
        <v/>
      </c>
      <c r="G93" s="2666"/>
      <c r="H93" s="2585"/>
      <c r="I93" s="2657"/>
      <c r="J93" s="2585"/>
      <c r="K93" s="2657"/>
      <c r="L93" s="2585"/>
      <c r="M93" s="2657"/>
      <c r="N93" s="2585"/>
      <c r="O93" s="2657"/>
      <c r="P93" s="36"/>
      <c r="Q93" s="36"/>
      <c r="R93" s="36"/>
      <c r="S93" s="36"/>
      <c r="U93" s="2663"/>
      <c r="V93" s="2663"/>
    </row>
    <row r="94" spans="1:22" s="16" customFormat="1">
      <c r="A94" s="2564"/>
      <c r="B94" s="2649"/>
      <c r="C94" s="2649"/>
      <c r="D94" s="2649"/>
      <c r="E94" s="32" t="str">
        <f>'職員点検資料１ (記入例)'!E94</f>
        <v>（　　　　　　）</v>
      </c>
      <c r="F94" s="33" t="str">
        <f>IF('職員点検資料１ (記入例)'!F94="","",'職員点検資料１ (記入例)'!F94)</f>
        <v/>
      </c>
      <c r="G94" s="2667"/>
      <c r="H94" s="2586"/>
      <c r="I94" s="2658"/>
      <c r="J94" s="2586"/>
      <c r="K94" s="2658"/>
      <c r="L94" s="2586"/>
      <c r="M94" s="2658"/>
      <c r="N94" s="2586"/>
      <c r="O94" s="2658"/>
      <c r="P94" s="36"/>
      <c r="Q94" s="36"/>
      <c r="R94" s="36"/>
      <c r="S94" s="36"/>
      <c r="U94" s="2664"/>
      <c r="V94" s="2664"/>
    </row>
    <row r="95" spans="1:22" s="16" customFormat="1" ht="12" customHeight="1">
      <c r="A95" s="2562">
        <v>31</v>
      </c>
      <c r="B95" s="2647" t="str">
        <f>IF('職員点検資料１ (記入例)'!B95="","",'職員点検資料１ (記入例)'!B95)</f>
        <v/>
      </c>
      <c r="C95" s="2647" t="str">
        <f>IF('職員点検資料１ (記入例)'!C95="","",'職員点検資料１ (記入例)'!C95)</f>
        <v/>
      </c>
      <c r="D95" s="2647" t="str">
        <f>IF('職員点検資料１ (記入例)'!D95="","",'職員点検資料１ (記入例)'!D95)</f>
        <v/>
      </c>
      <c r="E95" s="28" t="str">
        <f>'職員点検資料１ (記入例)'!E95</f>
        <v>保育士</v>
      </c>
      <c r="F95" s="29" t="str">
        <f>IF('職員点検資料１ (記入例)'!F95="","",'職員点検資料１ (記入例)'!F95)</f>
        <v/>
      </c>
      <c r="G95" s="2665" t="str">
        <f>IF('職員点検資料１ (記入例)'!G95="","",'職員点検資料１ (記入例)'!G95)</f>
        <v/>
      </c>
      <c r="H95" s="2584"/>
      <c r="I95" s="2656" t="s">
        <v>311</v>
      </c>
      <c r="J95" s="2584"/>
      <c r="K95" s="2656" t="s">
        <v>630</v>
      </c>
      <c r="L95" s="2584"/>
      <c r="M95" s="2656" t="s">
        <v>311</v>
      </c>
      <c r="N95" s="2584"/>
      <c r="O95" s="2656" t="s">
        <v>630</v>
      </c>
      <c r="P95" s="36"/>
      <c r="Q95" s="36"/>
      <c r="R95" s="36"/>
      <c r="S95" s="36"/>
      <c r="U95" s="2662" t="str">
        <f>'職員点検資料１ (記入例)'!AC95:AC97</f>
        <v/>
      </c>
      <c r="V95" s="2662">
        <f t="shared" ref="V95" si="29">L95+N95</f>
        <v>0</v>
      </c>
    </row>
    <row r="96" spans="1:22" s="16" customFormat="1">
      <c r="A96" s="2563"/>
      <c r="B96" s="2648"/>
      <c r="C96" s="2648"/>
      <c r="D96" s="2648"/>
      <c r="E96" s="30" t="str">
        <f>'職員点検資料１ (記入例)'!E96</f>
        <v>幼稚園教諭</v>
      </c>
      <c r="F96" s="31" t="str">
        <f>IF('職員点検資料１ (記入例)'!F96="","",'職員点検資料１ (記入例)'!F96)</f>
        <v/>
      </c>
      <c r="G96" s="2666"/>
      <c r="H96" s="2585"/>
      <c r="I96" s="2657"/>
      <c r="J96" s="2585"/>
      <c r="K96" s="2657"/>
      <c r="L96" s="2585"/>
      <c r="M96" s="2657"/>
      <c r="N96" s="2585"/>
      <c r="O96" s="2657"/>
      <c r="P96" s="36"/>
      <c r="Q96" s="36"/>
      <c r="R96" s="36"/>
      <c r="S96" s="36"/>
      <c r="U96" s="2663"/>
      <c r="V96" s="2663"/>
    </row>
    <row r="97" spans="1:22" s="16" customFormat="1">
      <c r="A97" s="2564"/>
      <c r="B97" s="2649"/>
      <c r="C97" s="2649"/>
      <c r="D97" s="2649"/>
      <c r="E97" s="32" t="str">
        <f>'職員点検資料１ (記入例)'!E97</f>
        <v>（　　　　　　）</v>
      </c>
      <c r="F97" s="33" t="str">
        <f>IF('職員点検資料１ (記入例)'!F97="","",'職員点検資料１ (記入例)'!F97)</f>
        <v/>
      </c>
      <c r="G97" s="2667"/>
      <c r="H97" s="2586"/>
      <c r="I97" s="2658"/>
      <c r="J97" s="2586"/>
      <c r="K97" s="2658"/>
      <c r="L97" s="2586"/>
      <c r="M97" s="2658"/>
      <c r="N97" s="2586"/>
      <c r="O97" s="2658"/>
      <c r="P97" s="36"/>
      <c r="Q97" s="36"/>
      <c r="R97" s="36"/>
      <c r="S97" s="36"/>
      <c r="U97" s="2664"/>
      <c r="V97" s="2664"/>
    </row>
    <row r="98" spans="1:22" s="16" customFormat="1" ht="12" customHeight="1">
      <c r="A98" s="2562">
        <v>32</v>
      </c>
      <c r="B98" s="2647" t="str">
        <f>IF('職員点検資料１ (記入例)'!B98="","",'職員点検資料１ (記入例)'!B98)</f>
        <v/>
      </c>
      <c r="C98" s="2647" t="str">
        <f>IF('職員点検資料１ (記入例)'!C98="","",'職員点検資料１ (記入例)'!C98)</f>
        <v/>
      </c>
      <c r="D98" s="2647" t="str">
        <f>IF('職員点検資料１ (記入例)'!D98="","",'職員点検資料１ (記入例)'!D98)</f>
        <v/>
      </c>
      <c r="E98" s="28" t="str">
        <f>'職員点検資料１ (記入例)'!E98</f>
        <v>保育士</v>
      </c>
      <c r="F98" s="29" t="str">
        <f>IF('職員点検資料１ (記入例)'!F98="","",'職員点検資料１ (記入例)'!F98)</f>
        <v/>
      </c>
      <c r="G98" s="2665" t="str">
        <f>IF('職員点検資料１ (記入例)'!G98="","",'職員点検資料１ (記入例)'!G98)</f>
        <v/>
      </c>
      <c r="H98" s="2584"/>
      <c r="I98" s="2656" t="s">
        <v>311</v>
      </c>
      <c r="J98" s="2584"/>
      <c r="K98" s="2656" t="s">
        <v>630</v>
      </c>
      <c r="L98" s="2584"/>
      <c r="M98" s="2656" t="s">
        <v>311</v>
      </c>
      <c r="N98" s="2584"/>
      <c r="O98" s="2656" t="s">
        <v>630</v>
      </c>
      <c r="P98" s="36"/>
      <c r="Q98" s="36"/>
      <c r="R98" s="36"/>
      <c r="S98" s="36"/>
      <c r="U98" s="2662" t="str">
        <f>'職員点検資料１ (記入例)'!AC98:AC100</f>
        <v/>
      </c>
      <c r="V98" s="2662">
        <f t="shared" ref="V98" si="30">L98+N98</f>
        <v>0</v>
      </c>
    </row>
    <row r="99" spans="1:22" s="16" customFormat="1">
      <c r="A99" s="2563"/>
      <c r="B99" s="2648"/>
      <c r="C99" s="2648"/>
      <c r="D99" s="2648"/>
      <c r="E99" s="30" t="str">
        <f>'職員点検資料１ (記入例)'!E99</f>
        <v>幼稚園教諭</v>
      </c>
      <c r="F99" s="31" t="str">
        <f>IF('職員点検資料１ (記入例)'!F99="","",'職員点検資料１ (記入例)'!F99)</f>
        <v/>
      </c>
      <c r="G99" s="2666"/>
      <c r="H99" s="2585"/>
      <c r="I99" s="2657"/>
      <c r="J99" s="2585"/>
      <c r="K99" s="2657"/>
      <c r="L99" s="2585"/>
      <c r="M99" s="2657"/>
      <c r="N99" s="2585"/>
      <c r="O99" s="2657"/>
      <c r="P99" s="36"/>
      <c r="Q99" s="36"/>
      <c r="R99" s="36"/>
      <c r="S99" s="36"/>
      <c r="U99" s="2663"/>
      <c r="V99" s="2663"/>
    </row>
    <row r="100" spans="1:22" s="16" customFormat="1">
      <c r="A100" s="2564"/>
      <c r="B100" s="2649"/>
      <c r="C100" s="2649"/>
      <c r="D100" s="2649"/>
      <c r="E100" s="32" t="str">
        <f>'職員点検資料１ (記入例)'!E100</f>
        <v>（　　　　　　）</v>
      </c>
      <c r="F100" s="33" t="str">
        <f>IF('職員点検資料１ (記入例)'!F100="","",'職員点検資料１ (記入例)'!F100)</f>
        <v/>
      </c>
      <c r="G100" s="2667"/>
      <c r="H100" s="2586"/>
      <c r="I100" s="2658"/>
      <c r="J100" s="2586"/>
      <c r="K100" s="2658"/>
      <c r="L100" s="2586"/>
      <c r="M100" s="2658"/>
      <c r="N100" s="2586"/>
      <c r="O100" s="2658"/>
      <c r="P100" s="36"/>
      <c r="Q100" s="36"/>
      <c r="R100" s="36"/>
      <c r="S100" s="36"/>
      <c r="U100" s="2664"/>
      <c r="V100" s="2664"/>
    </row>
    <row r="101" spans="1:22" s="16" customFormat="1" ht="12" customHeight="1">
      <c r="A101" s="2562">
        <v>33</v>
      </c>
      <c r="B101" s="2647" t="str">
        <f>IF('職員点検資料１ (記入例)'!B101="","",'職員点検資料１ (記入例)'!B101)</f>
        <v/>
      </c>
      <c r="C101" s="2647" t="str">
        <f>IF('職員点検資料１ (記入例)'!C101="","",'職員点検資料１ (記入例)'!C101)</f>
        <v/>
      </c>
      <c r="D101" s="2647" t="str">
        <f>IF('職員点検資料１ (記入例)'!D101="","",'職員点検資料１ (記入例)'!D101)</f>
        <v/>
      </c>
      <c r="E101" s="28" t="str">
        <f>'職員点検資料１ (記入例)'!E101</f>
        <v>保育士</v>
      </c>
      <c r="F101" s="29" t="str">
        <f>IF('職員点検資料１ (記入例)'!F101="","",'職員点検資料１ (記入例)'!F101)</f>
        <v/>
      </c>
      <c r="G101" s="2665" t="str">
        <f>IF('職員点検資料１ (記入例)'!G101="","",'職員点検資料１ (記入例)'!G101)</f>
        <v/>
      </c>
      <c r="H101" s="2584"/>
      <c r="I101" s="2656" t="s">
        <v>311</v>
      </c>
      <c r="J101" s="2584"/>
      <c r="K101" s="2656" t="s">
        <v>630</v>
      </c>
      <c r="L101" s="2584"/>
      <c r="M101" s="2656" t="s">
        <v>311</v>
      </c>
      <c r="N101" s="2584"/>
      <c r="O101" s="2656" t="s">
        <v>630</v>
      </c>
      <c r="P101" s="36"/>
      <c r="Q101" s="36"/>
      <c r="R101" s="36"/>
      <c r="S101" s="36"/>
      <c r="U101" s="2662" t="str">
        <f>'職員点検資料１ (記入例)'!AC101:AC103</f>
        <v/>
      </c>
      <c r="V101" s="2662">
        <f t="shared" ref="V101" si="31">L101+N101</f>
        <v>0</v>
      </c>
    </row>
    <row r="102" spans="1:22" s="16" customFormat="1">
      <c r="A102" s="2563"/>
      <c r="B102" s="2648"/>
      <c r="C102" s="2648"/>
      <c r="D102" s="2648"/>
      <c r="E102" s="30" t="str">
        <f>'職員点検資料１ (記入例)'!E102</f>
        <v>幼稚園教諭</v>
      </c>
      <c r="F102" s="31" t="str">
        <f>IF('職員点検資料１ (記入例)'!F102="","",'職員点検資料１ (記入例)'!F102)</f>
        <v/>
      </c>
      <c r="G102" s="2666"/>
      <c r="H102" s="2585"/>
      <c r="I102" s="2657"/>
      <c r="J102" s="2585"/>
      <c r="K102" s="2657"/>
      <c r="L102" s="2585"/>
      <c r="M102" s="2657"/>
      <c r="N102" s="2585"/>
      <c r="O102" s="2657"/>
      <c r="P102" s="36"/>
      <c r="Q102" s="36"/>
      <c r="R102" s="36"/>
      <c r="S102" s="36"/>
      <c r="U102" s="2663"/>
      <c r="V102" s="2663"/>
    </row>
    <row r="103" spans="1:22" s="16" customFormat="1">
      <c r="A103" s="2564"/>
      <c r="B103" s="2649"/>
      <c r="C103" s="2649"/>
      <c r="D103" s="2649"/>
      <c r="E103" s="32" t="str">
        <f>'職員点検資料１ (記入例)'!E103</f>
        <v>（　　　　　　）</v>
      </c>
      <c r="F103" s="33" t="str">
        <f>IF('職員点検資料１ (記入例)'!F103="","",'職員点検資料１ (記入例)'!F103)</f>
        <v/>
      </c>
      <c r="G103" s="2667"/>
      <c r="H103" s="2586"/>
      <c r="I103" s="2658"/>
      <c r="J103" s="2586"/>
      <c r="K103" s="2658"/>
      <c r="L103" s="2586"/>
      <c r="M103" s="2658"/>
      <c r="N103" s="2586"/>
      <c r="O103" s="2658"/>
      <c r="P103" s="36"/>
      <c r="Q103" s="36"/>
      <c r="R103" s="36"/>
      <c r="S103" s="36"/>
      <c r="U103" s="2664"/>
      <c r="V103" s="2664"/>
    </row>
    <row r="104" spans="1:22" s="16" customFormat="1" ht="12" customHeight="1">
      <c r="A104" s="2562">
        <v>34</v>
      </c>
      <c r="B104" s="2647" t="str">
        <f>IF('職員点検資料１ (記入例)'!B104="","",'職員点検資料１ (記入例)'!B104)</f>
        <v/>
      </c>
      <c r="C104" s="2647" t="str">
        <f>IF('職員点検資料１ (記入例)'!C104="","",'職員点検資料１ (記入例)'!C104)</f>
        <v/>
      </c>
      <c r="D104" s="2647" t="str">
        <f>IF('職員点検資料１ (記入例)'!D104="","",'職員点検資料１ (記入例)'!D104)</f>
        <v/>
      </c>
      <c r="E104" s="28" t="str">
        <f>'職員点検資料１ (記入例)'!E104</f>
        <v>保育士</v>
      </c>
      <c r="F104" s="29" t="str">
        <f>IF('職員点検資料１ (記入例)'!F104="","",'職員点検資料１ (記入例)'!F104)</f>
        <v/>
      </c>
      <c r="G104" s="2665" t="str">
        <f>IF('職員点検資料１ (記入例)'!G104="","",'職員点検資料１ (記入例)'!G104)</f>
        <v/>
      </c>
      <c r="H104" s="2584"/>
      <c r="I104" s="2656" t="s">
        <v>311</v>
      </c>
      <c r="J104" s="2584"/>
      <c r="K104" s="2656" t="s">
        <v>630</v>
      </c>
      <c r="L104" s="2584"/>
      <c r="M104" s="2656" t="s">
        <v>311</v>
      </c>
      <c r="N104" s="2584"/>
      <c r="O104" s="2656" t="s">
        <v>630</v>
      </c>
      <c r="P104" s="36"/>
      <c r="Q104" s="36"/>
      <c r="R104" s="36"/>
      <c r="S104" s="36"/>
      <c r="U104" s="2662" t="str">
        <f>'職員点検資料１ (記入例)'!AC104:AC106</f>
        <v/>
      </c>
      <c r="V104" s="2662">
        <f t="shared" ref="V104" si="32">L104+N104</f>
        <v>0</v>
      </c>
    </row>
    <row r="105" spans="1:22" s="16" customFormat="1">
      <c r="A105" s="2563"/>
      <c r="B105" s="2648"/>
      <c r="C105" s="2648"/>
      <c r="D105" s="2648"/>
      <c r="E105" s="30" t="str">
        <f>'職員点検資料１ (記入例)'!E105</f>
        <v>幼稚園教諭</v>
      </c>
      <c r="F105" s="31" t="str">
        <f>IF('職員点検資料１ (記入例)'!F105="","",'職員点検資料１ (記入例)'!F105)</f>
        <v/>
      </c>
      <c r="G105" s="2666"/>
      <c r="H105" s="2585"/>
      <c r="I105" s="2657"/>
      <c r="J105" s="2585"/>
      <c r="K105" s="2657"/>
      <c r="L105" s="2585"/>
      <c r="M105" s="2657"/>
      <c r="N105" s="2585"/>
      <c r="O105" s="2657"/>
      <c r="P105" s="36"/>
      <c r="Q105" s="36"/>
      <c r="R105" s="36"/>
      <c r="S105" s="36"/>
      <c r="U105" s="2663"/>
      <c r="V105" s="2663"/>
    </row>
    <row r="106" spans="1:22" s="16" customFormat="1">
      <c r="A106" s="2564"/>
      <c r="B106" s="2649"/>
      <c r="C106" s="2649"/>
      <c r="D106" s="2649"/>
      <c r="E106" s="32" t="str">
        <f>'職員点検資料１ (記入例)'!E106</f>
        <v>（　　　　　　）</v>
      </c>
      <c r="F106" s="33" t="str">
        <f>IF('職員点検資料１ (記入例)'!F106="","",'職員点検資料１ (記入例)'!F106)</f>
        <v/>
      </c>
      <c r="G106" s="2667"/>
      <c r="H106" s="2586"/>
      <c r="I106" s="2658"/>
      <c r="J106" s="2586"/>
      <c r="K106" s="2658"/>
      <c r="L106" s="2586"/>
      <c r="M106" s="2658"/>
      <c r="N106" s="2586"/>
      <c r="O106" s="2658"/>
      <c r="P106" s="36"/>
      <c r="Q106" s="36"/>
      <c r="R106" s="36"/>
      <c r="S106" s="36"/>
      <c r="U106" s="2664"/>
      <c r="V106" s="2664"/>
    </row>
    <row r="107" spans="1:22" s="16" customFormat="1" ht="12" customHeight="1">
      <c r="A107" s="2562">
        <v>35</v>
      </c>
      <c r="B107" s="2647" t="str">
        <f>IF('職員点検資料１ (記入例)'!B107="","",'職員点検資料１ (記入例)'!B107)</f>
        <v/>
      </c>
      <c r="C107" s="2647" t="str">
        <f>IF('職員点検資料１ (記入例)'!C107="","",'職員点検資料１ (記入例)'!C107)</f>
        <v/>
      </c>
      <c r="D107" s="2647" t="str">
        <f>IF('職員点検資料１ (記入例)'!D107="","",'職員点検資料１ (記入例)'!D107)</f>
        <v/>
      </c>
      <c r="E107" s="28" t="str">
        <f>'職員点検資料１ (記入例)'!E107</f>
        <v>保育士</v>
      </c>
      <c r="F107" s="29" t="str">
        <f>IF('職員点検資料１ (記入例)'!F107="","",'職員点検資料１ (記入例)'!F107)</f>
        <v/>
      </c>
      <c r="G107" s="2665" t="str">
        <f>IF('職員点検資料１ (記入例)'!G107="","",'職員点検資料１ (記入例)'!G107)</f>
        <v/>
      </c>
      <c r="H107" s="2584"/>
      <c r="I107" s="2656" t="s">
        <v>311</v>
      </c>
      <c r="J107" s="2584"/>
      <c r="K107" s="2656" t="s">
        <v>630</v>
      </c>
      <c r="L107" s="2584"/>
      <c r="M107" s="2656" t="s">
        <v>311</v>
      </c>
      <c r="N107" s="2584"/>
      <c r="O107" s="2656" t="s">
        <v>630</v>
      </c>
      <c r="P107" s="36"/>
      <c r="Q107" s="36"/>
      <c r="R107" s="36"/>
      <c r="S107" s="36"/>
      <c r="U107" s="2662" t="str">
        <f>'職員点検資料１ (記入例)'!AC107:AC109</f>
        <v/>
      </c>
      <c r="V107" s="2662">
        <f t="shared" ref="V107" si="33">L107+N107</f>
        <v>0</v>
      </c>
    </row>
    <row r="108" spans="1:22" s="16" customFormat="1">
      <c r="A108" s="2563"/>
      <c r="B108" s="2648"/>
      <c r="C108" s="2648"/>
      <c r="D108" s="2648"/>
      <c r="E108" s="30" t="str">
        <f>'職員点検資料１ (記入例)'!E108</f>
        <v>幼稚園教諭</v>
      </c>
      <c r="F108" s="31" t="str">
        <f>IF('職員点検資料１ (記入例)'!F108="","",'職員点検資料１ (記入例)'!F108)</f>
        <v/>
      </c>
      <c r="G108" s="2666"/>
      <c r="H108" s="2585"/>
      <c r="I108" s="2657"/>
      <c r="J108" s="2585"/>
      <c r="K108" s="2657"/>
      <c r="L108" s="2585"/>
      <c r="M108" s="2657"/>
      <c r="N108" s="2585"/>
      <c r="O108" s="2657"/>
      <c r="P108" s="36"/>
      <c r="Q108" s="36"/>
      <c r="R108" s="36"/>
      <c r="S108" s="36"/>
      <c r="U108" s="2663"/>
      <c r="V108" s="2663"/>
    </row>
    <row r="109" spans="1:22" s="16" customFormat="1">
      <c r="A109" s="2564"/>
      <c r="B109" s="2649"/>
      <c r="C109" s="2649"/>
      <c r="D109" s="2649"/>
      <c r="E109" s="32" t="str">
        <f>'職員点検資料１ (記入例)'!E109</f>
        <v>（　　　　　　）</v>
      </c>
      <c r="F109" s="33" t="str">
        <f>IF('職員点検資料１ (記入例)'!F109="","",'職員点検資料１ (記入例)'!F109)</f>
        <v/>
      </c>
      <c r="G109" s="2667"/>
      <c r="H109" s="2586"/>
      <c r="I109" s="2658"/>
      <c r="J109" s="2586"/>
      <c r="K109" s="2658"/>
      <c r="L109" s="2586"/>
      <c r="M109" s="2658"/>
      <c r="N109" s="2586"/>
      <c r="O109" s="2658"/>
      <c r="P109" s="36"/>
      <c r="Q109" s="36"/>
      <c r="R109" s="36"/>
      <c r="S109" s="36"/>
      <c r="U109" s="2664"/>
      <c r="V109" s="2664"/>
    </row>
    <row r="110" spans="1:22" s="16" customFormat="1" ht="12" customHeight="1">
      <c r="A110" s="2562">
        <v>36</v>
      </c>
      <c r="B110" s="2647" t="str">
        <f>IF('職員点検資料１ (記入例)'!B110="","",'職員点検資料１ (記入例)'!B110)</f>
        <v/>
      </c>
      <c r="C110" s="2647" t="str">
        <f>IF('職員点検資料１ (記入例)'!C110="","",'職員点検資料１ (記入例)'!C110)</f>
        <v/>
      </c>
      <c r="D110" s="2647" t="str">
        <f>IF('職員点検資料１ (記入例)'!D110="","",'職員点検資料１ (記入例)'!D110)</f>
        <v/>
      </c>
      <c r="E110" s="28" t="str">
        <f>'職員点検資料１ (記入例)'!E110</f>
        <v>保育士</v>
      </c>
      <c r="F110" s="29" t="str">
        <f>IF('職員点検資料１ (記入例)'!F110="","",'職員点検資料１ (記入例)'!F110)</f>
        <v/>
      </c>
      <c r="G110" s="2665" t="str">
        <f>IF('職員点検資料１ (記入例)'!G110="","",'職員点検資料１ (記入例)'!G110)</f>
        <v/>
      </c>
      <c r="H110" s="2584"/>
      <c r="I110" s="2656" t="s">
        <v>311</v>
      </c>
      <c r="J110" s="2584"/>
      <c r="K110" s="2656" t="s">
        <v>630</v>
      </c>
      <c r="L110" s="2584"/>
      <c r="M110" s="2656" t="s">
        <v>311</v>
      </c>
      <c r="N110" s="2584"/>
      <c r="O110" s="2656" t="s">
        <v>630</v>
      </c>
      <c r="P110" s="36"/>
      <c r="Q110" s="36"/>
      <c r="R110" s="36"/>
      <c r="S110" s="36"/>
      <c r="U110" s="2662" t="str">
        <f>'職員点検資料１ (記入例)'!AC110:AC112</f>
        <v/>
      </c>
      <c r="V110" s="2662">
        <f t="shared" ref="V110" si="34">L110+N110</f>
        <v>0</v>
      </c>
    </row>
    <row r="111" spans="1:22" s="16" customFormat="1">
      <c r="A111" s="2563"/>
      <c r="B111" s="2648"/>
      <c r="C111" s="2648"/>
      <c r="D111" s="2648"/>
      <c r="E111" s="30" t="str">
        <f>'職員点検資料１ (記入例)'!E111</f>
        <v>幼稚園教諭</v>
      </c>
      <c r="F111" s="31" t="str">
        <f>IF('職員点検資料１ (記入例)'!F111="","",'職員点検資料１ (記入例)'!F111)</f>
        <v/>
      </c>
      <c r="G111" s="2666"/>
      <c r="H111" s="2585"/>
      <c r="I111" s="2657"/>
      <c r="J111" s="2585"/>
      <c r="K111" s="2657"/>
      <c r="L111" s="2585"/>
      <c r="M111" s="2657"/>
      <c r="N111" s="2585"/>
      <c r="O111" s="2657"/>
      <c r="P111" s="36"/>
      <c r="Q111" s="36"/>
      <c r="R111" s="36"/>
      <c r="S111" s="36"/>
      <c r="U111" s="2663"/>
      <c r="V111" s="2663"/>
    </row>
    <row r="112" spans="1:22" s="16" customFormat="1">
      <c r="A112" s="2564"/>
      <c r="B112" s="2649"/>
      <c r="C112" s="2649"/>
      <c r="D112" s="2649"/>
      <c r="E112" s="32" t="str">
        <f>'職員点検資料１ (記入例)'!E112</f>
        <v>（　　　　　　）</v>
      </c>
      <c r="F112" s="33" t="str">
        <f>IF('職員点検資料１ (記入例)'!F112="","",'職員点検資料１ (記入例)'!F112)</f>
        <v/>
      </c>
      <c r="G112" s="2667"/>
      <c r="H112" s="2586"/>
      <c r="I112" s="2658"/>
      <c r="J112" s="2586"/>
      <c r="K112" s="2658"/>
      <c r="L112" s="2586"/>
      <c r="M112" s="2658"/>
      <c r="N112" s="2586"/>
      <c r="O112" s="2658"/>
      <c r="P112" s="36"/>
      <c r="Q112" s="36"/>
      <c r="R112" s="36"/>
      <c r="S112" s="36"/>
      <c r="U112" s="2664"/>
      <c r="V112" s="2664"/>
    </row>
    <row r="113" spans="1:22" s="16" customFormat="1" ht="12" customHeight="1">
      <c r="A113" s="2562">
        <v>37</v>
      </c>
      <c r="B113" s="2647" t="str">
        <f>IF('職員点検資料１ (記入例)'!B113="","",'職員点検資料１ (記入例)'!B113)</f>
        <v/>
      </c>
      <c r="C113" s="2647" t="str">
        <f>IF('職員点検資料１ (記入例)'!C113="","",'職員点検資料１ (記入例)'!C113)</f>
        <v/>
      </c>
      <c r="D113" s="2647" t="str">
        <f>IF('職員点検資料１ (記入例)'!D113="","",'職員点検資料１ (記入例)'!D113)</f>
        <v/>
      </c>
      <c r="E113" s="28" t="str">
        <f>'職員点検資料１ (記入例)'!E113</f>
        <v>保育士</v>
      </c>
      <c r="F113" s="29" t="str">
        <f>IF('職員点検資料１ (記入例)'!F113="","",'職員点検資料１ (記入例)'!F113)</f>
        <v/>
      </c>
      <c r="G113" s="2665" t="str">
        <f>IF('職員点検資料１ (記入例)'!G113="","",'職員点検資料１ (記入例)'!G113)</f>
        <v/>
      </c>
      <c r="H113" s="2584"/>
      <c r="I113" s="2656" t="s">
        <v>311</v>
      </c>
      <c r="J113" s="2584"/>
      <c r="K113" s="2656" t="s">
        <v>630</v>
      </c>
      <c r="L113" s="2584"/>
      <c r="M113" s="2656" t="s">
        <v>311</v>
      </c>
      <c r="N113" s="2584"/>
      <c r="O113" s="2656" t="s">
        <v>630</v>
      </c>
      <c r="P113" s="36"/>
      <c r="Q113" s="36"/>
      <c r="R113" s="36"/>
      <c r="S113" s="36"/>
      <c r="U113" s="2662" t="str">
        <f>'職員点検資料１ (記入例)'!AC113:AC115</f>
        <v/>
      </c>
      <c r="V113" s="2662">
        <f t="shared" ref="V113" si="35">L113+N113</f>
        <v>0</v>
      </c>
    </row>
    <row r="114" spans="1:22" s="16" customFormat="1">
      <c r="A114" s="2563"/>
      <c r="B114" s="2648"/>
      <c r="C114" s="2648"/>
      <c r="D114" s="2648"/>
      <c r="E114" s="30" t="str">
        <f>'職員点検資料１ (記入例)'!E114</f>
        <v>幼稚園教諭</v>
      </c>
      <c r="F114" s="31" t="str">
        <f>IF('職員点検資料１ (記入例)'!F114="","",'職員点検資料１ (記入例)'!F114)</f>
        <v/>
      </c>
      <c r="G114" s="2666"/>
      <c r="H114" s="2585"/>
      <c r="I114" s="2657"/>
      <c r="J114" s="2585"/>
      <c r="K114" s="2657"/>
      <c r="L114" s="2585"/>
      <c r="M114" s="2657"/>
      <c r="N114" s="2585"/>
      <c r="O114" s="2657"/>
      <c r="P114" s="36"/>
      <c r="Q114" s="36"/>
      <c r="R114" s="36"/>
      <c r="S114" s="36"/>
      <c r="U114" s="2663"/>
      <c r="V114" s="2663"/>
    </row>
    <row r="115" spans="1:22" s="16" customFormat="1">
      <c r="A115" s="2564"/>
      <c r="B115" s="2649"/>
      <c r="C115" s="2649"/>
      <c r="D115" s="2649"/>
      <c r="E115" s="32" t="str">
        <f>'職員点検資料１ (記入例)'!E115</f>
        <v>（　　　　　　）</v>
      </c>
      <c r="F115" s="33" t="str">
        <f>IF('職員点検資料１ (記入例)'!F115="","",'職員点検資料１ (記入例)'!F115)</f>
        <v/>
      </c>
      <c r="G115" s="2667"/>
      <c r="H115" s="2586"/>
      <c r="I115" s="2658"/>
      <c r="J115" s="2586"/>
      <c r="K115" s="2658"/>
      <c r="L115" s="2586"/>
      <c r="M115" s="2658"/>
      <c r="N115" s="2586"/>
      <c r="O115" s="2658"/>
      <c r="P115" s="36"/>
      <c r="Q115" s="36"/>
      <c r="R115" s="36"/>
      <c r="S115" s="36"/>
      <c r="U115" s="2664"/>
      <c r="V115" s="2664"/>
    </row>
    <row r="116" spans="1:22" s="16" customFormat="1" ht="12" customHeight="1">
      <c r="A116" s="2562">
        <v>38</v>
      </c>
      <c r="B116" s="2647" t="str">
        <f>IF('職員点検資料１ (記入例)'!B116="","",'職員点検資料１ (記入例)'!B116)</f>
        <v/>
      </c>
      <c r="C116" s="2647" t="str">
        <f>IF('職員点検資料１ (記入例)'!C116="","",'職員点検資料１ (記入例)'!C116)</f>
        <v/>
      </c>
      <c r="D116" s="2647" t="str">
        <f>IF('職員点検資料１ (記入例)'!D116="","",'職員点検資料１ (記入例)'!D116)</f>
        <v/>
      </c>
      <c r="E116" s="28" t="str">
        <f>'職員点検資料１ (記入例)'!E116</f>
        <v>保育士</v>
      </c>
      <c r="F116" s="29" t="str">
        <f>IF('職員点検資料１ (記入例)'!F116="","",'職員点検資料１ (記入例)'!F116)</f>
        <v/>
      </c>
      <c r="G116" s="2665" t="str">
        <f>IF('職員点検資料１ (記入例)'!G116="","",'職員点検資料１ (記入例)'!G116)</f>
        <v/>
      </c>
      <c r="H116" s="2584"/>
      <c r="I116" s="2656" t="s">
        <v>311</v>
      </c>
      <c r="J116" s="2584"/>
      <c r="K116" s="2656" t="s">
        <v>630</v>
      </c>
      <c r="L116" s="2584"/>
      <c r="M116" s="2656" t="s">
        <v>311</v>
      </c>
      <c r="N116" s="2584"/>
      <c r="O116" s="2656" t="s">
        <v>630</v>
      </c>
      <c r="P116" s="36"/>
      <c r="Q116" s="36"/>
      <c r="R116" s="36"/>
      <c r="S116" s="36"/>
      <c r="U116" s="2662" t="str">
        <f>'職員点検資料１ (記入例)'!AC116:AC118</f>
        <v/>
      </c>
      <c r="V116" s="2662">
        <f t="shared" ref="V116" si="36">L116+N116</f>
        <v>0</v>
      </c>
    </row>
    <row r="117" spans="1:22" s="16" customFormat="1">
      <c r="A117" s="2563"/>
      <c r="B117" s="2648"/>
      <c r="C117" s="2648"/>
      <c r="D117" s="2648"/>
      <c r="E117" s="30" t="str">
        <f>'職員点検資料１ (記入例)'!E117</f>
        <v>幼稚園教諭</v>
      </c>
      <c r="F117" s="31" t="str">
        <f>IF('職員点検資料１ (記入例)'!F117="","",'職員点検資料１ (記入例)'!F117)</f>
        <v/>
      </c>
      <c r="G117" s="2666"/>
      <c r="H117" s="2585"/>
      <c r="I117" s="2657"/>
      <c r="J117" s="2585"/>
      <c r="K117" s="2657"/>
      <c r="L117" s="2585"/>
      <c r="M117" s="2657"/>
      <c r="N117" s="2585"/>
      <c r="O117" s="2657"/>
      <c r="P117" s="36"/>
      <c r="Q117" s="36"/>
      <c r="R117" s="36"/>
      <c r="S117" s="36"/>
      <c r="U117" s="2663"/>
      <c r="V117" s="2663"/>
    </row>
    <row r="118" spans="1:22" s="16" customFormat="1">
      <c r="A118" s="2564"/>
      <c r="B118" s="2649"/>
      <c r="C118" s="2649"/>
      <c r="D118" s="2649"/>
      <c r="E118" s="32" t="str">
        <f>'職員点検資料１ (記入例)'!E118</f>
        <v>（　　　　　　）</v>
      </c>
      <c r="F118" s="33" t="str">
        <f>IF('職員点検資料１ (記入例)'!F118="","",'職員点検資料１ (記入例)'!F118)</f>
        <v/>
      </c>
      <c r="G118" s="2667"/>
      <c r="H118" s="2586"/>
      <c r="I118" s="2658"/>
      <c r="J118" s="2586"/>
      <c r="K118" s="2658"/>
      <c r="L118" s="2586"/>
      <c r="M118" s="2658"/>
      <c r="N118" s="2586"/>
      <c r="O118" s="2658"/>
      <c r="P118" s="36"/>
      <c r="Q118" s="36"/>
      <c r="R118" s="36"/>
      <c r="S118" s="36"/>
      <c r="U118" s="2664"/>
      <c r="V118" s="2664"/>
    </row>
    <row r="119" spans="1:22" s="16" customFormat="1" ht="12" customHeight="1">
      <c r="A119" s="2562">
        <v>39</v>
      </c>
      <c r="B119" s="2647" t="str">
        <f>IF('職員点検資料１ (記入例)'!B119="","",'職員点検資料１ (記入例)'!B119)</f>
        <v/>
      </c>
      <c r="C119" s="2647" t="str">
        <f>IF('職員点検資料１ (記入例)'!C119="","",'職員点検資料１ (記入例)'!C119)</f>
        <v/>
      </c>
      <c r="D119" s="2647" t="str">
        <f>IF('職員点検資料１ (記入例)'!D119="","",'職員点検資料１ (記入例)'!D119)</f>
        <v/>
      </c>
      <c r="E119" s="28" t="str">
        <f>'職員点検資料１ (記入例)'!E119</f>
        <v>保育士</v>
      </c>
      <c r="F119" s="29" t="str">
        <f>IF('職員点検資料１ (記入例)'!F119="","",'職員点検資料１ (記入例)'!F119)</f>
        <v/>
      </c>
      <c r="G119" s="2665" t="str">
        <f>IF('職員点検資料１ (記入例)'!G119="","",'職員点検資料１ (記入例)'!G119)</f>
        <v/>
      </c>
      <c r="H119" s="2584"/>
      <c r="I119" s="2656" t="s">
        <v>311</v>
      </c>
      <c r="J119" s="2584"/>
      <c r="K119" s="2656" t="s">
        <v>630</v>
      </c>
      <c r="L119" s="2584"/>
      <c r="M119" s="2656" t="s">
        <v>311</v>
      </c>
      <c r="N119" s="2584"/>
      <c r="O119" s="2656" t="s">
        <v>630</v>
      </c>
      <c r="P119" s="36"/>
      <c r="Q119" s="36"/>
      <c r="R119" s="36"/>
      <c r="S119" s="36"/>
      <c r="U119" s="2662" t="str">
        <f>'職員点検資料１ (記入例)'!AC119:AC121</f>
        <v/>
      </c>
      <c r="V119" s="2662">
        <f t="shared" ref="V119" si="37">L119+N119</f>
        <v>0</v>
      </c>
    </row>
    <row r="120" spans="1:22" s="16" customFormat="1">
      <c r="A120" s="2563"/>
      <c r="B120" s="2648"/>
      <c r="C120" s="2648"/>
      <c r="D120" s="2648"/>
      <c r="E120" s="30" t="str">
        <f>'職員点検資料１ (記入例)'!E120</f>
        <v>幼稚園教諭</v>
      </c>
      <c r="F120" s="31" t="str">
        <f>IF('職員点検資料１ (記入例)'!F120="","",'職員点検資料１ (記入例)'!F120)</f>
        <v/>
      </c>
      <c r="G120" s="2666"/>
      <c r="H120" s="2585"/>
      <c r="I120" s="2657"/>
      <c r="J120" s="2585"/>
      <c r="K120" s="2657"/>
      <c r="L120" s="2585"/>
      <c r="M120" s="2657"/>
      <c r="N120" s="2585"/>
      <c r="O120" s="2657"/>
      <c r="P120" s="36"/>
      <c r="Q120" s="36"/>
      <c r="R120" s="36"/>
      <c r="S120" s="36"/>
      <c r="U120" s="2663"/>
      <c r="V120" s="2663"/>
    </row>
    <row r="121" spans="1:22" s="16" customFormat="1">
      <c r="A121" s="2564"/>
      <c r="B121" s="2649"/>
      <c r="C121" s="2649"/>
      <c r="D121" s="2649"/>
      <c r="E121" s="32" t="str">
        <f>'職員点検資料１ (記入例)'!E121</f>
        <v>（　　　　　　）</v>
      </c>
      <c r="F121" s="33" t="str">
        <f>IF('職員点検資料１ (記入例)'!F121="","",'職員点検資料１ (記入例)'!F121)</f>
        <v/>
      </c>
      <c r="G121" s="2667"/>
      <c r="H121" s="2586"/>
      <c r="I121" s="2658"/>
      <c r="J121" s="2586"/>
      <c r="K121" s="2658"/>
      <c r="L121" s="2586"/>
      <c r="M121" s="2658"/>
      <c r="N121" s="2586"/>
      <c r="O121" s="2658"/>
      <c r="P121" s="36"/>
      <c r="Q121" s="36"/>
      <c r="R121" s="36"/>
      <c r="S121" s="36"/>
      <c r="U121" s="2664"/>
      <c r="V121" s="2664"/>
    </row>
    <row r="122" spans="1:22" s="16" customFormat="1" ht="12" customHeight="1">
      <c r="A122" s="2562">
        <v>40</v>
      </c>
      <c r="B122" s="2647" t="str">
        <f>IF('職員点検資料１ (記入例)'!B122="","",'職員点検資料１ (記入例)'!B122)</f>
        <v/>
      </c>
      <c r="C122" s="2647" t="str">
        <f>IF('職員点検資料１ (記入例)'!C122="","",'職員点検資料１ (記入例)'!C122)</f>
        <v/>
      </c>
      <c r="D122" s="2647" t="str">
        <f>IF('職員点検資料１ (記入例)'!D122="","",'職員点検資料１ (記入例)'!D122)</f>
        <v/>
      </c>
      <c r="E122" s="28" t="str">
        <f>'職員点検資料１ (記入例)'!E122</f>
        <v>保育士</v>
      </c>
      <c r="F122" s="29" t="str">
        <f>IF('職員点検資料１ (記入例)'!F122="","",'職員点検資料１ (記入例)'!F122)</f>
        <v/>
      </c>
      <c r="G122" s="2665" t="str">
        <f>IF('職員点検資料１ (記入例)'!G122="","",'職員点検資料１ (記入例)'!G122)</f>
        <v/>
      </c>
      <c r="H122" s="2584"/>
      <c r="I122" s="2656" t="s">
        <v>311</v>
      </c>
      <c r="J122" s="2584"/>
      <c r="K122" s="2656" t="s">
        <v>630</v>
      </c>
      <c r="L122" s="2584"/>
      <c r="M122" s="2656" t="s">
        <v>311</v>
      </c>
      <c r="N122" s="2584"/>
      <c r="O122" s="2656" t="s">
        <v>630</v>
      </c>
      <c r="P122" s="36"/>
      <c r="Q122" s="36"/>
      <c r="R122" s="36"/>
      <c r="S122" s="36"/>
      <c r="U122" s="2662" t="str">
        <f>'職員点検資料１ (記入例)'!AC122:AC124</f>
        <v/>
      </c>
      <c r="V122" s="2662">
        <f t="shared" ref="V122" si="38">L122+N122</f>
        <v>0</v>
      </c>
    </row>
    <row r="123" spans="1:22" s="16" customFormat="1">
      <c r="A123" s="2563"/>
      <c r="B123" s="2648"/>
      <c r="C123" s="2648"/>
      <c r="D123" s="2648"/>
      <c r="E123" s="30" t="str">
        <f>'職員点検資料１ (記入例)'!E123</f>
        <v>幼稚園教諭</v>
      </c>
      <c r="F123" s="31" t="str">
        <f>IF('職員点検資料１ (記入例)'!F123="","",'職員点検資料１ (記入例)'!F123)</f>
        <v/>
      </c>
      <c r="G123" s="2666"/>
      <c r="H123" s="2585"/>
      <c r="I123" s="2657"/>
      <c r="J123" s="2585"/>
      <c r="K123" s="2657"/>
      <c r="L123" s="2585"/>
      <c r="M123" s="2657"/>
      <c r="N123" s="2585"/>
      <c r="O123" s="2657"/>
      <c r="P123" s="36"/>
      <c r="Q123" s="36"/>
      <c r="R123" s="36"/>
      <c r="S123" s="36"/>
      <c r="U123" s="2663"/>
      <c r="V123" s="2663"/>
    </row>
    <row r="124" spans="1:22" s="16" customFormat="1">
      <c r="A124" s="2564"/>
      <c r="B124" s="2649"/>
      <c r="C124" s="2649"/>
      <c r="D124" s="2649"/>
      <c r="E124" s="32" t="str">
        <f>'職員点検資料１ (記入例)'!E124</f>
        <v>（　　　　　　）</v>
      </c>
      <c r="F124" s="33" t="str">
        <f>IF('職員点検資料１ (記入例)'!F124="","",'職員点検資料１ (記入例)'!F124)</f>
        <v/>
      </c>
      <c r="G124" s="2667"/>
      <c r="H124" s="2586"/>
      <c r="I124" s="2658"/>
      <c r="J124" s="2586"/>
      <c r="K124" s="2658"/>
      <c r="L124" s="2586"/>
      <c r="M124" s="2658"/>
      <c r="N124" s="2586"/>
      <c r="O124" s="2658"/>
      <c r="P124" s="36"/>
      <c r="Q124" s="36"/>
      <c r="R124" s="36"/>
      <c r="S124" s="36"/>
      <c r="U124" s="2664"/>
      <c r="V124" s="2664"/>
    </row>
    <row r="125" spans="1:22" s="16" customFormat="1" ht="12" customHeight="1">
      <c r="A125" s="2562">
        <v>41</v>
      </c>
      <c r="B125" s="2647" t="str">
        <f>IF('職員点検資料１ (記入例)'!B125="","",'職員点検資料１ (記入例)'!B125)</f>
        <v/>
      </c>
      <c r="C125" s="2647" t="str">
        <f>IF('職員点検資料１ (記入例)'!C125="","",'職員点検資料１ (記入例)'!C125)</f>
        <v/>
      </c>
      <c r="D125" s="2647" t="str">
        <f>IF('職員点検資料１ (記入例)'!D125="","",'職員点検資料１ (記入例)'!D125)</f>
        <v/>
      </c>
      <c r="E125" s="28" t="str">
        <f>'職員点検資料１ (記入例)'!E125</f>
        <v>保育士</v>
      </c>
      <c r="F125" s="29" t="str">
        <f>IF('職員点検資料１ (記入例)'!F125="","",'職員点検資料１ (記入例)'!F125)</f>
        <v/>
      </c>
      <c r="G125" s="2665" t="str">
        <f>IF('職員点検資料１ (記入例)'!G125="","",'職員点検資料１ (記入例)'!G125)</f>
        <v/>
      </c>
      <c r="H125" s="2584"/>
      <c r="I125" s="2656" t="s">
        <v>311</v>
      </c>
      <c r="J125" s="2584"/>
      <c r="K125" s="2656" t="s">
        <v>630</v>
      </c>
      <c r="L125" s="2584"/>
      <c r="M125" s="2656" t="s">
        <v>311</v>
      </c>
      <c r="N125" s="2584"/>
      <c r="O125" s="2656" t="s">
        <v>630</v>
      </c>
      <c r="P125" s="36"/>
      <c r="Q125" s="36"/>
      <c r="R125" s="36"/>
      <c r="S125" s="36"/>
      <c r="U125" s="2662" t="str">
        <f>'職員点検資料１ (記入例)'!AC125:AC127</f>
        <v/>
      </c>
      <c r="V125" s="2662">
        <f t="shared" ref="V125" si="39">L125+N125</f>
        <v>0</v>
      </c>
    </row>
    <row r="126" spans="1:22" s="16" customFormat="1">
      <c r="A126" s="2563"/>
      <c r="B126" s="2648"/>
      <c r="C126" s="2648"/>
      <c r="D126" s="2648"/>
      <c r="E126" s="30" t="str">
        <f>'職員点検資料１ (記入例)'!E126</f>
        <v>幼稚園教諭</v>
      </c>
      <c r="F126" s="31" t="str">
        <f>IF('職員点検資料１ (記入例)'!F126="","",'職員点検資料１ (記入例)'!F126)</f>
        <v/>
      </c>
      <c r="G126" s="2666"/>
      <c r="H126" s="2585"/>
      <c r="I126" s="2657"/>
      <c r="J126" s="2585"/>
      <c r="K126" s="2657"/>
      <c r="L126" s="2585"/>
      <c r="M126" s="2657"/>
      <c r="N126" s="2585"/>
      <c r="O126" s="2657"/>
      <c r="P126" s="36"/>
      <c r="Q126" s="36"/>
      <c r="R126" s="36"/>
      <c r="S126" s="36"/>
      <c r="U126" s="2663"/>
      <c r="V126" s="2663"/>
    </row>
    <row r="127" spans="1:22" s="16" customFormat="1">
      <c r="A127" s="2564"/>
      <c r="B127" s="2649"/>
      <c r="C127" s="2649"/>
      <c r="D127" s="2649"/>
      <c r="E127" s="32" t="str">
        <f>'職員点検資料１ (記入例)'!E127</f>
        <v>（　　　　　　）</v>
      </c>
      <c r="F127" s="33" t="str">
        <f>IF('職員点検資料１ (記入例)'!F127="","",'職員点検資料１ (記入例)'!F127)</f>
        <v/>
      </c>
      <c r="G127" s="2667"/>
      <c r="H127" s="2586"/>
      <c r="I127" s="2658"/>
      <c r="J127" s="2586"/>
      <c r="K127" s="2658"/>
      <c r="L127" s="2586"/>
      <c r="M127" s="2658"/>
      <c r="N127" s="2586"/>
      <c r="O127" s="2658"/>
      <c r="P127" s="36"/>
      <c r="Q127" s="36"/>
      <c r="R127" s="36"/>
      <c r="S127" s="36"/>
      <c r="U127" s="2664"/>
      <c r="V127" s="2664"/>
    </row>
    <row r="128" spans="1:22" s="16" customFormat="1" ht="12" customHeight="1">
      <c r="A128" s="2562">
        <v>42</v>
      </c>
      <c r="B128" s="2647" t="str">
        <f>IF('職員点検資料１ (記入例)'!B128="","",'職員点検資料１ (記入例)'!B128)</f>
        <v/>
      </c>
      <c r="C128" s="2647" t="str">
        <f>IF('職員点検資料１ (記入例)'!C128="","",'職員点検資料１ (記入例)'!C128)</f>
        <v/>
      </c>
      <c r="D128" s="2647" t="str">
        <f>IF('職員点検資料１ (記入例)'!D128="","",'職員点検資料１ (記入例)'!D128)</f>
        <v/>
      </c>
      <c r="E128" s="28" t="str">
        <f>'職員点検資料１ (記入例)'!E128</f>
        <v>保育士</v>
      </c>
      <c r="F128" s="29" t="str">
        <f>IF('職員点検資料１ (記入例)'!F128="","",'職員点検資料１ (記入例)'!F128)</f>
        <v/>
      </c>
      <c r="G128" s="2665" t="str">
        <f>IF('職員点検資料１ (記入例)'!G128="","",'職員点検資料１ (記入例)'!G128)</f>
        <v/>
      </c>
      <c r="H128" s="2584"/>
      <c r="I128" s="2656" t="s">
        <v>311</v>
      </c>
      <c r="J128" s="2584"/>
      <c r="K128" s="2656" t="s">
        <v>630</v>
      </c>
      <c r="L128" s="2584"/>
      <c r="M128" s="2656" t="s">
        <v>311</v>
      </c>
      <c r="N128" s="2584"/>
      <c r="O128" s="2656" t="s">
        <v>630</v>
      </c>
      <c r="P128" s="36"/>
      <c r="Q128" s="36"/>
      <c r="R128" s="36"/>
      <c r="S128" s="36"/>
      <c r="U128" s="2662" t="str">
        <f>'職員点検資料１ (記入例)'!AC128:AC130</f>
        <v/>
      </c>
      <c r="V128" s="2662">
        <f t="shared" ref="V128" si="40">L128+N128</f>
        <v>0</v>
      </c>
    </row>
    <row r="129" spans="1:22" s="16" customFormat="1">
      <c r="A129" s="2563"/>
      <c r="B129" s="2648"/>
      <c r="C129" s="2648"/>
      <c r="D129" s="2648"/>
      <c r="E129" s="30" t="str">
        <f>'職員点検資料１ (記入例)'!E129</f>
        <v>幼稚園教諭</v>
      </c>
      <c r="F129" s="31" t="str">
        <f>IF('職員点検資料１ (記入例)'!F129="","",'職員点検資料１ (記入例)'!F129)</f>
        <v/>
      </c>
      <c r="G129" s="2666"/>
      <c r="H129" s="2585"/>
      <c r="I129" s="2657"/>
      <c r="J129" s="2585"/>
      <c r="K129" s="2657"/>
      <c r="L129" s="2585"/>
      <c r="M129" s="2657"/>
      <c r="N129" s="2585"/>
      <c r="O129" s="2657"/>
      <c r="P129" s="36"/>
      <c r="Q129" s="36"/>
      <c r="R129" s="36"/>
      <c r="S129" s="36"/>
      <c r="U129" s="2663"/>
      <c r="V129" s="2663"/>
    </row>
    <row r="130" spans="1:22" s="16" customFormat="1">
      <c r="A130" s="2564"/>
      <c r="B130" s="2649"/>
      <c r="C130" s="2649"/>
      <c r="D130" s="2649"/>
      <c r="E130" s="32" t="str">
        <f>'職員点検資料１ (記入例)'!E130</f>
        <v>（　　　　　　）</v>
      </c>
      <c r="F130" s="33" t="str">
        <f>IF('職員点検資料１ (記入例)'!F130="","",'職員点検資料１ (記入例)'!F130)</f>
        <v/>
      </c>
      <c r="G130" s="2667"/>
      <c r="H130" s="2586"/>
      <c r="I130" s="2658"/>
      <c r="J130" s="2586"/>
      <c r="K130" s="2658"/>
      <c r="L130" s="2586"/>
      <c r="M130" s="2658"/>
      <c r="N130" s="2586"/>
      <c r="O130" s="2658"/>
      <c r="P130" s="36"/>
      <c r="Q130" s="36"/>
      <c r="R130" s="36"/>
      <c r="S130" s="36"/>
      <c r="U130" s="2664"/>
      <c r="V130" s="2664"/>
    </row>
    <row r="131" spans="1:22" s="16" customFormat="1" ht="12" customHeight="1">
      <c r="A131" s="2562">
        <v>43</v>
      </c>
      <c r="B131" s="2647" t="str">
        <f>IF('職員点検資料１ (記入例)'!B131="","",'職員点検資料１ (記入例)'!B131)</f>
        <v/>
      </c>
      <c r="C131" s="2647" t="str">
        <f>IF('職員点検資料１ (記入例)'!C131="","",'職員点検資料１ (記入例)'!C131)</f>
        <v/>
      </c>
      <c r="D131" s="2647" t="str">
        <f>IF('職員点検資料１ (記入例)'!D131="","",'職員点検資料１ (記入例)'!D131)</f>
        <v/>
      </c>
      <c r="E131" s="28" t="str">
        <f>'職員点検資料１ (記入例)'!E131</f>
        <v>保育士</v>
      </c>
      <c r="F131" s="29" t="str">
        <f>IF('職員点検資料１ (記入例)'!F131="","",'職員点検資料１ (記入例)'!F131)</f>
        <v/>
      </c>
      <c r="G131" s="2665" t="str">
        <f>IF('職員点検資料１ (記入例)'!G131="","",'職員点検資料１ (記入例)'!G131)</f>
        <v/>
      </c>
      <c r="H131" s="2584"/>
      <c r="I131" s="2656" t="s">
        <v>311</v>
      </c>
      <c r="J131" s="2584"/>
      <c r="K131" s="2656" t="s">
        <v>630</v>
      </c>
      <c r="L131" s="2584"/>
      <c r="M131" s="2656" t="s">
        <v>311</v>
      </c>
      <c r="N131" s="2584"/>
      <c r="O131" s="2656" t="s">
        <v>630</v>
      </c>
      <c r="P131" s="36"/>
      <c r="Q131" s="36"/>
      <c r="R131" s="36"/>
      <c r="S131" s="36"/>
      <c r="U131" s="2662" t="str">
        <f>'職員点検資料１ (記入例)'!AC131:AC133</f>
        <v/>
      </c>
      <c r="V131" s="2662">
        <f t="shared" ref="V131" si="41">L131+N131</f>
        <v>0</v>
      </c>
    </row>
    <row r="132" spans="1:22" s="16" customFormat="1">
      <c r="A132" s="2563"/>
      <c r="B132" s="2648"/>
      <c r="C132" s="2648"/>
      <c r="D132" s="2648"/>
      <c r="E132" s="30" t="str">
        <f>'職員点検資料１ (記入例)'!E132</f>
        <v>幼稚園教諭</v>
      </c>
      <c r="F132" s="31" t="str">
        <f>IF('職員点検資料１ (記入例)'!F132="","",'職員点検資料１ (記入例)'!F132)</f>
        <v/>
      </c>
      <c r="G132" s="2666"/>
      <c r="H132" s="2585"/>
      <c r="I132" s="2657"/>
      <c r="J132" s="2585"/>
      <c r="K132" s="2657"/>
      <c r="L132" s="2585"/>
      <c r="M132" s="2657"/>
      <c r="N132" s="2585"/>
      <c r="O132" s="2657"/>
      <c r="P132" s="36"/>
      <c r="Q132" s="36"/>
      <c r="R132" s="36"/>
      <c r="S132" s="36"/>
      <c r="U132" s="2663"/>
      <c r="V132" s="2663"/>
    </row>
    <row r="133" spans="1:22" s="16" customFormat="1">
      <c r="A133" s="2564"/>
      <c r="B133" s="2649"/>
      <c r="C133" s="2649"/>
      <c r="D133" s="2649"/>
      <c r="E133" s="32" t="str">
        <f>'職員点検資料１ (記入例)'!E133</f>
        <v>（　　　　　　）</v>
      </c>
      <c r="F133" s="33" t="str">
        <f>IF('職員点検資料１ (記入例)'!F133="","",'職員点検資料１ (記入例)'!F133)</f>
        <v/>
      </c>
      <c r="G133" s="2667"/>
      <c r="H133" s="2586"/>
      <c r="I133" s="2658"/>
      <c r="J133" s="2586"/>
      <c r="K133" s="2658"/>
      <c r="L133" s="2586"/>
      <c r="M133" s="2658"/>
      <c r="N133" s="2586"/>
      <c r="O133" s="2658"/>
      <c r="P133" s="36"/>
      <c r="Q133" s="36"/>
      <c r="R133" s="36"/>
      <c r="S133" s="36"/>
      <c r="U133" s="2664"/>
      <c r="V133" s="2664"/>
    </row>
    <row r="134" spans="1:22" s="16" customFormat="1" ht="12" customHeight="1">
      <c r="A134" s="2562">
        <v>44</v>
      </c>
      <c r="B134" s="2647" t="str">
        <f>IF('職員点検資料１ (記入例)'!B134="","",'職員点検資料１ (記入例)'!B134)</f>
        <v/>
      </c>
      <c r="C134" s="2647" t="str">
        <f>IF('職員点検資料１ (記入例)'!C134="","",'職員点検資料１ (記入例)'!C134)</f>
        <v/>
      </c>
      <c r="D134" s="2647" t="str">
        <f>IF('職員点検資料１ (記入例)'!D134="","",'職員点検資料１ (記入例)'!D134)</f>
        <v/>
      </c>
      <c r="E134" s="28" t="str">
        <f>'職員点検資料１ (記入例)'!E134</f>
        <v>保育士</v>
      </c>
      <c r="F134" s="29" t="str">
        <f>IF('職員点検資料１ (記入例)'!F134="","",'職員点検資料１ (記入例)'!F134)</f>
        <v/>
      </c>
      <c r="G134" s="2665" t="str">
        <f>IF('職員点検資料１ (記入例)'!G134="","",'職員点検資料１ (記入例)'!G134)</f>
        <v/>
      </c>
      <c r="H134" s="2584"/>
      <c r="I134" s="2656" t="s">
        <v>311</v>
      </c>
      <c r="J134" s="2584"/>
      <c r="K134" s="2656" t="s">
        <v>630</v>
      </c>
      <c r="L134" s="2584"/>
      <c r="M134" s="2656" t="s">
        <v>311</v>
      </c>
      <c r="N134" s="2584"/>
      <c r="O134" s="2656" t="s">
        <v>630</v>
      </c>
      <c r="P134" s="36"/>
      <c r="Q134" s="36"/>
      <c r="R134" s="36"/>
      <c r="S134" s="36"/>
      <c r="U134" s="2662" t="str">
        <f>'職員点検資料１ (記入例)'!AC134:AC136</f>
        <v/>
      </c>
      <c r="V134" s="2662">
        <f t="shared" ref="V134" si="42">L134+N134</f>
        <v>0</v>
      </c>
    </row>
    <row r="135" spans="1:22" s="16" customFormat="1">
      <c r="A135" s="2563"/>
      <c r="B135" s="2648"/>
      <c r="C135" s="2648"/>
      <c r="D135" s="2648"/>
      <c r="E135" s="30" t="str">
        <f>'職員点検資料１ (記入例)'!E135</f>
        <v>幼稚園教諭</v>
      </c>
      <c r="F135" s="31" t="str">
        <f>IF('職員点検資料１ (記入例)'!F135="","",'職員点検資料１ (記入例)'!F135)</f>
        <v/>
      </c>
      <c r="G135" s="2666"/>
      <c r="H135" s="2585"/>
      <c r="I135" s="2657"/>
      <c r="J135" s="2585"/>
      <c r="K135" s="2657"/>
      <c r="L135" s="2585"/>
      <c r="M135" s="2657"/>
      <c r="N135" s="2585"/>
      <c r="O135" s="2657"/>
      <c r="P135" s="36"/>
      <c r="Q135" s="36"/>
      <c r="R135" s="36"/>
      <c r="S135" s="36"/>
      <c r="U135" s="2663"/>
      <c r="V135" s="2663"/>
    </row>
    <row r="136" spans="1:22" s="16" customFormat="1">
      <c r="A136" s="2564"/>
      <c r="B136" s="2649"/>
      <c r="C136" s="2649"/>
      <c r="D136" s="2649"/>
      <c r="E136" s="32" t="str">
        <f>'職員点検資料１ (記入例)'!E136</f>
        <v>（　　　　　　）</v>
      </c>
      <c r="F136" s="33" t="str">
        <f>IF('職員点検資料１ (記入例)'!F136="","",'職員点検資料１ (記入例)'!F136)</f>
        <v/>
      </c>
      <c r="G136" s="2667"/>
      <c r="H136" s="2586"/>
      <c r="I136" s="2658"/>
      <c r="J136" s="2586"/>
      <c r="K136" s="2658"/>
      <c r="L136" s="2586"/>
      <c r="M136" s="2658"/>
      <c r="N136" s="2586"/>
      <c r="O136" s="2658"/>
      <c r="P136" s="36"/>
      <c r="Q136" s="36"/>
      <c r="R136" s="36"/>
      <c r="S136" s="36"/>
      <c r="U136" s="2664"/>
      <c r="V136" s="2664"/>
    </row>
    <row r="137" spans="1:22" s="16" customFormat="1" ht="12" customHeight="1">
      <c r="A137" s="2562">
        <v>45</v>
      </c>
      <c r="B137" s="2647" t="str">
        <f>IF('職員点検資料１ (記入例)'!B137="","",'職員点検資料１ (記入例)'!B137)</f>
        <v/>
      </c>
      <c r="C137" s="2647" t="str">
        <f>IF('職員点検資料１ (記入例)'!C137="","",'職員点検資料１ (記入例)'!C137)</f>
        <v/>
      </c>
      <c r="D137" s="2647" t="str">
        <f>IF('職員点検資料１ (記入例)'!D137="","",'職員点検資料１ (記入例)'!D137)</f>
        <v/>
      </c>
      <c r="E137" s="28" t="str">
        <f>'職員点検資料１ (記入例)'!E137</f>
        <v>保育士</v>
      </c>
      <c r="F137" s="29" t="str">
        <f>IF('職員点検資料１ (記入例)'!F137="","",'職員点検資料１ (記入例)'!F137)</f>
        <v/>
      </c>
      <c r="G137" s="2665" t="str">
        <f>IF('職員点検資料１ (記入例)'!G137="","",'職員点検資料１ (記入例)'!G137)</f>
        <v/>
      </c>
      <c r="H137" s="2584"/>
      <c r="I137" s="2656" t="s">
        <v>311</v>
      </c>
      <c r="J137" s="2584"/>
      <c r="K137" s="2656" t="s">
        <v>630</v>
      </c>
      <c r="L137" s="2584"/>
      <c r="M137" s="2656" t="s">
        <v>311</v>
      </c>
      <c r="N137" s="2584"/>
      <c r="O137" s="2656" t="s">
        <v>630</v>
      </c>
      <c r="P137" s="36"/>
      <c r="Q137" s="36"/>
      <c r="R137" s="36"/>
      <c r="S137" s="36"/>
      <c r="U137" s="2662" t="str">
        <f>'職員点検資料１ (記入例)'!AC137:AC139</f>
        <v/>
      </c>
      <c r="V137" s="2662">
        <f t="shared" ref="V137" si="43">L137+N137</f>
        <v>0</v>
      </c>
    </row>
    <row r="138" spans="1:22" s="16" customFormat="1">
      <c r="A138" s="2563"/>
      <c r="B138" s="2648"/>
      <c r="C138" s="2648"/>
      <c r="D138" s="2648"/>
      <c r="E138" s="30" t="str">
        <f>'職員点検資料１ (記入例)'!E138</f>
        <v>幼稚園教諭</v>
      </c>
      <c r="F138" s="31" t="str">
        <f>IF('職員点検資料１ (記入例)'!F138="","",'職員点検資料１ (記入例)'!F138)</f>
        <v/>
      </c>
      <c r="G138" s="2666"/>
      <c r="H138" s="2585"/>
      <c r="I138" s="2657"/>
      <c r="J138" s="2585"/>
      <c r="K138" s="2657"/>
      <c r="L138" s="2585"/>
      <c r="M138" s="2657"/>
      <c r="N138" s="2585"/>
      <c r="O138" s="2657"/>
      <c r="P138" s="36"/>
      <c r="Q138" s="36"/>
      <c r="R138" s="36"/>
      <c r="S138" s="36"/>
      <c r="U138" s="2663"/>
      <c r="V138" s="2663"/>
    </row>
    <row r="139" spans="1:22" s="16" customFormat="1">
      <c r="A139" s="2564"/>
      <c r="B139" s="2649"/>
      <c r="C139" s="2649"/>
      <c r="D139" s="2649"/>
      <c r="E139" s="32" t="str">
        <f>'職員点検資料１ (記入例)'!E139</f>
        <v>（　　　　　　）</v>
      </c>
      <c r="F139" s="33" t="str">
        <f>IF('職員点検資料１ (記入例)'!F139="","",'職員点検資料１ (記入例)'!F139)</f>
        <v/>
      </c>
      <c r="G139" s="2667"/>
      <c r="H139" s="2586"/>
      <c r="I139" s="2658"/>
      <c r="J139" s="2586"/>
      <c r="K139" s="2658"/>
      <c r="L139" s="2586"/>
      <c r="M139" s="2658"/>
      <c r="N139" s="2586"/>
      <c r="O139" s="2658"/>
      <c r="P139" s="36"/>
      <c r="Q139" s="36"/>
      <c r="R139" s="36"/>
      <c r="S139" s="36"/>
      <c r="U139" s="2664"/>
      <c r="V139" s="2664"/>
    </row>
    <row r="140" spans="1:22" s="16" customFormat="1" ht="12" customHeight="1">
      <c r="A140" s="2562">
        <v>46</v>
      </c>
      <c r="B140" s="2647" t="str">
        <f>IF('職員点検資料１ (記入例)'!B140="","",'職員点検資料１ (記入例)'!B140)</f>
        <v/>
      </c>
      <c r="C140" s="2647" t="str">
        <f>IF('職員点検資料１ (記入例)'!C140="","",'職員点検資料１ (記入例)'!C140)</f>
        <v/>
      </c>
      <c r="D140" s="2647" t="str">
        <f>IF('職員点検資料１ (記入例)'!D140="","",'職員点検資料１ (記入例)'!D140)</f>
        <v/>
      </c>
      <c r="E140" s="28" t="str">
        <f>'職員点検資料１ (記入例)'!E140</f>
        <v>保育士</v>
      </c>
      <c r="F140" s="29" t="str">
        <f>IF('職員点検資料１ (記入例)'!F140="","",'職員点検資料１ (記入例)'!F140)</f>
        <v/>
      </c>
      <c r="G140" s="2665" t="str">
        <f>IF('職員点検資料１ (記入例)'!G140="","",'職員点検資料１ (記入例)'!G140)</f>
        <v/>
      </c>
      <c r="H140" s="2584"/>
      <c r="I140" s="2656" t="s">
        <v>311</v>
      </c>
      <c r="J140" s="2584"/>
      <c r="K140" s="2656" t="s">
        <v>630</v>
      </c>
      <c r="L140" s="2584"/>
      <c r="M140" s="2656" t="s">
        <v>311</v>
      </c>
      <c r="N140" s="2584"/>
      <c r="O140" s="2656" t="s">
        <v>630</v>
      </c>
      <c r="P140" s="36"/>
      <c r="Q140" s="36"/>
      <c r="R140" s="36"/>
      <c r="S140" s="36"/>
      <c r="U140" s="2662" t="str">
        <f>'職員点検資料１ (記入例)'!AC140:AC142</f>
        <v/>
      </c>
      <c r="V140" s="2662">
        <f t="shared" ref="V140" si="44">L140+N140</f>
        <v>0</v>
      </c>
    </row>
    <row r="141" spans="1:22" s="16" customFormat="1">
      <c r="A141" s="2563"/>
      <c r="B141" s="2648"/>
      <c r="C141" s="2648"/>
      <c r="D141" s="2648"/>
      <c r="E141" s="30" t="str">
        <f>'職員点検資料１ (記入例)'!E141</f>
        <v>幼稚園教諭</v>
      </c>
      <c r="F141" s="31" t="str">
        <f>IF('職員点検資料１ (記入例)'!F141="","",'職員点検資料１ (記入例)'!F141)</f>
        <v/>
      </c>
      <c r="G141" s="2666"/>
      <c r="H141" s="2585"/>
      <c r="I141" s="2657"/>
      <c r="J141" s="2585"/>
      <c r="K141" s="2657"/>
      <c r="L141" s="2585"/>
      <c r="M141" s="2657"/>
      <c r="N141" s="2585"/>
      <c r="O141" s="2657"/>
      <c r="P141" s="36"/>
      <c r="Q141" s="36"/>
      <c r="R141" s="36"/>
      <c r="S141" s="36"/>
      <c r="U141" s="2663"/>
      <c r="V141" s="2663"/>
    </row>
    <row r="142" spans="1:22" s="16" customFormat="1">
      <c r="A142" s="2564"/>
      <c r="B142" s="2649"/>
      <c r="C142" s="2649"/>
      <c r="D142" s="2649"/>
      <c r="E142" s="32" t="str">
        <f>'職員点検資料１ (記入例)'!E142</f>
        <v>（　　　　　　）</v>
      </c>
      <c r="F142" s="33" t="str">
        <f>IF('職員点検資料１ (記入例)'!F142="","",'職員点検資料１ (記入例)'!F142)</f>
        <v/>
      </c>
      <c r="G142" s="2667"/>
      <c r="H142" s="2586"/>
      <c r="I142" s="2658"/>
      <c r="J142" s="2586"/>
      <c r="K142" s="2658"/>
      <c r="L142" s="2586"/>
      <c r="M142" s="2658"/>
      <c r="N142" s="2586"/>
      <c r="O142" s="2658"/>
      <c r="P142" s="36"/>
      <c r="Q142" s="36"/>
      <c r="R142" s="36"/>
      <c r="S142" s="36"/>
      <c r="U142" s="2664"/>
      <c r="V142" s="2664"/>
    </row>
    <row r="143" spans="1:22" s="16" customFormat="1" ht="12" customHeight="1">
      <c r="A143" s="2562">
        <v>47</v>
      </c>
      <c r="B143" s="2647" t="str">
        <f>IF('職員点検資料１ (記入例)'!B143="","",'職員点検資料１ (記入例)'!B143)</f>
        <v/>
      </c>
      <c r="C143" s="2647" t="str">
        <f>IF('職員点検資料１ (記入例)'!C143="","",'職員点検資料１ (記入例)'!C143)</f>
        <v/>
      </c>
      <c r="D143" s="2647" t="str">
        <f>IF('職員点検資料１ (記入例)'!D143="","",'職員点検資料１ (記入例)'!D143)</f>
        <v/>
      </c>
      <c r="E143" s="28" t="str">
        <f>'職員点検資料１ (記入例)'!E143</f>
        <v>保育士</v>
      </c>
      <c r="F143" s="29" t="str">
        <f>IF('職員点検資料１ (記入例)'!F143="","",'職員点検資料１ (記入例)'!F143)</f>
        <v/>
      </c>
      <c r="G143" s="2665" t="str">
        <f>IF('職員点検資料１ (記入例)'!G143="","",'職員点検資料１ (記入例)'!G143)</f>
        <v/>
      </c>
      <c r="H143" s="2584"/>
      <c r="I143" s="2656" t="s">
        <v>311</v>
      </c>
      <c r="J143" s="2584"/>
      <c r="K143" s="2656" t="s">
        <v>630</v>
      </c>
      <c r="L143" s="2584"/>
      <c r="M143" s="2656" t="s">
        <v>311</v>
      </c>
      <c r="N143" s="2584"/>
      <c r="O143" s="2656" t="s">
        <v>630</v>
      </c>
      <c r="P143" s="36"/>
      <c r="Q143" s="36"/>
      <c r="R143" s="36"/>
      <c r="S143" s="36"/>
      <c r="U143" s="2662" t="str">
        <f>'職員点検資料１ (記入例)'!AC143:AC145</f>
        <v/>
      </c>
      <c r="V143" s="2662">
        <f t="shared" ref="V143" si="45">L143+N143</f>
        <v>0</v>
      </c>
    </row>
    <row r="144" spans="1:22" s="16" customFormat="1">
      <c r="A144" s="2563"/>
      <c r="B144" s="2648"/>
      <c r="C144" s="2648"/>
      <c r="D144" s="2648"/>
      <c r="E144" s="30" t="str">
        <f>'職員点検資料１ (記入例)'!E144</f>
        <v>幼稚園教諭</v>
      </c>
      <c r="F144" s="31" t="str">
        <f>IF('職員点検資料１ (記入例)'!F144="","",'職員点検資料１ (記入例)'!F144)</f>
        <v/>
      </c>
      <c r="G144" s="2666"/>
      <c r="H144" s="2585"/>
      <c r="I144" s="2657"/>
      <c r="J144" s="2585"/>
      <c r="K144" s="2657"/>
      <c r="L144" s="2585"/>
      <c r="M144" s="2657"/>
      <c r="N144" s="2585"/>
      <c r="O144" s="2657"/>
      <c r="P144" s="36"/>
      <c r="Q144" s="36"/>
      <c r="R144" s="36"/>
      <c r="S144" s="36"/>
      <c r="U144" s="2663"/>
      <c r="V144" s="2663"/>
    </row>
    <row r="145" spans="1:22" s="16" customFormat="1">
      <c r="A145" s="2564"/>
      <c r="B145" s="2649"/>
      <c r="C145" s="2649"/>
      <c r="D145" s="2649"/>
      <c r="E145" s="32" t="str">
        <f>'職員点検資料１ (記入例)'!E145</f>
        <v>（　　　　　　）</v>
      </c>
      <c r="F145" s="33" t="str">
        <f>IF('職員点検資料１ (記入例)'!F145="","",'職員点検資料１ (記入例)'!F145)</f>
        <v/>
      </c>
      <c r="G145" s="2667"/>
      <c r="H145" s="2586"/>
      <c r="I145" s="2658"/>
      <c r="J145" s="2586"/>
      <c r="K145" s="2658"/>
      <c r="L145" s="2586"/>
      <c r="M145" s="2658"/>
      <c r="N145" s="2586"/>
      <c r="O145" s="2658"/>
      <c r="P145" s="36"/>
      <c r="Q145" s="36"/>
      <c r="R145" s="36"/>
      <c r="S145" s="36"/>
      <c r="U145" s="2664"/>
      <c r="V145" s="2664"/>
    </row>
    <row r="146" spans="1:22" s="16" customFormat="1" ht="12" customHeight="1">
      <c r="A146" s="2562">
        <v>48</v>
      </c>
      <c r="B146" s="2647" t="str">
        <f>IF('職員点検資料１ (記入例)'!B146="","",'職員点検資料１ (記入例)'!B146)</f>
        <v/>
      </c>
      <c r="C146" s="2647" t="str">
        <f>IF('職員点検資料１ (記入例)'!C146="","",'職員点検資料１ (記入例)'!C146)</f>
        <v/>
      </c>
      <c r="D146" s="2647" t="str">
        <f>IF('職員点検資料１ (記入例)'!D146="","",'職員点検資料１ (記入例)'!D146)</f>
        <v/>
      </c>
      <c r="E146" s="28" t="str">
        <f>'職員点検資料１ (記入例)'!E146</f>
        <v>保育士</v>
      </c>
      <c r="F146" s="29" t="str">
        <f>IF('職員点検資料１ (記入例)'!F146="","",'職員点検資料１ (記入例)'!F146)</f>
        <v/>
      </c>
      <c r="G146" s="2665" t="str">
        <f>IF('職員点検資料１ (記入例)'!G146="","",'職員点検資料１ (記入例)'!G146)</f>
        <v/>
      </c>
      <c r="H146" s="2584"/>
      <c r="I146" s="2656" t="s">
        <v>311</v>
      </c>
      <c r="J146" s="2584"/>
      <c r="K146" s="2656" t="s">
        <v>630</v>
      </c>
      <c r="L146" s="2584"/>
      <c r="M146" s="2656" t="s">
        <v>311</v>
      </c>
      <c r="N146" s="2584"/>
      <c r="O146" s="2656" t="s">
        <v>630</v>
      </c>
      <c r="P146" s="36"/>
      <c r="Q146" s="36"/>
      <c r="R146" s="36"/>
      <c r="S146" s="36"/>
      <c r="U146" s="2662" t="str">
        <f>'職員点検資料１ (記入例)'!AC146:AC148</f>
        <v/>
      </c>
      <c r="V146" s="2662">
        <f t="shared" ref="V146" si="46">L146+N146</f>
        <v>0</v>
      </c>
    </row>
    <row r="147" spans="1:22" s="16" customFormat="1">
      <c r="A147" s="2563"/>
      <c r="B147" s="2648"/>
      <c r="C147" s="2648"/>
      <c r="D147" s="2648"/>
      <c r="E147" s="30" t="str">
        <f>'職員点検資料１ (記入例)'!E147</f>
        <v>幼稚園教諭</v>
      </c>
      <c r="F147" s="31" t="str">
        <f>IF('職員点検資料１ (記入例)'!F147="","",'職員点検資料１ (記入例)'!F147)</f>
        <v/>
      </c>
      <c r="G147" s="2666"/>
      <c r="H147" s="2585"/>
      <c r="I147" s="2657"/>
      <c r="J147" s="2585"/>
      <c r="K147" s="2657"/>
      <c r="L147" s="2585"/>
      <c r="M147" s="2657"/>
      <c r="N147" s="2585"/>
      <c r="O147" s="2657"/>
      <c r="P147" s="36"/>
      <c r="Q147" s="36"/>
      <c r="R147" s="36"/>
      <c r="S147" s="36"/>
      <c r="U147" s="2663"/>
      <c r="V147" s="2663"/>
    </row>
    <row r="148" spans="1:22" s="16" customFormat="1">
      <c r="A148" s="2564"/>
      <c r="B148" s="2649"/>
      <c r="C148" s="2649"/>
      <c r="D148" s="2649"/>
      <c r="E148" s="32" t="str">
        <f>'職員点検資料１ (記入例)'!E148</f>
        <v>（　　　　　　）</v>
      </c>
      <c r="F148" s="33" t="str">
        <f>IF('職員点検資料１ (記入例)'!F148="","",'職員点検資料１ (記入例)'!F148)</f>
        <v/>
      </c>
      <c r="G148" s="2667"/>
      <c r="H148" s="2586"/>
      <c r="I148" s="2658"/>
      <c r="J148" s="2586"/>
      <c r="K148" s="2658"/>
      <c r="L148" s="2586"/>
      <c r="M148" s="2658"/>
      <c r="N148" s="2586"/>
      <c r="O148" s="2658"/>
      <c r="P148" s="36"/>
      <c r="Q148" s="36"/>
      <c r="R148" s="36"/>
      <c r="S148" s="36"/>
      <c r="U148" s="2664"/>
      <c r="V148" s="2664"/>
    </row>
    <row r="149" spans="1:22" s="16" customFormat="1" ht="12" customHeight="1">
      <c r="A149" s="2562">
        <v>49</v>
      </c>
      <c r="B149" s="2647" t="str">
        <f>IF('職員点検資料１ (記入例)'!B149="","",'職員点検資料１ (記入例)'!B149)</f>
        <v/>
      </c>
      <c r="C149" s="2647" t="str">
        <f>IF('職員点検資料１ (記入例)'!C149="","",'職員点検資料１ (記入例)'!C149)</f>
        <v/>
      </c>
      <c r="D149" s="2647" t="str">
        <f>IF('職員点検資料１ (記入例)'!D149="","",'職員点検資料１ (記入例)'!D149)</f>
        <v/>
      </c>
      <c r="E149" s="28" t="str">
        <f>'職員点検資料１ (記入例)'!E149</f>
        <v>保育士</v>
      </c>
      <c r="F149" s="29" t="str">
        <f>IF('職員点検資料１ (記入例)'!F149="","",'職員点検資料１ (記入例)'!F149)</f>
        <v/>
      </c>
      <c r="G149" s="2665" t="str">
        <f>IF('職員点検資料１ (記入例)'!G149="","",'職員点検資料１ (記入例)'!G149)</f>
        <v/>
      </c>
      <c r="H149" s="2584"/>
      <c r="I149" s="2656" t="s">
        <v>311</v>
      </c>
      <c r="J149" s="2584"/>
      <c r="K149" s="2656" t="s">
        <v>630</v>
      </c>
      <c r="L149" s="2584"/>
      <c r="M149" s="2656" t="s">
        <v>311</v>
      </c>
      <c r="N149" s="2584"/>
      <c r="O149" s="2656" t="s">
        <v>630</v>
      </c>
      <c r="P149" s="36"/>
      <c r="Q149" s="36"/>
      <c r="R149" s="36"/>
      <c r="S149" s="36"/>
      <c r="U149" s="2662" t="str">
        <f>'職員点検資料１ (記入例)'!AC149:AC151</f>
        <v/>
      </c>
      <c r="V149" s="2662">
        <f t="shared" ref="V149" si="47">L149+N149</f>
        <v>0</v>
      </c>
    </row>
    <row r="150" spans="1:22" s="16" customFormat="1">
      <c r="A150" s="2563"/>
      <c r="B150" s="2648"/>
      <c r="C150" s="2648"/>
      <c r="D150" s="2648"/>
      <c r="E150" s="30" t="str">
        <f>'職員点検資料１ (記入例)'!E150</f>
        <v>幼稚園教諭</v>
      </c>
      <c r="F150" s="31" t="str">
        <f>IF('職員点検資料１ (記入例)'!F150="","",'職員点検資料１ (記入例)'!F150)</f>
        <v/>
      </c>
      <c r="G150" s="2666"/>
      <c r="H150" s="2585"/>
      <c r="I150" s="2657"/>
      <c r="J150" s="2585"/>
      <c r="K150" s="2657"/>
      <c r="L150" s="2585"/>
      <c r="M150" s="2657"/>
      <c r="N150" s="2585"/>
      <c r="O150" s="2657"/>
      <c r="P150" s="36"/>
      <c r="Q150" s="36"/>
      <c r="R150" s="36"/>
      <c r="S150" s="36"/>
      <c r="U150" s="2663"/>
      <c r="V150" s="2663"/>
    </row>
    <row r="151" spans="1:22" s="16" customFormat="1">
      <c r="A151" s="2564"/>
      <c r="B151" s="2649"/>
      <c r="C151" s="2649"/>
      <c r="D151" s="2649"/>
      <c r="E151" s="32" t="str">
        <f>'職員点検資料１ (記入例)'!E151</f>
        <v>（　　　　　　）</v>
      </c>
      <c r="F151" s="33" t="str">
        <f>IF('職員点検資料１ (記入例)'!F151="","",'職員点検資料１ (記入例)'!F151)</f>
        <v/>
      </c>
      <c r="G151" s="2667"/>
      <c r="H151" s="2586"/>
      <c r="I151" s="2658"/>
      <c r="J151" s="2586"/>
      <c r="K151" s="2658"/>
      <c r="L151" s="2586"/>
      <c r="M151" s="2658"/>
      <c r="N151" s="2586"/>
      <c r="O151" s="2658"/>
      <c r="P151" s="36"/>
      <c r="Q151" s="36"/>
      <c r="R151" s="36"/>
      <c r="S151" s="36"/>
      <c r="U151" s="2664"/>
      <c r="V151" s="2664"/>
    </row>
    <row r="152" spans="1:22" s="16" customFormat="1" ht="12" customHeight="1">
      <c r="A152" s="2562">
        <v>50</v>
      </c>
      <c r="B152" s="2647" t="str">
        <f>IF('職員点検資料１ (記入例)'!B152="","",'職員点検資料１ (記入例)'!B152)</f>
        <v/>
      </c>
      <c r="C152" s="2647" t="str">
        <f>IF('職員点検資料１ (記入例)'!C152="","",'職員点検資料１ (記入例)'!C152)</f>
        <v/>
      </c>
      <c r="D152" s="2647" t="str">
        <f>IF('職員点検資料１ (記入例)'!D152="","",'職員点検資料１ (記入例)'!D152)</f>
        <v/>
      </c>
      <c r="E152" s="28" t="str">
        <f>'職員点検資料１ (記入例)'!E152</f>
        <v>保育士</v>
      </c>
      <c r="F152" s="29" t="str">
        <f>IF('職員点検資料１ (記入例)'!F152="","",'職員点検資料１ (記入例)'!F152)</f>
        <v/>
      </c>
      <c r="G152" s="2665" t="str">
        <f>IF('職員点検資料１ (記入例)'!G152="","",'職員点検資料１ (記入例)'!G152)</f>
        <v/>
      </c>
      <c r="H152" s="2584"/>
      <c r="I152" s="2656" t="s">
        <v>311</v>
      </c>
      <c r="J152" s="2584"/>
      <c r="K152" s="2656" t="s">
        <v>630</v>
      </c>
      <c r="L152" s="2584"/>
      <c r="M152" s="2656" t="s">
        <v>311</v>
      </c>
      <c r="N152" s="2584"/>
      <c r="O152" s="2656" t="s">
        <v>630</v>
      </c>
      <c r="P152" s="36"/>
      <c r="Q152" s="36"/>
      <c r="R152" s="36"/>
      <c r="S152" s="36"/>
      <c r="U152" s="2662" t="str">
        <f>'職員点検資料１ (記入例)'!AC152:AC154</f>
        <v/>
      </c>
      <c r="V152" s="2662">
        <f t="shared" ref="V152" si="48">L152+N152</f>
        <v>0</v>
      </c>
    </row>
    <row r="153" spans="1:22" s="16" customFormat="1">
      <c r="A153" s="2563"/>
      <c r="B153" s="2648"/>
      <c r="C153" s="2648"/>
      <c r="D153" s="2648"/>
      <c r="E153" s="30" t="str">
        <f>'職員点検資料１ (記入例)'!E153</f>
        <v>幼稚園教諭</v>
      </c>
      <c r="F153" s="31" t="str">
        <f>IF('職員点検資料１ (記入例)'!F153="","",'職員点検資料１ (記入例)'!F153)</f>
        <v/>
      </c>
      <c r="G153" s="2666"/>
      <c r="H153" s="2585"/>
      <c r="I153" s="2657"/>
      <c r="J153" s="2585"/>
      <c r="K153" s="2657"/>
      <c r="L153" s="2585"/>
      <c r="M153" s="2657"/>
      <c r="N153" s="2585"/>
      <c r="O153" s="2657"/>
      <c r="P153" s="36"/>
      <c r="Q153" s="36"/>
      <c r="R153" s="36"/>
      <c r="S153" s="36"/>
      <c r="U153" s="2663"/>
      <c r="V153" s="2663"/>
    </row>
    <row r="154" spans="1:22" s="16" customFormat="1">
      <c r="A154" s="2564"/>
      <c r="B154" s="2649"/>
      <c r="C154" s="2649"/>
      <c r="D154" s="2649"/>
      <c r="E154" s="32" t="str">
        <f>'職員点検資料１ (記入例)'!E154</f>
        <v>（　　　　　　）</v>
      </c>
      <c r="F154" s="33" t="str">
        <f>IF('職員点検資料１ (記入例)'!F154="","",'職員点検資料１ (記入例)'!F154)</f>
        <v/>
      </c>
      <c r="G154" s="2667"/>
      <c r="H154" s="2586"/>
      <c r="I154" s="2658"/>
      <c r="J154" s="2586"/>
      <c r="K154" s="2658"/>
      <c r="L154" s="2586"/>
      <c r="M154" s="2658"/>
      <c r="N154" s="2586"/>
      <c r="O154" s="2658"/>
      <c r="P154" s="36"/>
      <c r="Q154" s="36"/>
      <c r="R154" s="36"/>
      <c r="S154" s="36"/>
      <c r="U154" s="2664"/>
      <c r="V154" s="2664"/>
    </row>
    <row r="155" spans="1:22" s="16" customFormat="1" ht="12" customHeight="1">
      <c r="A155" s="2562">
        <v>51</v>
      </c>
      <c r="B155" s="2647" t="str">
        <f>IF('職員点検資料１ (記入例)'!B155="","",'職員点検資料１ (記入例)'!B155)</f>
        <v/>
      </c>
      <c r="C155" s="2647" t="str">
        <f>IF('職員点検資料１ (記入例)'!C155="","",'職員点検資料１ (記入例)'!C155)</f>
        <v/>
      </c>
      <c r="D155" s="2647" t="str">
        <f>IF('職員点検資料１ (記入例)'!D155="","",'職員点検資料１ (記入例)'!D155)</f>
        <v/>
      </c>
      <c r="E155" s="28" t="str">
        <f>'職員点検資料１ (記入例)'!E155</f>
        <v>保育士</v>
      </c>
      <c r="F155" s="29" t="str">
        <f>IF('職員点検資料１ (記入例)'!F155="","",'職員点検資料１ (記入例)'!F155)</f>
        <v/>
      </c>
      <c r="G155" s="2665" t="str">
        <f>IF('職員点検資料１ (記入例)'!G155="","",'職員点検資料１ (記入例)'!G155)</f>
        <v/>
      </c>
      <c r="H155" s="2584"/>
      <c r="I155" s="2656" t="s">
        <v>311</v>
      </c>
      <c r="J155" s="2584"/>
      <c r="K155" s="2656" t="s">
        <v>630</v>
      </c>
      <c r="L155" s="2584"/>
      <c r="M155" s="2656" t="s">
        <v>311</v>
      </c>
      <c r="N155" s="2584"/>
      <c r="O155" s="2656" t="s">
        <v>630</v>
      </c>
      <c r="P155" s="36"/>
      <c r="Q155" s="36"/>
      <c r="R155" s="36"/>
      <c r="S155" s="36"/>
      <c r="U155" s="2662" t="str">
        <f>'職員点検資料１ (記入例)'!AC155:AC157</f>
        <v/>
      </c>
      <c r="V155" s="2662">
        <f t="shared" ref="V155" si="49">L155+N155</f>
        <v>0</v>
      </c>
    </row>
    <row r="156" spans="1:22" s="16" customFormat="1">
      <c r="A156" s="2563"/>
      <c r="B156" s="2648"/>
      <c r="C156" s="2648"/>
      <c r="D156" s="2648"/>
      <c r="E156" s="30" t="str">
        <f>'職員点検資料１ (記入例)'!E156</f>
        <v>幼稚園教諭</v>
      </c>
      <c r="F156" s="31" t="str">
        <f>IF('職員点検資料１ (記入例)'!F156="","",'職員点検資料１ (記入例)'!F156)</f>
        <v/>
      </c>
      <c r="G156" s="2666"/>
      <c r="H156" s="2585"/>
      <c r="I156" s="2657"/>
      <c r="J156" s="2585"/>
      <c r="K156" s="2657"/>
      <c r="L156" s="2585"/>
      <c r="M156" s="2657"/>
      <c r="N156" s="2585"/>
      <c r="O156" s="2657"/>
      <c r="P156" s="36"/>
      <c r="Q156" s="36"/>
      <c r="R156" s="36"/>
      <c r="S156" s="36"/>
      <c r="U156" s="2663"/>
      <c r="V156" s="2663"/>
    </row>
    <row r="157" spans="1:22" s="16" customFormat="1">
      <c r="A157" s="2564"/>
      <c r="B157" s="2649"/>
      <c r="C157" s="2649"/>
      <c r="D157" s="2649"/>
      <c r="E157" s="32" t="str">
        <f>'職員点検資料１ (記入例)'!E157</f>
        <v>（　　　　　　）</v>
      </c>
      <c r="F157" s="33" t="str">
        <f>IF('職員点検資料１ (記入例)'!F157="","",'職員点検資料１ (記入例)'!F157)</f>
        <v/>
      </c>
      <c r="G157" s="2667"/>
      <c r="H157" s="2586"/>
      <c r="I157" s="2658"/>
      <c r="J157" s="2586"/>
      <c r="K157" s="2658"/>
      <c r="L157" s="2586"/>
      <c r="M157" s="2658"/>
      <c r="N157" s="2586"/>
      <c r="O157" s="2658"/>
      <c r="P157" s="36"/>
      <c r="Q157" s="36"/>
      <c r="R157" s="36"/>
      <c r="S157" s="36"/>
      <c r="U157" s="2664"/>
      <c r="V157" s="2664"/>
    </row>
    <row r="158" spans="1:22" s="16" customFormat="1" ht="12" customHeight="1">
      <c r="A158" s="2562">
        <v>52</v>
      </c>
      <c r="B158" s="2647" t="str">
        <f>IF('職員点検資料１ (記入例)'!B158="","",'職員点検資料１ (記入例)'!B158)</f>
        <v/>
      </c>
      <c r="C158" s="2647" t="str">
        <f>IF('職員点検資料１ (記入例)'!C158="","",'職員点検資料１ (記入例)'!C158)</f>
        <v/>
      </c>
      <c r="D158" s="2647" t="str">
        <f>IF('職員点検資料１ (記入例)'!D158="","",'職員点検資料１ (記入例)'!D158)</f>
        <v/>
      </c>
      <c r="E158" s="28" t="str">
        <f>'職員点検資料１ (記入例)'!E158</f>
        <v>保育士</v>
      </c>
      <c r="F158" s="29" t="str">
        <f>IF('職員点検資料１ (記入例)'!F158="","",'職員点検資料１ (記入例)'!F158)</f>
        <v/>
      </c>
      <c r="G158" s="2665" t="str">
        <f>IF('職員点検資料１ (記入例)'!G158="","",'職員点検資料１ (記入例)'!G158)</f>
        <v/>
      </c>
      <c r="H158" s="2584"/>
      <c r="I158" s="2656" t="s">
        <v>311</v>
      </c>
      <c r="J158" s="2584"/>
      <c r="K158" s="2656" t="s">
        <v>630</v>
      </c>
      <c r="L158" s="2584"/>
      <c r="M158" s="2656" t="s">
        <v>311</v>
      </c>
      <c r="N158" s="2584"/>
      <c r="O158" s="2656" t="s">
        <v>630</v>
      </c>
      <c r="P158" s="36"/>
      <c r="Q158" s="36"/>
      <c r="R158" s="36"/>
      <c r="S158" s="36"/>
      <c r="U158" s="2662" t="str">
        <f>'職員点検資料１ (記入例)'!AC158:AC160</f>
        <v/>
      </c>
      <c r="V158" s="2662">
        <f t="shared" ref="V158" si="50">L158+N158</f>
        <v>0</v>
      </c>
    </row>
    <row r="159" spans="1:22" s="16" customFormat="1">
      <c r="A159" s="2563"/>
      <c r="B159" s="2648"/>
      <c r="C159" s="2648"/>
      <c r="D159" s="2648"/>
      <c r="E159" s="30" t="str">
        <f>'職員点検資料１ (記入例)'!E159</f>
        <v>幼稚園教諭</v>
      </c>
      <c r="F159" s="31" t="str">
        <f>IF('職員点検資料１ (記入例)'!F159="","",'職員点検資料１ (記入例)'!F159)</f>
        <v/>
      </c>
      <c r="G159" s="2666"/>
      <c r="H159" s="2585"/>
      <c r="I159" s="2657"/>
      <c r="J159" s="2585"/>
      <c r="K159" s="2657"/>
      <c r="L159" s="2585"/>
      <c r="M159" s="2657"/>
      <c r="N159" s="2585"/>
      <c r="O159" s="2657"/>
      <c r="P159" s="36"/>
      <c r="Q159" s="36"/>
      <c r="R159" s="36"/>
      <c r="S159" s="36"/>
      <c r="U159" s="2663"/>
      <c r="V159" s="2663"/>
    </row>
    <row r="160" spans="1:22" s="16" customFormat="1">
      <c r="A160" s="2564"/>
      <c r="B160" s="2649"/>
      <c r="C160" s="2649"/>
      <c r="D160" s="2649"/>
      <c r="E160" s="32" t="str">
        <f>'職員点検資料１ (記入例)'!E160</f>
        <v>（　　　　　　）</v>
      </c>
      <c r="F160" s="33" t="str">
        <f>IF('職員点検資料１ (記入例)'!F160="","",'職員点検資料１ (記入例)'!F160)</f>
        <v/>
      </c>
      <c r="G160" s="2667"/>
      <c r="H160" s="2586"/>
      <c r="I160" s="2658"/>
      <c r="J160" s="2586"/>
      <c r="K160" s="2658"/>
      <c r="L160" s="2586"/>
      <c r="M160" s="2658"/>
      <c r="N160" s="2586"/>
      <c r="O160" s="2658"/>
      <c r="P160" s="36"/>
      <c r="Q160" s="36"/>
      <c r="R160" s="36"/>
      <c r="S160" s="36"/>
      <c r="U160" s="2664"/>
      <c r="V160" s="2664"/>
    </row>
    <row r="161" spans="1:22" s="16" customFormat="1" ht="12" customHeight="1">
      <c r="A161" s="2562">
        <v>53</v>
      </c>
      <c r="B161" s="2647" t="str">
        <f>IF('職員点検資料１ (記入例)'!B161="","",'職員点検資料１ (記入例)'!B161)</f>
        <v/>
      </c>
      <c r="C161" s="2647" t="str">
        <f>IF('職員点検資料１ (記入例)'!C161="","",'職員点検資料１ (記入例)'!C161)</f>
        <v/>
      </c>
      <c r="D161" s="2647" t="str">
        <f>IF('職員点検資料１ (記入例)'!D161="","",'職員点検資料１ (記入例)'!D161)</f>
        <v/>
      </c>
      <c r="E161" s="28" t="str">
        <f>'職員点検資料１ (記入例)'!E161</f>
        <v>保育士</v>
      </c>
      <c r="F161" s="29" t="str">
        <f>IF('職員点検資料１ (記入例)'!F161="","",'職員点検資料１ (記入例)'!F161)</f>
        <v/>
      </c>
      <c r="G161" s="2665" t="str">
        <f>IF('職員点検資料１ (記入例)'!G161="","",'職員点検資料１ (記入例)'!G161)</f>
        <v/>
      </c>
      <c r="H161" s="2584"/>
      <c r="I161" s="2656" t="s">
        <v>311</v>
      </c>
      <c r="J161" s="2584"/>
      <c r="K161" s="2656" t="s">
        <v>630</v>
      </c>
      <c r="L161" s="2584"/>
      <c r="M161" s="2656" t="s">
        <v>311</v>
      </c>
      <c r="N161" s="2584"/>
      <c r="O161" s="2656" t="s">
        <v>630</v>
      </c>
      <c r="P161" s="36"/>
      <c r="Q161" s="36"/>
      <c r="R161" s="36"/>
      <c r="S161" s="36"/>
      <c r="U161" s="2662" t="str">
        <f>'職員点検資料１ (記入例)'!AC161:AC163</f>
        <v/>
      </c>
      <c r="V161" s="2662">
        <f t="shared" ref="V161" si="51">L161+N161</f>
        <v>0</v>
      </c>
    </row>
    <row r="162" spans="1:22" s="16" customFormat="1">
      <c r="A162" s="2563"/>
      <c r="B162" s="2648"/>
      <c r="C162" s="2648"/>
      <c r="D162" s="2648"/>
      <c r="E162" s="30" t="str">
        <f>'職員点検資料１ (記入例)'!E162</f>
        <v>幼稚園教諭</v>
      </c>
      <c r="F162" s="31" t="str">
        <f>IF('職員点検資料１ (記入例)'!F162="","",'職員点検資料１ (記入例)'!F162)</f>
        <v/>
      </c>
      <c r="G162" s="2666"/>
      <c r="H162" s="2585"/>
      <c r="I162" s="2657"/>
      <c r="J162" s="2585"/>
      <c r="K162" s="2657"/>
      <c r="L162" s="2585"/>
      <c r="M162" s="2657"/>
      <c r="N162" s="2585"/>
      <c r="O162" s="2657"/>
      <c r="P162" s="36"/>
      <c r="Q162" s="36"/>
      <c r="R162" s="36"/>
      <c r="S162" s="36"/>
      <c r="U162" s="2663"/>
      <c r="V162" s="2663"/>
    </row>
    <row r="163" spans="1:22" s="16" customFormat="1">
      <c r="A163" s="2564"/>
      <c r="B163" s="2649"/>
      <c r="C163" s="2649"/>
      <c r="D163" s="2649"/>
      <c r="E163" s="32" t="str">
        <f>'職員点検資料１ (記入例)'!E163</f>
        <v>（　　　　　　）</v>
      </c>
      <c r="F163" s="33" t="str">
        <f>IF('職員点検資料１ (記入例)'!F163="","",'職員点検資料１ (記入例)'!F163)</f>
        <v/>
      </c>
      <c r="G163" s="2667"/>
      <c r="H163" s="2586"/>
      <c r="I163" s="2658"/>
      <c r="J163" s="2586"/>
      <c r="K163" s="2658"/>
      <c r="L163" s="2586"/>
      <c r="M163" s="2658"/>
      <c r="N163" s="2586"/>
      <c r="O163" s="2658"/>
      <c r="P163" s="36"/>
      <c r="Q163" s="36"/>
      <c r="R163" s="36"/>
      <c r="S163" s="36"/>
      <c r="U163" s="2664"/>
      <c r="V163" s="2664"/>
    </row>
    <row r="164" spans="1:22" s="16" customFormat="1" ht="12" customHeight="1">
      <c r="A164" s="2562">
        <v>54</v>
      </c>
      <c r="B164" s="2647" t="str">
        <f>IF('職員点検資料１ (記入例)'!B164="","",'職員点検資料１ (記入例)'!B164)</f>
        <v/>
      </c>
      <c r="C164" s="2647" t="str">
        <f>IF('職員点検資料１ (記入例)'!C164="","",'職員点検資料１ (記入例)'!C164)</f>
        <v/>
      </c>
      <c r="D164" s="2647" t="str">
        <f>IF('職員点検資料１ (記入例)'!D164="","",'職員点検資料１ (記入例)'!D164)</f>
        <v/>
      </c>
      <c r="E164" s="28" t="str">
        <f>'職員点検資料１ (記入例)'!E164</f>
        <v>保育士</v>
      </c>
      <c r="F164" s="29" t="str">
        <f>IF('職員点検資料１ (記入例)'!F164="","",'職員点検資料１ (記入例)'!F164)</f>
        <v/>
      </c>
      <c r="G164" s="2665" t="str">
        <f>IF('職員点検資料１ (記入例)'!G164="","",'職員点検資料１ (記入例)'!G164)</f>
        <v/>
      </c>
      <c r="H164" s="2584"/>
      <c r="I164" s="2656" t="s">
        <v>311</v>
      </c>
      <c r="J164" s="2584"/>
      <c r="K164" s="2656" t="s">
        <v>630</v>
      </c>
      <c r="L164" s="2584"/>
      <c r="M164" s="2656" t="s">
        <v>311</v>
      </c>
      <c r="N164" s="2584"/>
      <c r="O164" s="2656" t="s">
        <v>630</v>
      </c>
      <c r="P164" s="36"/>
      <c r="Q164" s="36"/>
      <c r="R164" s="36"/>
      <c r="S164" s="36"/>
      <c r="U164" s="2662" t="str">
        <f>'職員点検資料１ (記入例)'!AC164:AC166</f>
        <v/>
      </c>
      <c r="V164" s="2662">
        <f t="shared" ref="V164" si="52">L164+N164</f>
        <v>0</v>
      </c>
    </row>
    <row r="165" spans="1:22" s="16" customFormat="1">
      <c r="A165" s="2563"/>
      <c r="B165" s="2648"/>
      <c r="C165" s="2648"/>
      <c r="D165" s="2648"/>
      <c r="E165" s="30" t="str">
        <f>'職員点検資料１ (記入例)'!E165</f>
        <v>幼稚園教諭</v>
      </c>
      <c r="F165" s="31" t="str">
        <f>IF('職員点検資料１ (記入例)'!F165="","",'職員点検資料１ (記入例)'!F165)</f>
        <v/>
      </c>
      <c r="G165" s="2666"/>
      <c r="H165" s="2585"/>
      <c r="I165" s="2657"/>
      <c r="J165" s="2585"/>
      <c r="K165" s="2657"/>
      <c r="L165" s="2585"/>
      <c r="M165" s="2657"/>
      <c r="N165" s="2585"/>
      <c r="O165" s="2657"/>
      <c r="P165" s="36"/>
      <c r="Q165" s="36"/>
      <c r="R165" s="36"/>
      <c r="S165" s="36"/>
      <c r="U165" s="2663"/>
      <c r="V165" s="2663"/>
    </row>
    <row r="166" spans="1:22" s="16" customFormat="1">
      <c r="A166" s="2564"/>
      <c r="B166" s="2649"/>
      <c r="C166" s="2649"/>
      <c r="D166" s="2649"/>
      <c r="E166" s="32" t="str">
        <f>'職員点検資料１ (記入例)'!E166</f>
        <v>（　　　　　　）</v>
      </c>
      <c r="F166" s="33" t="str">
        <f>IF('職員点検資料１ (記入例)'!F166="","",'職員点検資料１ (記入例)'!F166)</f>
        <v/>
      </c>
      <c r="G166" s="2667"/>
      <c r="H166" s="2586"/>
      <c r="I166" s="2658"/>
      <c r="J166" s="2586"/>
      <c r="K166" s="2658"/>
      <c r="L166" s="2586"/>
      <c r="M166" s="2658"/>
      <c r="N166" s="2586"/>
      <c r="O166" s="2658"/>
      <c r="P166" s="36"/>
      <c r="Q166" s="36"/>
      <c r="R166" s="36"/>
      <c r="S166" s="36"/>
      <c r="U166" s="2664"/>
      <c r="V166" s="2664"/>
    </row>
    <row r="167" spans="1:22" s="16" customFormat="1" ht="12" customHeight="1">
      <c r="A167" s="2562">
        <v>55</v>
      </c>
      <c r="B167" s="2647" t="str">
        <f>IF('職員点検資料１ (記入例)'!B167="","",'職員点検資料１ (記入例)'!B167)</f>
        <v/>
      </c>
      <c r="C167" s="2647" t="str">
        <f>IF('職員点検資料１ (記入例)'!C167="","",'職員点検資料１ (記入例)'!C167)</f>
        <v/>
      </c>
      <c r="D167" s="2647" t="str">
        <f>IF('職員点検資料１ (記入例)'!D167="","",'職員点検資料１ (記入例)'!D167)</f>
        <v/>
      </c>
      <c r="E167" s="28" t="str">
        <f>'職員点検資料１ (記入例)'!E167</f>
        <v>保育士</v>
      </c>
      <c r="F167" s="29" t="str">
        <f>IF('職員点検資料１ (記入例)'!F167="","",'職員点検資料１ (記入例)'!F167)</f>
        <v/>
      </c>
      <c r="G167" s="2665" t="str">
        <f>IF('職員点検資料１ (記入例)'!G167="","",'職員点検資料１ (記入例)'!G167)</f>
        <v/>
      </c>
      <c r="H167" s="2584"/>
      <c r="I167" s="2656" t="s">
        <v>311</v>
      </c>
      <c r="J167" s="2584"/>
      <c r="K167" s="2656" t="s">
        <v>630</v>
      </c>
      <c r="L167" s="2584"/>
      <c r="M167" s="2656" t="s">
        <v>311</v>
      </c>
      <c r="N167" s="2584"/>
      <c r="O167" s="2656" t="s">
        <v>630</v>
      </c>
      <c r="P167" s="36"/>
      <c r="Q167" s="36"/>
      <c r="R167" s="36"/>
      <c r="S167" s="36"/>
      <c r="U167" s="2662" t="str">
        <f>'職員点検資料１ (記入例)'!AC167:AC169</f>
        <v/>
      </c>
      <c r="V167" s="2662">
        <f t="shared" ref="V167" si="53">L167+N167</f>
        <v>0</v>
      </c>
    </row>
    <row r="168" spans="1:22" s="16" customFormat="1">
      <c r="A168" s="2563"/>
      <c r="B168" s="2648"/>
      <c r="C168" s="2648"/>
      <c r="D168" s="2648"/>
      <c r="E168" s="30" t="str">
        <f>'職員点検資料１ (記入例)'!E168</f>
        <v>幼稚園教諭</v>
      </c>
      <c r="F168" s="31" t="str">
        <f>IF('職員点検資料１ (記入例)'!F168="","",'職員点検資料１ (記入例)'!F168)</f>
        <v/>
      </c>
      <c r="G168" s="2666"/>
      <c r="H168" s="2585"/>
      <c r="I168" s="2657"/>
      <c r="J168" s="2585"/>
      <c r="K168" s="2657"/>
      <c r="L168" s="2585"/>
      <c r="M168" s="2657"/>
      <c r="N168" s="2585"/>
      <c r="O168" s="2657"/>
      <c r="P168" s="36"/>
      <c r="Q168" s="36"/>
      <c r="R168" s="36"/>
      <c r="S168" s="36"/>
      <c r="U168" s="2663"/>
      <c r="V168" s="2663"/>
    </row>
    <row r="169" spans="1:22" s="16" customFormat="1">
      <c r="A169" s="2564"/>
      <c r="B169" s="2649"/>
      <c r="C169" s="2649"/>
      <c r="D169" s="2649"/>
      <c r="E169" s="32" t="str">
        <f>'職員点検資料１ (記入例)'!E169</f>
        <v>（　　　　　　）</v>
      </c>
      <c r="F169" s="33" t="str">
        <f>IF('職員点検資料１ (記入例)'!F169="","",'職員点検資料１ (記入例)'!F169)</f>
        <v/>
      </c>
      <c r="G169" s="2667"/>
      <c r="H169" s="2586"/>
      <c r="I169" s="2658"/>
      <c r="J169" s="2586"/>
      <c r="K169" s="2658"/>
      <c r="L169" s="2586"/>
      <c r="M169" s="2658"/>
      <c r="N169" s="2586"/>
      <c r="O169" s="2658"/>
      <c r="P169" s="36"/>
      <c r="Q169" s="36"/>
      <c r="R169" s="36"/>
      <c r="S169" s="36"/>
      <c r="U169" s="2664"/>
      <c r="V169" s="2664"/>
    </row>
    <row r="170" spans="1:22" s="16" customFormat="1" ht="12" customHeight="1">
      <c r="A170" s="2562">
        <v>56</v>
      </c>
      <c r="B170" s="2647" t="str">
        <f>IF('職員点検資料１ (記入例)'!B170="","",'職員点検資料１ (記入例)'!B170)</f>
        <v/>
      </c>
      <c r="C170" s="2647" t="str">
        <f>IF('職員点検資料１ (記入例)'!C170="","",'職員点検資料１ (記入例)'!C170)</f>
        <v/>
      </c>
      <c r="D170" s="2647" t="str">
        <f>IF('職員点検資料１ (記入例)'!D170="","",'職員点検資料１ (記入例)'!D170)</f>
        <v/>
      </c>
      <c r="E170" s="28" t="str">
        <f>'職員点検資料１ (記入例)'!E170</f>
        <v>保育士</v>
      </c>
      <c r="F170" s="29" t="str">
        <f>IF('職員点検資料１ (記入例)'!F170="","",'職員点検資料１ (記入例)'!F170)</f>
        <v/>
      </c>
      <c r="G170" s="2665" t="str">
        <f>IF('職員点検資料１ (記入例)'!G170="","",'職員点検資料１ (記入例)'!G170)</f>
        <v/>
      </c>
      <c r="H170" s="2584"/>
      <c r="I170" s="2656" t="s">
        <v>311</v>
      </c>
      <c r="J170" s="2584"/>
      <c r="K170" s="2656" t="s">
        <v>630</v>
      </c>
      <c r="L170" s="2584"/>
      <c r="M170" s="2656" t="s">
        <v>311</v>
      </c>
      <c r="N170" s="2584"/>
      <c r="O170" s="2656" t="s">
        <v>630</v>
      </c>
      <c r="P170" s="36"/>
      <c r="Q170" s="36"/>
      <c r="R170" s="36"/>
      <c r="S170" s="36"/>
      <c r="U170" s="2662" t="str">
        <f>'職員点検資料１ (記入例)'!AC170:AC172</f>
        <v/>
      </c>
      <c r="V170" s="2662">
        <f t="shared" ref="V170" si="54">L170+N170</f>
        <v>0</v>
      </c>
    </row>
    <row r="171" spans="1:22" s="16" customFormat="1">
      <c r="A171" s="2563"/>
      <c r="B171" s="2648"/>
      <c r="C171" s="2648"/>
      <c r="D171" s="2648"/>
      <c r="E171" s="30" t="str">
        <f>'職員点検資料１ (記入例)'!E171</f>
        <v>幼稚園教諭</v>
      </c>
      <c r="F171" s="31" t="str">
        <f>IF('職員点検資料１ (記入例)'!F171="","",'職員点検資料１ (記入例)'!F171)</f>
        <v/>
      </c>
      <c r="G171" s="2666"/>
      <c r="H171" s="2585"/>
      <c r="I171" s="2657"/>
      <c r="J171" s="2585"/>
      <c r="K171" s="2657"/>
      <c r="L171" s="2585"/>
      <c r="M171" s="2657"/>
      <c r="N171" s="2585"/>
      <c r="O171" s="2657"/>
      <c r="P171" s="36"/>
      <c r="Q171" s="36"/>
      <c r="R171" s="36"/>
      <c r="S171" s="36"/>
      <c r="U171" s="2663"/>
      <c r="V171" s="2663"/>
    </row>
    <row r="172" spans="1:22" s="16" customFormat="1">
      <c r="A172" s="2564"/>
      <c r="B172" s="2649"/>
      <c r="C172" s="2649"/>
      <c r="D172" s="2649"/>
      <c r="E172" s="32" t="str">
        <f>'職員点検資料１ (記入例)'!E172</f>
        <v>（　　　　　　）</v>
      </c>
      <c r="F172" s="33" t="str">
        <f>IF('職員点検資料１ (記入例)'!F172="","",'職員点検資料１ (記入例)'!F172)</f>
        <v/>
      </c>
      <c r="G172" s="2667"/>
      <c r="H172" s="2586"/>
      <c r="I172" s="2658"/>
      <c r="J172" s="2586"/>
      <c r="K172" s="2658"/>
      <c r="L172" s="2586"/>
      <c r="M172" s="2658"/>
      <c r="N172" s="2586"/>
      <c r="O172" s="2658"/>
      <c r="P172" s="36"/>
      <c r="Q172" s="36"/>
      <c r="R172" s="36"/>
      <c r="S172" s="36"/>
      <c r="U172" s="2664"/>
      <c r="V172" s="2664"/>
    </row>
    <row r="173" spans="1:22" s="16" customFormat="1" ht="12" customHeight="1">
      <c r="A173" s="2562">
        <v>57</v>
      </c>
      <c r="B173" s="2647" t="str">
        <f>IF('職員点検資料１ (記入例)'!B173="","",'職員点検資料１ (記入例)'!B173)</f>
        <v/>
      </c>
      <c r="C173" s="2647" t="str">
        <f>IF('職員点検資料１ (記入例)'!C173="","",'職員点検資料１ (記入例)'!C173)</f>
        <v/>
      </c>
      <c r="D173" s="2647" t="str">
        <f>IF('職員点検資料１ (記入例)'!D173="","",'職員点検資料１ (記入例)'!D173)</f>
        <v/>
      </c>
      <c r="E173" s="28" t="str">
        <f>'職員点検資料１ (記入例)'!E173</f>
        <v>保育士</v>
      </c>
      <c r="F173" s="29" t="str">
        <f>IF('職員点検資料１ (記入例)'!F173="","",'職員点検資料１ (記入例)'!F173)</f>
        <v/>
      </c>
      <c r="G173" s="2665" t="str">
        <f>IF('職員点検資料１ (記入例)'!G173="","",'職員点検資料１ (記入例)'!G173)</f>
        <v/>
      </c>
      <c r="H173" s="2584"/>
      <c r="I173" s="2656" t="s">
        <v>311</v>
      </c>
      <c r="J173" s="2584"/>
      <c r="K173" s="2656" t="s">
        <v>630</v>
      </c>
      <c r="L173" s="2584"/>
      <c r="M173" s="2656" t="s">
        <v>311</v>
      </c>
      <c r="N173" s="2584"/>
      <c r="O173" s="2656" t="s">
        <v>630</v>
      </c>
      <c r="P173" s="36"/>
      <c r="Q173" s="36"/>
      <c r="R173" s="36"/>
      <c r="S173" s="36"/>
      <c r="U173" s="2662" t="str">
        <f>'職員点検資料１ (記入例)'!AC173:AC175</f>
        <v/>
      </c>
      <c r="V173" s="2662">
        <f t="shared" ref="V173" si="55">L173+N173</f>
        <v>0</v>
      </c>
    </row>
    <row r="174" spans="1:22" s="16" customFormat="1">
      <c r="A174" s="2563"/>
      <c r="B174" s="2648"/>
      <c r="C174" s="2648"/>
      <c r="D174" s="2648"/>
      <c r="E174" s="30" t="str">
        <f>'職員点検資料１ (記入例)'!E174</f>
        <v>幼稚園教諭</v>
      </c>
      <c r="F174" s="31" t="str">
        <f>IF('職員点検資料１ (記入例)'!F174="","",'職員点検資料１ (記入例)'!F174)</f>
        <v/>
      </c>
      <c r="G174" s="2666"/>
      <c r="H174" s="2585"/>
      <c r="I174" s="2657"/>
      <c r="J174" s="2585"/>
      <c r="K174" s="2657"/>
      <c r="L174" s="2585"/>
      <c r="M174" s="2657"/>
      <c r="N174" s="2585"/>
      <c r="O174" s="2657"/>
      <c r="P174" s="36"/>
      <c r="Q174" s="36"/>
      <c r="R174" s="36"/>
      <c r="S174" s="36"/>
      <c r="U174" s="2663"/>
      <c r="V174" s="2663"/>
    </row>
    <row r="175" spans="1:22" s="16" customFormat="1">
      <c r="A175" s="2564"/>
      <c r="B175" s="2649"/>
      <c r="C175" s="2649"/>
      <c r="D175" s="2649"/>
      <c r="E175" s="32" t="str">
        <f>'職員点検資料１ (記入例)'!E175</f>
        <v>（　　　　　　）</v>
      </c>
      <c r="F175" s="33" t="str">
        <f>IF('職員点検資料１ (記入例)'!F175="","",'職員点検資料１ (記入例)'!F175)</f>
        <v/>
      </c>
      <c r="G175" s="2667"/>
      <c r="H175" s="2586"/>
      <c r="I175" s="2658"/>
      <c r="J175" s="2586"/>
      <c r="K175" s="2658"/>
      <c r="L175" s="2586"/>
      <c r="M175" s="2658"/>
      <c r="N175" s="2586"/>
      <c r="O175" s="2658"/>
      <c r="P175" s="36"/>
      <c r="Q175" s="36"/>
      <c r="R175" s="36"/>
      <c r="S175" s="36"/>
      <c r="U175" s="2664"/>
      <c r="V175" s="2664"/>
    </row>
    <row r="176" spans="1:22" s="16" customFormat="1" ht="12" customHeight="1">
      <c r="A176" s="2562">
        <v>58</v>
      </c>
      <c r="B176" s="2647" t="str">
        <f>IF('職員点検資料１ (記入例)'!B176="","",'職員点検資料１ (記入例)'!B176)</f>
        <v/>
      </c>
      <c r="C176" s="2647" t="str">
        <f>IF('職員点検資料１ (記入例)'!C176="","",'職員点検資料１ (記入例)'!C176)</f>
        <v/>
      </c>
      <c r="D176" s="2647" t="str">
        <f>IF('職員点検資料１ (記入例)'!D176="","",'職員点検資料１ (記入例)'!D176)</f>
        <v/>
      </c>
      <c r="E176" s="28" t="str">
        <f>'職員点検資料１ (記入例)'!E176</f>
        <v>保育士</v>
      </c>
      <c r="F176" s="29" t="str">
        <f>IF('職員点検資料１ (記入例)'!F176="","",'職員点検資料１ (記入例)'!F176)</f>
        <v/>
      </c>
      <c r="G176" s="2665" t="str">
        <f>IF('職員点検資料１ (記入例)'!G176="","",'職員点検資料１ (記入例)'!G176)</f>
        <v/>
      </c>
      <c r="H176" s="2584"/>
      <c r="I176" s="2656" t="s">
        <v>311</v>
      </c>
      <c r="J176" s="2584"/>
      <c r="K176" s="2656" t="s">
        <v>630</v>
      </c>
      <c r="L176" s="2584"/>
      <c r="M176" s="2656" t="s">
        <v>311</v>
      </c>
      <c r="N176" s="2584"/>
      <c r="O176" s="2656" t="s">
        <v>630</v>
      </c>
      <c r="P176" s="36"/>
      <c r="Q176" s="36"/>
      <c r="R176" s="36"/>
      <c r="S176" s="36"/>
      <c r="U176" s="2662" t="str">
        <f>'職員点検資料１ (記入例)'!AC176:AC178</f>
        <v/>
      </c>
      <c r="V176" s="2662">
        <f t="shared" ref="V176" si="56">L176+N176</f>
        <v>0</v>
      </c>
    </row>
    <row r="177" spans="1:22" s="16" customFormat="1">
      <c r="A177" s="2563"/>
      <c r="B177" s="2648"/>
      <c r="C177" s="2648"/>
      <c r="D177" s="2648"/>
      <c r="E177" s="30" t="str">
        <f>'職員点検資料１ (記入例)'!E177</f>
        <v>幼稚園教諭</v>
      </c>
      <c r="F177" s="31" t="str">
        <f>IF('職員点検資料１ (記入例)'!F177="","",'職員点検資料１ (記入例)'!F177)</f>
        <v/>
      </c>
      <c r="G177" s="2666"/>
      <c r="H177" s="2585"/>
      <c r="I177" s="2657"/>
      <c r="J177" s="2585"/>
      <c r="K177" s="2657"/>
      <c r="L177" s="2585"/>
      <c r="M177" s="2657"/>
      <c r="N177" s="2585"/>
      <c r="O177" s="2657"/>
      <c r="P177" s="36"/>
      <c r="Q177" s="36"/>
      <c r="R177" s="36"/>
      <c r="S177" s="36"/>
      <c r="U177" s="2663"/>
      <c r="V177" s="2663"/>
    </row>
    <row r="178" spans="1:22" s="16" customFormat="1">
      <c r="A178" s="2564"/>
      <c r="B178" s="2649"/>
      <c r="C178" s="2649"/>
      <c r="D178" s="2649"/>
      <c r="E178" s="32" t="str">
        <f>'職員点検資料１ (記入例)'!E178</f>
        <v>（　　　　　　）</v>
      </c>
      <c r="F178" s="33" t="str">
        <f>IF('職員点検資料１ (記入例)'!F178="","",'職員点検資料１ (記入例)'!F178)</f>
        <v/>
      </c>
      <c r="G178" s="2667"/>
      <c r="H178" s="2586"/>
      <c r="I178" s="2658"/>
      <c r="J178" s="2586"/>
      <c r="K178" s="2658"/>
      <c r="L178" s="2586"/>
      <c r="M178" s="2658"/>
      <c r="N178" s="2586"/>
      <c r="O178" s="2658"/>
      <c r="P178" s="36"/>
      <c r="Q178" s="36"/>
      <c r="R178" s="36"/>
      <c r="S178" s="36"/>
      <c r="U178" s="2664"/>
      <c r="V178" s="2664"/>
    </row>
    <row r="179" spans="1:22" s="16" customFormat="1" ht="12" customHeight="1">
      <c r="A179" s="2562">
        <v>59</v>
      </c>
      <c r="B179" s="2647" t="str">
        <f>IF('職員点検資料１ (記入例)'!B179="","",'職員点検資料１ (記入例)'!B179)</f>
        <v/>
      </c>
      <c r="C179" s="2647" t="str">
        <f>IF('職員点検資料１ (記入例)'!C179="","",'職員点検資料１ (記入例)'!C179)</f>
        <v/>
      </c>
      <c r="D179" s="2647" t="str">
        <f>IF('職員点検資料１ (記入例)'!D179="","",'職員点検資料１ (記入例)'!D179)</f>
        <v/>
      </c>
      <c r="E179" s="28" t="str">
        <f>'職員点検資料１ (記入例)'!E179</f>
        <v>保育士</v>
      </c>
      <c r="F179" s="29" t="str">
        <f>IF('職員点検資料１ (記入例)'!F179="","",'職員点検資料１ (記入例)'!F179)</f>
        <v/>
      </c>
      <c r="G179" s="2665" t="str">
        <f>IF('職員点検資料１ (記入例)'!G179="","",'職員点検資料１ (記入例)'!G179)</f>
        <v/>
      </c>
      <c r="H179" s="2584"/>
      <c r="I179" s="2656" t="s">
        <v>311</v>
      </c>
      <c r="J179" s="2584"/>
      <c r="K179" s="2656" t="s">
        <v>630</v>
      </c>
      <c r="L179" s="2584"/>
      <c r="M179" s="2656" t="s">
        <v>311</v>
      </c>
      <c r="N179" s="2584"/>
      <c r="O179" s="2656" t="s">
        <v>630</v>
      </c>
      <c r="P179" s="36"/>
      <c r="Q179" s="36"/>
      <c r="R179" s="36"/>
      <c r="S179" s="36"/>
      <c r="U179" s="2662" t="str">
        <f>'職員点検資料１ (記入例)'!AC179:AC181</f>
        <v/>
      </c>
      <c r="V179" s="2662">
        <f t="shared" ref="V179" si="57">L179+N179</f>
        <v>0</v>
      </c>
    </row>
    <row r="180" spans="1:22" s="16" customFormat="1">
      <c r="A180" s="2563"/>
      <c r="B180" s="2648"/>
      <c r="C180" s="2648"/>
      <c r="D180" s="2648"/>
      <c r="E180" s="30" t="str">
        <f>'職員点検資料１ (記入例)'!E180</f>
        <v>幼稚園教諭</v>
      </c>
      <c r="F180" s="31" t="str">
        <f>IF('職員点検資料１ (記入例)'!F180="","",'職員点検資料１ (記入例)'!F180)</f>
        <v/>
      </c>
      <c r="G180" s="2666"/>
      <c r="H180" s="2585"/>
      <c r="I180" s="2657"/>
      <c r="J180" s="2585"/>
      <c r="K180" s="2657"/>
      <c r="L180" s="2585"/>
      <c r="M180" s="2657"/>
      <c r="N180" s="2585"/>
      <c r="O180" s="2657"/>
      <c r="P180" s="36"/>
      <c r="Q180" s="36"/>
      <c r="R180" s="36"/>
      <c r="S180" s="36"/>
      <c r="U180" s="2663"/>
      <c r="V180" s="2663"/>
    </row>
    <row r="181" spans="1:22" s="16" customFormat="1">
      <c r="A181" s="2564"/>
      <c r="B181" s="2649"/>
      <c r="C181" s="2649"/>
      <c r="D181" s="2649"/>
      <c r="E181" s="32" t="str">
        <f>'職員点検資料１ (記入例)'!E181</f>
        <v>（　　　　　　）</v>
      </c>
      <c r="F181" s="33" t="str">
        <f>IF('職員点検資料１ (記入例)'!F181="","",'職員点検資料１ (記入例)'!F181)</f>
        <v/>
      </c>
      <c r="G181" s="2667"/>
      <c r="H181" s="2586"/>
      <c r="I181" s="2658"/>
      <c r="J181" s="2586"/>
      <c r="K181" s="2658"/>
      <c r="L181" s="2586"/>
      <c r="M181" s="2658"/>
      <c r="N181" s="2586"/>
      <c r="O181" s="2658"/>
      <c r="P181" s="36"/>
      <c r="Q181" s="36"/>
      <c r="R181" s="36"/>
      <c r="S181" s="36"/>
      <c r="U181" s="2664"/>
      <c r="V181" s="2664"/>
    </row>
    <row r="182" spans="1:22" s="16" customFormat="1" ht="12" customHeight="1">
      <c r="A182" s="2562">
        <v>60</v>
      </c>
      <c r="B182" s="2647" t="str">
        <f>IF('職員点検資料１ (記入例)'!B182="","",'職員点検資料１ (記入例)'!B182)</f>
        <v/>
      </c>
      <c r="C182" s="2647" t="str">
        <f>IF('職員点検資料１ (記入例)'!C182="","",'職員点検資料１ (記入例)'!C182)</f>
        <v/>
      </c>
      <c r="D182" s="2647" t="str">
        <f>IF('職員点検資料１ (記入例)'!D182="","",'職員点検資料１ (記入例)'!D182)</f>
        <v/>
      </c>
      <c r="E182" s="28" t="str">
        <f>'職員点検資料１ (記入例)'!E182</f>
        <v>保育士</v>
      </c>
      <c r="F182" s="29" t="str">
        <f>IF('職員点検資料１ (記入例)'!F182="","",'職員点検資料１ (記入例)'!F182)</f>
        <v/>
      </c>
      <c r="G182" s="2665" t="str">
        <f>IF('職員点検資料１ (記入例)'!G182="","",'職員点検資料１ (記入例)'!G182)</f>
        <v/>
      </c>
      <c r="H182" s="2584"/>
      <c r="I182" s="2656" t="s">
        <v>311</v>
      </c>
      <c r="J182" s="2584"/>
      <c r="K182" s="2656" t="s">
        <v>630</v>
      </c>
      <c r="L182" s="2584"/>
      <c r="M182" s="2656" t="s">
        <v>311</v>
      </c>
      <c r="N182" s="2584"/>
      <c r="O182" s="2656" t="s">
        <v>630</v>
      </c>
      <c r="P182" s="36"/>
      <c r="Q182" s="36"/>
      <c r="R182" s="36"/>
      <c r="S182" s="36"/>
      <c r="U182" s="2662" t="str">
        <f>'職員点検資料１ (記入例)'!AC182:AC184</f>
        <v/>
      </c>
      <c r="V182" s="2662">
        <f t="shared" ref="V182" si="58">L182+N182</f>
        <v>0</v>
      </c>
    </row>
    <row r="183" spans="1:22" s="16" customFormat="1">
      <c r="A183" s="2563"/>
      <c r="B183" s="2648"/>
      <c r="C183" s="2648"/>
      <c r="D183" s="2648"/>
      <c r="E183" s="30" t="str">
        <f>'職員点検資料１ (記入例)'!E183</f>
        <v>幼稚園教諭</v>
      </c>
      <c r="F183" s="31" t="str">
        <f>IF('職員点検資料１ (記入例)'!F183="","",'職員点検資料１ (記入例)'!F183)</f>
        <v/>
      </c>
      <c r="G183" s="2666"/>
      <c r="H183" s="2585"/>
      <c r="I183" s="2657"/>
      <c r="J183" s="2585"/>
      <c r="K183" s="2657"/>
      <c r="L183" s="2585"/>
      <c r="M183" s="2657"/>
      <c r="N183" s="2585"/>
      <c r="O183" s="2657"/>
      <c r="P183" s="36"/>
      <c r="Q183" s="36"/>
      <c r="R183" s="36"/>
      <c r="S183" s="36"/>
      <c r="U183" s="2663"/>
      <c r="V183" s="2663"/>
    </row>
    <row r="184" spans="1:22" s="16" customFormat="1">
      <c r="A184" s="2564"/>
      <c r="B184" s="2649"/>
      <c r="C184" s="2649"/>
      <c r="D184" s="2649"/>
      <c r="E184" s="32" t="str">
        <f>'職員点検資料１ (記入例)'!E184</f>
        <v>（　　　　　　）</v>
      </c>
      <c r="F184" s="33" t="str">
        <f>IF('職員点検資料１ (記入例)'!F184="","",'職員点検資料１ (記入例)'!F184)</f>
        <v/>
      </c>
      <c r="G184" s="2667"/>
      <c r="H184" s="2586"/>
      <c r="I184" s="2658"/>
      <c r="J184" s="2586"/>
      <c r="K184" s="2658"/>
      <c r="L184" s="2586"/>
      <c r="M184" s="2658"/>
      <c r="N184" s="2586"/>
      <c r="O184" s="2658"/>
      <c r="P184" s="36"/>
      <c r="Q184" s="36"/>
      <c r="R184" s="36"/>
      <c r="S184" s="36"/>
      <c r="U184" s="2664"/>
      <c r="V184" s="2664"/>
    </row>
  </sheetData>
  <sheetProtection sheet="1" objects="1" scenarios="1"/>
  <mergeCells count="914">
    <mergeCell ref="J170:J172"/>
    <mergeCell ref="K170:K172"/>
    <mergeCell ref="J173:J175"/>
    <mergeCell ref="K173:K175"/>
    <mergeCell ref="J176:J178"/>
    <mergeCell ref="K176:K178"/>
    <mergeCell ref="J179:J181"/>
    <mergeCell ref="K179:K181"/>
    <mergeCell ref="J182:J184"/>
    <mergeCell ref="K182:K184"/>
    <mergeCell ref="J155:J157"/>
    <mergeCell ref="K155:K157"/>
    <mergeCell ref="J158:J160"/>
    <mergeCell ref="K158:K160"/>
    <mergeCell ref="J161:J163"/>
    <mergeCell ref="K161:K163"/>
    <mergeCell ref="J164:J166"/>
    <mergeCell ref="K164:K166"/>
    <mergeCell ref="J167:J169"/>
    <mergeCell ref="K167:K169"/>
    <mergeCell ref="J140:J142"/>
    <mergeCell ref="K140:K142"/>
    <mergeCell ref="J143:J145"/>
    <mergeCell ref="K143:K145"/>
    <mergeCell ref="J146:J148"/>
    <mergeCell ref="K146:K148"/>
    <mergeCell ref="J149:J151"/>
    <mergeCell ref="K149:K151"/>
    <mergeCell ref="J152:J154"/>
    <mergeCell ref="K152:K154"/>
    <mergeCell ref="J125:J127"/>
    <mergeCell ref="K125:K127"/>
    <mergeCell ref="J128:J130"/>
    <mergeCell ref="K128:K130"/>
    <mergeCell ref="J131:J133"/>
    <mergeCell ref="K131:K133"/>
    <mergeCell ref="J134:J136"/>
    <mergeCell ref="K134:K136"/>
    <mergeCell ref="J137:J139"/>
    <mergeCell ref="K137:K139"/>
    <mergeCell ref="J110:J112"/>
    <mergeCell ref="K110:K112"/>
    <mergeCell ref="J113:J115"/>
    <mergeCell ref="K113:K115"/>
    <mergeCell ref="J116:J118"/>
    <mergeCell ref="K116:K118"/>
    <mergeCell ref="J119:J121"/>
    <mergeCell ref="K119:K121"/>
    <mergeCell ref="J122:J124"/>
    <mergeCell ref="K122:K124"/>
    <mergeCell ref="J95:J97"/>
    <mergeCell ref="K95:K97"/>
    <mergeCell ref="J98:J100"/>
    <mergeCell ref="K98:K100"/>
    <mergeCell ref="J101:J103"/>
    <mergeCell ref="K101:K103"/>
    <mergeCell ref="J104:J106"/>
    <mergeCell ref="K104:K106"/>
    <mergeCell ref="J107:J109"/>
    <mergeCell ref="K107:K109"/>
    <mergeCell ref="J80:J82"/>
    <mergeCell ref="K80:K82"/>
    <mergeCell ref="J83:J85"/>
    <mergeCell ref="K83:K85"/>
    <mergeCell ref="J86:J88"/>
    <mergeCell ref="K86:K88"/>
    <mergeCell ref="J89:J91"/>
    <mergeCell ref="K89:K91"/>
    <mergeCell ref="J92:J94"/>
    <mergeCell ref="K92:K94"/>
    <mergeCell ref="J65:J67"/>
    <mergeCell ref="K65:K67"/>
    <mergeCell ref="J68:J70"/>
    <mergeCell ref="K68:K70"/>
    <mergeCell ref="J71:J73"/>
    <mergeCell ref="K71:K73"/>
    <mergeCell ref="J74:J76"/>
    <mergeCell ref="K74:K76"/>
    <mergeCell ref="J77:J79"/>
    <mergeCell ref="K77:K79"/>
    <mergeCell ref="J50:J52"/>
    <mergeCell ref="K50:K52"/>
    <mergeCell ref="J53:J55"/>
    <mergeCell ref="K53:K55"/>
    <mergeCell ref="J56:J58"/>
    <mergeCell ref="K56:K58"/>
    <mergeCell ref="J59:J61"/>
    <mergeCell ref="K59:K61"/>
    <mergeCell ref="J62:J64"/>
    <mergeCell ref="K62:K64"/>
    <mergeCell ref="J35:J37"/>
    <mergeCell ref="K35:K37"/>
    <mergeCell ref="J38:J40"/>
    <mergeCell ref="K38:K40"/>
    <mergeCell ref="J41:J43"/>
    <mergeCell ref="K41:K43"/>
    <mergeCell ref="J44:J46"/>
    <mergeCell ref="K44:K46"/>
    <mergeCell ref="J47:J49"/>
    <mergeCell ref="K47:K49"/>
    <mergeCell ref="J20:J22"/>
    <mergeCell ref="K20:K22"/>
    <mergeCell ref="J23:J25"/>
    <mergeCell ref="K23:K25"/>
    <mergeCell ref="J26:J28"/>
    <mergeCell ref="K26:K28"/>
    <mergeCell ref="J29:J31"/>
    <mergeCell ref="K29:K31"/>
    <mergeCell ref="J32:J34"/>
    <mergeCell ref="K32:K34"/>
    <mergeCell ref="J5:J7"/>
    <mergeCell ref="K5:K7"/>
    <mergeCell ref="J8:J10"/>
    <mergeCell ref="K8:K10"/>
    <mergeCell ref="J11:J13"/>
    <mergeCell ref="K11:K13"/>
    <mergeCell ref="J14:J16"/>
    <mergeCell ref="K14:K16"/>
    <mergeCell ref="J17:J19"/>
    <mergeCell ref="K17:K19"/>
    <mergeCell ref="H170:H172"/>
    <mergeCell ref="I170:I172"/>
    <mergeCell ref="H173:H175"/>
    <mergeCell ref="I173:I175"/>
    <mergeCell ref="H176:H178"/>
    <mergeCell ref="I176:I178"/>
    <mergeCell ref="H179:H181"/>
    <mergeCell ref="I179:I181"/>
    <mergeCell ref="H182:H184"/>
    <mergeCell ref="I182:I184"/>
    <mergeCell ref="H155:H157"/>
    <mergeCell ref="I155:I157"/>
    <mergeCell ref="H158:H160"/>
    <mergeCell ref="I158:I160"/>
    <mergeCell ref="H161:H163"/>
    <mergeCell ref="I161:I163"/>
    <mergeCell ref="H164:H166"/>
    <mergeCell ref="I164:I166"/>
    <mergeCell ref="H167:H169"/>
    <mergeCell ref="I167:I169"/>
    <mergeCell ref="H140:H142"/>
    <mergeCell ref="I140:I142"/>
    <mergeCell ref="H143:H145"/>
    <mergeCell ref="I143:I145"/>
    <mergeCell ref="H146:H148"/>
    <mergeCell ref="I146:I148"/>
    <mergeCell ref="H149:H151"/>
    <mergeCell ref="I149:I151"/>
    <mergeCell ref="H152:H154"/>
    <mergeCell ref="I152:I154"/>
    <mergeCell ref="H125:H127"/>
    <mergeCell ref="I125:I127"/>
    <mergeCell ref="H128:H130"/>
    <mergeCell ref="I128:I130"/>
    <mergeCell ref="H131:H133"/>
    <mergeCell ref="I131:I133"/>
    <mergeCell ref="H134:H136"/>
    <mergeCell ref="I134:I136"/>
    <mergeCell ref="H137:H139"/>
    <mergeCell ref="I137:I139"/>
    <mergeCell ref="H110:H112"/>
    <mergeCell ref="I110:I112"/>
    <mergeCell ref="H113:H115"/>
    <mergeCell ref="I113:I115"/>
    <mergeCell ref="H116:H118"/>
    <mergeCell ref="I116:I118"/>
    <mergeCell ref="H119:H121"/>
    <mergeCell ref="I119:I121"/>
    <mergeCell ref="H122:H124"/>
    <mergeCell ref="I122:I124"/>
    <mergeCell ref="H95:H97"/>
    <mergeCell ref="I95:I97"/>
    <mergeCell ref="H98:H100"/>
    <mergeCell ref="I98:I100"/>
    <mergeCell ref="H101:H103"/>
    <mergeCell ref="I101:I103"/>
    <mergeCell ref="H104:H106"/>
    <mergeCell ref="I104:I106"/>
    <mergeCell ref="H107:H109"/>
    <mergeCell ref="I107:I109"/>
    <mergeCell ref="H80:H82"/>
    <mergeCell ref="I80:I82"/>
    <mergeCell ref="H83:H85"/>
    <mergeCell ref="I83:I85"/>
    <mergeCell ref="H86:H88"/>
    <mergeCell ref="I86:I88"/>
    <mergeCell ref="H89:H91"/>
    <mergeCell ref="I89:I91"/>
    <mergeCell ref="H92:H94"/>
    <mergeCell ref="I92:I94"/>
    <mergeCell ref="H65:H67"/>
    <mergeCell ref="I65:I67"/>
    <mergeCell ref="H68:H70"/>
    <mergeCell ref="I68:I70"/>
    <mergeCell ref="H71:H73"/>
    <mergeCell ref="I71:I73"/>
    <mergeCell ref="H74:H76"/>
    <mergeCell ref="I74:I76"/>
    <mergeCell ref="H77:H79"/>
    <mergeCell ref="I77:I79"/>
    <mergeCell ref="H50:H52"/>
    <mergeCell ref="I50:I52"/>
    <mergeCell ref="H53:H55"/>
    <mergeCell ref="I53:I55"/>
    <mergeCell ref="H56:H58"/>
    <mergeCell ref="I56:I58"/>
    <mergeCell ref="H59:H61"/>
    <mergeCell ref="I59:I61"/>
    <mergeCell ref="H62:H64"/>
    <mergeCell ref="I62:I64"/>
    <mergeCell ref="H35:H37"/>
    <mergeCell ref="I35:I37"/>
    <mergeCell ref="H38:H40"/>
    <mergeCell ref="I38:I40"/>
    <mergeCell ref="H41:H43"/>
    <mergeCell ref="I41:I43"/>
    <mergeCell ref="H44:H46"/>
    <mergeCell ref="I44:I46"/>
    <mergeCell ref="H47:H49"/>
    <mergeCell ref="I47:I49"/>
    <mergeCell ref="H20:H22"/>
    <mergeCell ref="I20:I22"/>
    <mergeCell ref="H23:H25"/>
    <mergeCell ref="I23:I25"/>
    <mergeCell ref="H26:H28"/>
    <mergeCell ref="I26:I28"/>
    <mergeCell ref="H29:H31"/>
    <mergeCell ref="I29:I31"/>
    <mergeCell ref="H32:H34"/>
    <mergeCell ref="I32:I34"/>
    <mergeCell ref="H5:H7"/>
    <mergeCell ref="I5:I7"/>
    <mergeCell ref="H8:H10"/>
    <mergeCell ref="I8:I10"/>
    <mergeCell ref="H11:H13"/>
    <mergeCell ref="I11:I13"/>
    <mergeCell ref="H14:H16"/>
    <mergeCell ref="I14:I16"/>
    <mergeCell ref="H17:H19"/>
    <mergeCell ref="I17:I19"/>
    <mergeCell ref="L182:L184"/>
    <mergeCell ref="M182:M184"/>
    <mergeCell ref="N182:N184"/>
    <mergeCell ref="O182:O184"/>
    <mergeCell ref="U182:U184"/>
    <mergeCell ref="V182:V184"/>
    <mergeCell ref="M179:M181"/>
    <mergeCell ref="N179:N181"/>
    <mergeCell ref="O179:O181"/>
    <mergeCell ref="U179:U181"/>
    <mergeCell ref="V179:V181"/>
    <mergeCell ref="L179:L181"/>
    <mergeCell ref="A182:A184"/>
    <mergeCell ref="B182:B184"/>
    <mergeCell ref="C182:C184"/>
    <mergeCell ref="D182:D184"/>
    <mergeCell ref="G182:G184"/>
    <mergeCell ref="A179:A181"/>
    <mergeCell ref="B179:B181"/>
    <mergeCell ref="C179:C181"/>
    <mergeCell ref="D179:D181"/>
    <mergeCell ref="G179:G181"/>
    <mergeCell ref="L176:L178"/>
    <mergeCell ref="M176:M178"/>
    <mergeCell ref="N176:N178"/>
    <mergeCell ref="O176:O178"/>
    <mergeCell ref="U176:U178"/>
    <mergeCell ref="V176:V178"/>
    <mergeCell ref="M173:M175"/>
    <mergeCell ref="N173:N175"/>
    <mergeCell ref="O173:O175"/>
    <mergeCell ref="U173:U175"/>
    <mergeCell ref="V173:V175"/>
    <mergeCell ref="L173:L175"/>
    <mergeCell ref="A176:A178"/>
    <mergeCell ref="B176:B178"/>
    <mergeCell ref="C176:C178"/>
    <mergeCell ref="D176:D178"/>
    <mergeCell ref="G176:G178"/>
    <mergeCell ref="A173:A175"/>
    <mergeCell ref="B173:B175"/>
    <mergeCell ref="C173:C175"/>
    <mergeCell ref="D173:D175"/>
    <mergeCell ref="G173:G175"/>
    <mergeCell ref="L170:L172"/>
    <mergeCell ref="M170:M172"/>
    <mergeCell ref="N170:N172"/>
    <mergeCell ref="O170:O172"/>
    <mergeCell ref="U170:U172"/>
    <mergeCell ref="V170:V172"/>
    <mergeCell ref="M167:M169"/>
    <mergeCell ref="N167:N169"/>
    <mergeCell ref="O167:O169"/>
    <mergeCell ref="U167:U169"/>
    <mergeCell ref="V167:V169"/>
    <mergeCell ref="L167:L169"/>
    <mergeCell ref="A170:A172"/>
    <mergeCell ref="B170:B172"/>
    <mergeCell ref="C170:C172"/>
    <mergeCell ref="D170:D172"/>
    <mergeCell ref="G170:G172"/>
    <mergeCell ref="A167:A169"/>
    <mergeCell ref="B167:B169"/>
    <mergeCell ref="C167:C169"/>
    <mergeCell ref="D167:D169"/>
    <mergeCell ref="G167:G169"/>
    <mergeCell ref="L164:L166"/>
    <mergeCell ref="M164:M166"/>
    <mergeCell ref="N164:N166"/>
    <mergeCell ref="O164:O166"/>
    <mergeCell ref="U164:U166"/>
    <mergeCell ref="V164:V166"/>
    <mergeCell ref="M161:M163"/>
    <mergeCell ref="N161:N163"/>
    <mergeCell ref="O161:O163"/>
    <mergeCell ref="U161:U163"/>
    <mergeCell ref="V161:V163"/>
    <mergeCell ref="L161:L163"/>
    <mergeCell ref="A164:A166"/>
    <mergeCell ref="B164:B166"/>
    <mergeCell ref="C164:C166"/>
    <mergeCell ref="D164:D166"/>
    <mergeCell ref="G164:G166"/>
    <mergeCell ref="A161:A163"/>
    <mergeCell ref="B161:B163"/>
    <mergeCell ref="C161:C163"/>
    <mergeCell ref="D161:D163"/>
    <mergeCell ref="G161:G163"/>
    <mergeCell ref="L158:L160"/>
    <mergeCell ref="M158:M160"/>
    <mergeCell ref="N158:N160"/>
    <mergeCell ref="O158:O160"/>
    <mergeCell ref="U158:U160"/>
    <mergeCell ref="V158:V160"/>
    <mergeCell ref="M155:M157"/>
    <mergeCell ref="N155:N157"/>
    <mergeCell ref="O155:O157"/>
    <mergeCell ref="U155:U157"/>
    <mergeCell ref="V155:V157"/>
    <mergeCell ref="L155:L157"/>
    <mergeCell ref="A158:A160"/>
    <mergeCell ref="B158:B160"/>
    <mergeCell ref="C158:C160"/>
    <mergeCell ref="D158:D160"/>
    <mergeCell ref="G158:G160"/>
    <mergeCell ref="A155:A157"/>
    <mergeCell ref="B155:B157"/>
    <mergeCell ref="C155:C157"/>
    <mergeCell ref="D155:D157"/>
    <mergeCell ref="G155:G157"/>
    <mergeCell ref="L152:L154"/>
    <mergeCell ref="M152:M154"/>
    <mergeCell ref="N152:N154"/>
    <mergeCell ref="O152:O154"/>
    <mergeCell ref="U152:U154"/>
    <mergeCell ref="V152:V154"/>
    <mergeCell ref="M149:M151"/>
    <mergeCell ref="N149:N151"/>
    <mergeCell ref="O149:O151"/>
    <mergeCell ref="U149:U151"/>
    <mergeCell ref="V149:V151"/>
    <mergeCell ref="L149:L151"/>
    <mergeCell ref="A152:A154"/>
    <mergeCell ref="B152:B154"/>
    <mergeCell ref="C152:C154"/>
    <mergeCell ref="D152:D154"/>
    <mergeCell ref="G152:G154"/>
    <mergeCell ref="A149:A151"/>
    <mergeCell ref="B149:B151"/>
    <mergeCell ref="C149:C151"/>
    <mergeCell ref="D149:D151"/>
    <mergeCell ref="G149:G151"/>
    <mergeCell ref="L146:L148"/>
    <mergeCell ref="M146:M148"/>
    <mergeCell ref="N146:N148"/>
    <mergeCell ref="O146:O148"/>
    <mergeCell ref="U146:U148"/>
    <mergeCell ref="V146:V148"/>
    <mergeCell ref="M143:M145"/>
    <mergeCell ref="N143:N145"/>
    <mergeCell ref="O143:O145"/>
    <mergeCell ref="U143:U145"/>
    <mergeCell ref="V143:V145"/>
    <mergeCell ref="L143:L145"/>
    <mergeCell ref="A146:A148"/>
    <mergeCell ref="B146:B148"/>
    <mergeCell ref="C146:C148"/>
    <mergeCell ref="D146:D148"/>
    <mergeCell ref="G146:G148"/>
    <mergeCell ref="A143:A145"/>
    <mergeCell ref="B143:B145"/>
    <mergeCell ref="C143:C145"/>
    <mergeCell ref="D143:D145"/>
    <mergeCell ref="G143:G145"/>
    <mergeCell ref="L140:L142"/>
    <mergeCell ref="M140:M142"/>
    <mergeCell ref="N140:N142"/>
    <mergeCell ref="O140:O142"/>
    <mergeCell ref="U140:U142"/>
    <mergeCell ref="V140:V142"/>
    <mergeCell ref="M137:M139"/>
    <mergeCell ref="N137:N139"/>
    <mergeCell ref="O137:O139"/>
    <mergeCell ref="U137:U139"/>
    <mergeCell ref="V137:V139"/>
    <mergeCell ref="L137:L139"/>
    <mergeCell ref="A140:A142"/>
    <mergeCell ref="B140:B142"/>
    <mergeCell ref="C140:C142"/>
    <mergeCell ref="D140:D142"/>
    <mergeCell ref="G140:G142"/>
    <mergeCell ref="A137:A139"/>
    <mergeCell ref="B137:B139"/>
    <mergeCell ref="C137:C139"/>
    <mergeCell ref="D137:D139"/>
    <mergeCell ref="G137:G139"/>
    <mergeCell ref="L134:L136"/>
    <mergeCell ref="M134:M136"/>
    <mergeCell ref="N134:N136"/>
    <mergeCell ref="O134:O136"/>
    <mergeCell ref="U134:U136"/>
    <mergeCell ref="V134:V136"/>
    <mergeCell ref="M131:M133"/>
    <mergeCell ref="N131:N133"/>
    <mergeCell ref="O131:O133"/>
    <mergeCell ref="U131:U133"/>
    <mergeCell ref="V131:V133"/>
    <mergeCell ref="L131:L133"/>
    <mergeCell ref="A134:A136"/>
    <mergeCell ref="B134:B136"/>
    <mergeCell ref="C134:C136"/>
    <mergeCell ref="D134:D136"/>
    <mergeCell ref="G134:G136"/>
    <mergeCell ref="A131:A133"/>
    <mergeCell ref="B131:B133"/>
    <mergeCell ref="C131:C133"/>
    <mergeCell ref="D131:D133"/>
    <mergeCell ref="G131:G133"/>
    <mergeCell ref="L128:L130"/>
    <mergeCell ref="M128:M130"/>
    <mergeCell ref="N128:N130"/>
    <mergeCell ref="O128:O130"/>
    <mergeCell ref="U128:U130"/>
    <mergeCell ref="V128:V130"/>
    <mergeCell ref="M125:M127"/>
    <mergeCell ref="N125:N127"/>
    <mergeCell ref="O125:O127"/>
    <mergeCell ref="U125:U127"/>
    <mergeCell ref="V125:V127"/>
    <mergeCell ref="L125:L127"/>
    <mergeCell ref="A128:A130"/>
    <mergeCell ref="B128:B130"/>
    <mergeCell ref="C128:C130"/>
    <mergeCell ref="D128:D130"/>
    <mergeCell ref="G128:G130"/>
    <mergeCell ref="A125:A127"/>
    <mergeCell ref="B125:B127"/>
    <mergeCell ref="C125:C127"/>
    <mergeCell ref="D125:D127"/>
    <mergeCell ref="G125:G127"/>
    <mergeCell ref="L122:L124"/>
    <mergeCell ref="M122:M124"/>
    <mergeCell ref="N122:N124"/>
    <mergeCell ref="O122:O124"/>
    <mergeCell ref="U122:U124"/>
    <mergeCell ref="V122:V124"/>
    <mergeCell ref="M119:M121"/>
    <mergeCell ref="N119:N121"/>
    <mergeCell ref="O119:O121"/>
    <mergeCell ref="U119:U121"/>
    <mergeCell ref="V119:V121"/>
    <mergeCell ref="L119:L121"/>
    <mergeCell ref="A122:A124"/>
    <mergeCell ref="B122:B124"/>
    <mergeCell ref="C122:C124"/>
    <mergeCell ref="D122:D124"/>
    <mergeCell ref="G122:G124"/>
    <mergeCell ref="A119:A121"/>
    <mergeCell ref="B119:B121"/>
    <mergeCell ref="C119:C121"/>
    <mergeCell ref="D119:D121"/>
    <mergeCell ref="G119:G121"/>
    <mergeCell ref="L116:L118"/>
    <mergeCell ref="M116:M118"/>
    <mergeCell ref="N116:N118"/>
    <mergeCell ref="O116:O118"/>
    <mergeCell ref="U116:U118"/>
    <mergeCell ref="V116:V118"/>
    <mergeCell ref="M113:M115"/>
    <mergeCell ref="N113:N115"/>
    <mergeCell ref="O113:O115"/>
    <mergeCell ref="U113:U115"/>
    <mergeCell ref="V113:V115"/>
    <mergeCell ref="L113:L115"/>
    <mergeCell ref="A116:A118"/>
    <mergeCell ref="B116:B118"/>
    <mergeCell ref="C116:C118"/>
    <mergeCell ref="D116:D118"/>
    <mergeCell ref="G116:G118"/>
    <mergeCell ref="A113:A115"/>
    <mergeCell ref="B113:B115"/>
    <mergeCell ref="C113:C115"/>
    <mergeCell ref="D113:D115"/>
    <mergeCell ref="G113:G115"/>
    <mergeCell ref="L110:L112"/>
    <mergeCell ref="M110:M112"/>
    <mergeCell ref="N110:N112"/>
    <mergeCell ref="O110:O112"/>
    <mergeCell ref="U110:U112"/>
    <mergeCell ref="V110:V112"/>
    <mergeCell ref="M107:M109"/>
    <mergeCell ref="N107:N109"/>
    <mergeCell ref="O107:O109"/>
    <mergeCell ref="U107:U109"/>
    <mergeCell ref="V107:V109"/>
    <mergeCell ref="L107:L109"/>
    <mergeCell ref="A110:A112"/>
    <mergeCell ref="B110:B112"/>
    <mergeCell ref="C110:C112"/>
    <mergeCell ref="D110:D112"/>
    <mergeCell ref="G110:G112"/>
    <mergeCell ref="A107:A109"/>
    <mergeCell ref="B107:B109"/>
    <mergeCell ref="C107:C109"/>
    <mergeCell ref="D107:D109"/>
    <mergeCell ref="G107:G109"/>
    <mergeCell ref="L104:L106"/>
    <mergeCell ref="M104:M106"/>
    <mergeCell ref="N104:N106"/>
    <mergeCell ref="O104:O106"/>
    <mergeCell ref="U104:U106"/>
    <mergeCell ref="V104:V106"/>
    <mergeCell ref="M101:M103"/>
    <mergeCell ref="N101:N103"/>
    <mergeCell ref="O101:O103"/>
    <mergeCell ref="U101:U103"/>
    <mergeCell ref="V101:V103"/>
    <mergeCell ref="L101:L103"/>
    <mergeCell ref="A104:A106"/>
    <mergeCell ref="B104:B106"/>
    <mergeCell ref="C104:C106"/>
    <mergeCell ref="D104:D106"/>
    <mergeCell ref="G104:G106"/>
    <mergeCell ref="A101:A103"/>
    <mergeCell ref="B101:B103"/>
    <mergeCell ref="C101:C103"/>
    <mergeCell ref="D101:D103"/>
    <mergeCell ref="G101:G103"/>
    <mergeCell ref="L98:L100"/>
    <mergeCell ref="M98:M100"/>
    <mergeCell ref="N98:N100"/>
    <mergeCell ref="O98:O100"/>
    <mergeCell ref="U98:U100"/>
    <mergeCell ref="V98:V100"/>
    <mergeCell ref="M95:M97"/>
    <mergeCell ref="N95:N97"/>
    <mergeCell ref="O95:O97"/>
    <mergeCell ref="U95:U97"/>
    <mergeCell ref="V95:V97"/>
    <mergeCell ref="L95:L97"/>
    <mergeCell ref="A98:A100"/>
    <mergeCell ref="B98:B100"/>
    <mergeCell ref="C98:C100"/>
    <mergeCell ref="D98:D100"/>
    <mergeCell ref="G98:G100"/>
    <mergeCell ref="A95:A97"/>
    <mergeCell ref="B95:B97"/>
    <mergeCell ref="C95:C97"/>
    <mergeCell ref="D95:D97"/>
    <mergeCell ref="G95:G97"/>
    <mergeCell ref="L92:L94"/>
    <mergeCell ref="M92:M94"/>
    <mergeCell ref="N92:N94"/>
    <mergeCell ref="O92:O94"/>
    <mergeCell ref="U92:U94"/>
    <mergeCell ref="V92:V94"/>
    <mergeCell ref="M89:M91"/>
    <mergeCell ref="N89:N91"/>
    <mergeCell ref="O89:O91"/>
    <mergeCell ref="U89:U91"/>
    <mergeCell ref="V89:V91"/>
    <mergeCell ref="L89:L91"/>
    <mergeCell ref="A92:A94"/>
    <mergeCell ref="B92:B94"/>
    <mergeCell ref="C92:C94"/>
    <mergeCell ref="D92:D94"/>
    <mergeCell ref="G92:G94"/>
    <mergeCell ref="A89:A91"/>
    <mergeCell ref="B89:B91"/>
    <mergeCell ref="C89:C91"/>
    <mergeCell ref="D89:D91"/>
    <mergeCell ref="G89:G91"/>
    <mergeCell ref="L86:L88"/>
    <mergeCell ref="M86:M88"/>
    <mergeCell ref="N86:N88"/>
    <mergeCell ref="O86:O88"/>
    <mergeCell ref="U86:U88"/>
    <mergeCell ref="V86:V88"/>
    <mergeCell ref="M83:M85"/>
    <mergeCell ref="N83:N85"/>
    <mergeCell ref="O83:O85"/>
    <mergeCell ref="U83:U85"/>
    <mergeCell ref="V83:V85"/>
    <mergeCell ref="L83:L85"/>
    <mergeCell ref="A86:A88"/>
    <mergeCell ref="B86:B88"/>
    <mergeCell ref="C86:C88"/>
    <mergeCell ref="D86:D88"/>
    <mergeCell ref="G86:G88"/>
    <mergeCell ref="A83:A85"/>
    <mergeCell ref="B83:B85"/>
    <mergeCell ref="C83:C85"/>
    <mergeCell ref="D83:D85"/>
    <mergeCell ref="G83:G85"/>
    <mergeCell ref="L80:L82"/>
    <mergeCell ref="M80:M82"/>
    <mergeCell ref="N80:N82"/>
    <mergeCell ref="O80:O82"/>
    <mergeCell ref="U80:U82"/>
    <mergeCell ref="V80:V82"/>
    <mergeCell ref="M77:M79"/>
    <mergeCell ref="N77:N79"/>
    <mergeCell ref="O77:O79"/>
    <mergeCell ref="U77:U79"/>
    <mergeCell ref="V77:V79"/>
    <mergeCell ref="L77:L79"/>
    <mergeCell ref="A80:A82"/>
    <mergeCell ref="B80:B82"/>
    <mergeCell ref="C80:C82"/>
    <mergeCell ref="D80:D82"/>
    <mergeCell ref="G80:G82"/>
    <mergeCell ref="A77:A79"/>
    <mergeCell ref="B77:B79"/>
    <mergeCell ref="C77:C79"/>
    <mergeCell ref="D77:D79"/>
    <mergeCell ref="G77:G79"/>
    <mergeCell ref="L74:L76"/>
    <mergeCell ref="M74:M76"/>
    <mergeCell ref="N74:N76"/>
    <mergeCell ref="O74:O76"/>
    <mergeCell ref="U74:U76"/>
    <mergeCell ref="V74:V76"/>
    <mergeCell ref="M71:M73"/>
    <mergeCell ref="N71:N73"/>
    <mergeCell ref="O71:O73"/>
    <mergeCell ref="U71:U73"/>
    <mergeCell ref="V71:V73"/>
    <mergeCell ref="L71:L73"/>
    <mergeCell ref="A74:A76"/>
    <mergeCell ref="B74:B76"/>
    <mergeCell ref="C74:C76"/>
    <mergeCell ref="D74:D76"/>
    <mergeCell ref="G74:G76"/>
    <mergeCell ref="A71:A73"/>
    <mergeCell ref="B71:B73"/>
    <mergeCell ref="C71:C73"/>
    <mergeCell ref="D71:D73"/>
    <mergeCell ref="G71:G73"/>
    <mergeCell ref="L68:L70"/>
    <mergeCell ref="M68:M70"/>
    <mergeCell ref="N68:N70"/>
    <mergeCell ref="O68:O70"/>
    <mergeCell ref="U68:U70"/>
    <mergeCell ref="V68:V70"/>
    <mergeCell ref="M65:M67"/>
    <mergeCell ref="N65:N67"/>
    <mergeCell ref="O65:O67"/>
    <mergeCell ref="U65:U67"/>
    <mergeCell ref="V65:V67"/>
    <mergeCell ref="L65:L67"/>
    <mergeCell ref="A68:A70"/>
    <mergeCell ref="B68:B70"/>
    <mergeCell ref="C68:C70"/>
    <mergeCell ref="D68:D70"/>
    <mergeCell ref="G68:G70"/>
    <mergeCell ref="A65:A67"/>
    <mergeCell ref="B65:B67"/>
    <mergeCell ref="C65:C67"/>
    <mergeCell ref="D65:D67"/>
    <mergeCell ref="G65:G67"/>
    <mergeCell ref="L62:L64"/>
    <mergeCell ref="M62:M64"/>
    <mergeCell ref="N62:N64"/>
    <mergeCell ref="O62:O64"/>
    <mergeCell ref="U62:U64"/>
    <mergeCell ref="V62:V64"/>
    <mergeCell ref="M59:M61"/>
    <mergeCell ref="N59:N61"/>
    <mergeCell ref="O59:O61"/>
    <mergeCell ref="U59:U61"/>
    <mergeCell ref="V59:V61"/>
    <mergeCell ref="L59:L61"/>
    <mergeCell ref="A62:A64"/>
    <mergeCell ref="B62:B64"/>
    <mergeCell ref="C62:C64"/>
    <mergeCell ref="D62:D64"/>
    <mergeCell ref="G62:G64"/>
    <mergeCell ref="A59:A61"/>
    <mergeCell ref="B59:B61"/>
    <mergeCell ref="C59:C61"/>
    <mergeCell ref="D59:D61"/>
    <mergeCell ref="G59:G61"/>
    <mergeCell ref="L56:L58"/>
    <mergeCell ref="M56:M58"/>
    <mergeCell ref="N56:N58"/>
    <mergeCell ref="O56:O58"/>
    <mergeCell ref="U56:U58"/>
    <mergeCell ref="V56:V58"/>
    <mergeCell ref="M53:M55"/>
    <mergeCell ref="N53:N55"/>
    <mergeCell ref="O53:O55"/>
    <mergeCell ref="U53:U55"/>
    <mergeCell ref="V53:V55"/>
    <mergeCell ref="L53:L55"/>
    <mergeCell ref="A56:A58"/>
    <mergeCell ref="B56:B58"/>
    <mergeCell ref="C56:C58"/>
    <mergeCell ref="D56:D58"/>
    <mergeCell ref="G56:G58"/>
    <mergeCell ref="A53:A55"/>
    <mergeCell ref="B53:B55"/>
    <mergeCell ref="C53:C55"/>
    <mergeCell ref="D53:D55"/>
    <mergeCell ref="G53:G55"/>
    <mergeCell ref="L50:L52"/>
    <mergeCell ref="M50:M52"/>
    <mergeCell ref="N50:N52"/>
    <mergeCell ref="O50:O52"/>
    <mergeCell ref="U50:U52"/>
    <mergeCell ref="V50:V52"/>
    <mergeCell ref="M47:M49"/>
    <mergeCell ref="N47:N49"/>
    <mergeCell ref="O47:O49"/>
    <mergeCell ref="U47:U49"/>
    <mergeCell ref="V47:V49"/>
    <mergeCell ref="L47:L49"/>
    <mergeCell ref="A50:A52"/>
    <mergeCell ref="B50:B52"/>
    <mergeCell ref="C50:C52"/>
    <mergeCell ref="D50:D52"/>
    <mergeCell ref="G50:G52"/>
    <mergeCell ref="A47:A49"/>
    <mergeCell ref="B47:B49"/>
    <mergeCell ref="C47:C49"/>
    <mergeCell ref="D47:D49"/>
    <mergeCell ref="G47:G49"/>
    <mergeCell ref="L44:L46"/>
    <mergeCell ref="M44:M46"/>
    <mergeCell ref="N44:N46"/>
    <mergeCell ref="O44:O46"/>
    <mergeCell ref="U44:U46"/>
    <mergeCell ref="V44:V46"/>
    <mergeCell ref="M41:M43"/>
    <mergeCell ref="N41:N43"/>
    <mergeCell ref="O41:O43"/>
    <mergeCell ref="U41:U43"/>
    <mergeCell ref="V41:V43"/>
    <mergeCell ref="L41:L43"/>
    <mergeCell ref="A44:A46"/>
    <mergeCell ref="B44:B46"/>
    <mergeCell ref="C44:C46"/>
    <mergeCell ref="D44:D46"/>
    <mergeCell ref="G44:G46"/>
    <mergeCell ref="A41:A43"/>
    <mergeCell ref="B41:B43"/>
    <mergeCell ref="C41:C43"/>
    <mergeCell ref="D41:D43"/>
    <mergeCell ref="G41:G43"/>
    <mergeCell ref="L38:L40"/>
    <mergeCell ref="M38:M40"/>
    <mergeCell ref="N38:N40"/>
    <mergeCell ref="O38:O40"/>
    <mergeCell ref="U38:U40"/>
    <mergeCell ref="V38:V40"/>
    <mergeCell ref="M35:M37"/>
    <mergeCell ref="N35:N37"/>
    <mergeCell ref="O35:O37"/>
    <mergeCell ref="U35:U37"/>
    <mergeCell ref="V35:V37"/>
    <mergeCell ref="L35:L37"/>
    <mergeCell ref="A38:A40"/>
    <mergeCell ref="B38:B40"/>
    <mergeCell ref="C38:C40"/>
    <mergeCell ref="D38:D40"/>
    <mergeCell ref="G38:G40"/>
    <mergeCell ref="A35:A37"/>
    <mergeCell ref="B35:B37"/>
    <mergeCell ref="C35:C37"/>
    <mergeCell ref="D35:D37"/>
    <mergeCell ref="G35:G37"/>
    <mergeCell ref="L32:L34"/>
    <mergeCell ref="M32:M34"/>
    <mergeCell ref="N32:N34"/>
    <mergeCell ref="O32:O34"/>
    <mergeCell ref="U32:U34"/>
    <mergeCell ref="V32:V34"/>
    <mergeCell ref="M29:M31"/>
    <mergeCell ref="N29:N31"/>
    <mergeCell ref="O29:O31"/>
    <mergeCell ref="U29:U31"/>
    <mergeCell ref="V29:V31"/>
    <mergeCell ref="L29:L31"/>
    <mergeCell ref="A32:A34"/>
    <mergeCell ref="B32:B34"/>
    <mergeCell ref="C32:C34"/>
    <mergeCell ref="D32:D34"/>
    <mergeCell ref="G32:G34"/>
    <mergeCell ref="A29:A31"/>
    <mergeCell ref="B29:B31"/>
    <mergeCell ref="C29:C31"/>
    <mergeCell ref="D29:D31"/>
    <mergeCell ref="G29:G31"/>
    <mergeCell ref="L26:L28"/>
    <mergeCell ref="M26:M28"/>
    <mergeCell ref="N26:N28"/>
    <mergeCell ref="O26:O28"/>
    <mergeCell ref="U26:U28"/>
    <mergeCell ref="V26:V28"/>
    <mergeCell ref="M23:M25"/>
    <mergeCell ref="N23:N25"/>
    <mergeCell ref="O23:O25"/>
    <mergeCell ref="U23:U25"/>
    <mergeCell ref="V23:V25"/>
    <mergeCell ref="L23:L25"/>
    <mergeCell ref="A26:A28"/>
    <mergeCell ref="B26:B28"/>
    <mergeCell ref="C26:C28"/>
    <mergeCell ref="D26:D28"/>
    <mergeCell ref="G26:G28"/>
    <mergeCell ref="A23:A25"/>
    <mergeCell ref="B23:B25"/>
    <mergeCell ref="C23:C25"/>
    <mergeCell ref="D23:D25"/>
    <mergeCell ref="G23:G25"/>
    <mergeCell ref="L20:L22"/>
    <mergeCell ref="M20:M22"/>
    <mergeCell ref="N20:N22"/>
    <mergeCell ref="O20:O22"/>
    <mergeCell ref="U20:U22"/>
    <mergeCell ref="V20:V22"/>
    <mergeCell ref="M17:M19"/>
    <mergeCell ref="N17:N19"/>
    <mergeCell ref="O17:O19"/>
    <mergeCell ref="U17:U19"/>
    <mergeCell ref="V17:V19"/>
    <mergeCell ref="L17:L19"/>
    <mergeCell ref="A20:A22"/>
    <mergeCell ref="B20:B22"/>
    <mergeCell ref="C20:C22"/>
    <mergeCell ref="D20:D22"/>
    <mergeCell ref="G20:G22"/>
    <mergeCell ref="A17:A19"/>
    <mergeCell ref="B17:B19"/>
    <mergeCell ref="C17:C19"/>
    <mergeCell ref="D17:D19"/>
    <mergeCell ref="G17:G19"/>
    <mergeCell ref="L14:L16"/>
    <mergeCell ref="M14:M16"/>
    <mergeCell ref="N14:N16"/>
    <mergeCell ref="O14:O16"/>
    <mergeCell ref="U14:U16"/>
    <mergeCell ref="V14:V16"/>
    <mergeCell ref="M11:M13"/>
    <mergeCell ref="N11:N13"/>
    <mergeCell ref="O11:O13"/>
    <mergeCell ref="U11:U13"/>
    <mergeCell ref="V11:V13"/>
    <mergeCell ref="L11:L13"/>
    <mergeCell ref="A14:A16"/>
    <mergeCell ref="B14:B16"/>
    <mergeCell ref="C14:C16"/>
    <mergeCell ref="D14:D16"/>
    <mergeCell ref="G14:G16"/>
    <mergeCell ref="A11:A13"/>
    <mergeCell ref="B11:B13"/>
    <mergeCell ref="C11:C13"/>
    <mergeCell ref="D11:D13"/>
    <mergeCell ref="G11:G13"/>
    <mergeCell ref="L8:L10"/>
    <mergeCell ref="M8:M10"/>
    <mergeCell ref="N8:N10"/>
    <mergeCell ref="O8:O10"/>
    <mergeCell ref="U8:U10"/>
    <mergeCell ref="V8:V10"/>
    <mergeCell ref="M5:M7"/>
    <mergeCell ref="N5:N7"/>
    <mergeCell ref="O5:O7"/>
    <mergeCell ref="U5:U7"/>
    <mergeCell ref="V5:V7"/>
    <mergeCell ref="L5:L7"/>
    <mergeCell ref="A8:A10"/>
    <mergeCell ref="B8:B10"/>
    <mergeCell ref="C8:C10"/>
    <mergeCell ref="D8:D10"/>
    <mergeCell ref="G8:G10"/>
    <mergeCell ref="A5:A7"/>
    <mergeCell ref="B5:B7"/>
    <mergeCell ref="C5:C7"/>
    <mergeCell ref="D5:D7"/>
    <mergeCell ref="G5:G7"/>
    <mergeCell ref="G3:G4"/>
    <mergeCell ref="P3:R3"/>
    <mergeCell ref="L4:M4"/>
    <mergeCell ref="N4:O4"/>
    <mergeCell ref="P4:S4"/>
    <mergeCell ref="A1:F1"/>
    <mergeCell ref="A3:A4"/>
    <mergeCell ref="B3:B4"/>
    <mergeCell ref="C3:C4"/>
    <mergeCell ref="D3:D4"/>
    <mergeCell ref="E3:F3"/>
    <mergeCell ref="H4:I4"/>
    <mergeCell ref="H3:O3"/>
    <mergeCell ref="J4:K4"/>
  </mergeCells>
  <phoneticPr fontId="3"/>
  <printOptions horizontalCentered="1"/>
  <pageMargins left="0.31496062992125984" right="0.31496062992125984" top="0.55118110236220474" bottom="0.35433070866141736" header="0.31496062992125984" footer="0.31496062992125984"/>
  <pageSetup paperSize="9" scale="94" fitToHeight="0" orientation="landscape" r:id="rId1"/>
  <rowBreaks count="2" manualBreakCount="2">
    <brk id="43" max="14" man="1"/>
    <brk id="82" max="14"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00"/>
    <pageSetUpPr fitToPage="1"/>
  </sheetPr>
  <dimension ref="A1:V184"/>
  <sheetViews>
    <sheetView view="pageBreakPreview" topLeftCell="D1" zoomScaleNormal="100" zoomScaleSheetLayoutView="100" workbookViewId="0">
      <selection sqref="A1:F1"/>
    </sheetView>
  </sheetViews>
  <sheetFormatPr defaultRowHeight="13.5"/>
  <cols>
    <col min="1" max="1" width="3.25" style="14" bestFit="1" customWidth="1"/>
    <col min="2" max="2" width="14.875" style="14" customWidth="1"/>
    <col min="3" max="4" width="9.5" style="14" customWidth="1"/>
    <col min="5" max="5" width="10.625" style="14" customWidth="1"/>
    <col min="6" max="6" width="16.25" style="14" customWidth="1"/>
    <col min="7" max="7" width="10.375" style="14" customWidth="1"/>
    <col min="8" max="8" width="6" style="14" customWidth="1"/>
    <col min="9" max="9" width="4.75" style="14" customWidth="1"/>
    <col min="10" max="10" width="5.375" style="14" customWidth="1"/>
    <col min="11" max="11" width="4.75" style="14" customWidth="1"/>
    <col min="12" max="12" width="6" style="14" customWidth="1"/>
    <col min="13" max="13" width="4.75" style="14" customWidth="1"/>
    <col min="14" max="14" width="5.375" style="14" customWidth="1"/>
    <col min="15" max="15" width="4.75" style="14" customWidth="1"/>
    <col min="16" max="19" width="9" style="36"/>
    <col min="20" max="20" width="0" style="14" hidden="1" customWidth="1"/>
    <col min="21" max="22" width="0" style="24" hidden="1" customWidth="1"/>
    <col min="23" max="16384" width="9" style="14"/>
  </cols>
  <sheetData>
    <row r="1" spans="1:22" ht="18" customHeight="1">
      <c r="A1" s="2548" t="s">
        <v>824</v>
      </c>
      <c r="B1" s="2548"/>
      <c r="C1" s="2548"/>
      <c r="D1" s="2548"/>
      <c r="E1" s="2548"/>
      <c r="F1" s="2548"/>
      <c r="G1" s="25"/>
      <c r="H1" s="22"/>
      <c r="I1" s="22"/>
      <c r="L1" s="22"/>
      <c r="M1" s="22"/>
    </row>
    <row r="2" spans="1:22" ht="18" customHeight="1">
      <c r="A2" s="34" t="s">
        <v>882</v>
      </c>
      <c r="B2" s="34"/>
      <c r="C2" s="34"/>
      <c r="D2" s="34"/>
      <c r="E2" s="34"/>
      <c r="F2" s="34"/>
      <c r="G2" s="34"/>
      <c r="H2" s="915"/>
      <c r="I2" s="915"/>
      <c r="J2" s="915"/>
      <c r="K2" s="915"/>
      <c r="L2" s="915"/>
      <c r="M2" s="915"/>
      <c r="N2" s="915"/>
      <c r="O2" s="915"/>
    </row>
    <row r="3" spans="1:22" s="16" customFormat="1" ht="31.5" customHeight="1">
      <c r="A3" s="2576" t="s">
        <v>628</v>
      </c>
      <c r="B3" s="2545" t="s">
        <v>591</v>
      </c>
      <c r="C3" s="2576" t="s">
        <v>615</v>
      </c>
      <c r="D3" s="2576" t="s">
        <v>884</v>
      </c>
      <c r="E3" s="2631" t="s">
        <v>627</v>
      </c>
      <c r="F3" s="2633"/>
      <c r="G3" s="2677" t="s">
        <v>626</v>
      </c>
      <c r="H3" s="2684" t="s">
        <v>1387</v>
      </c>
      <c r="I3" s="2685"/>
      <c r="J3" s="2685"/>
      <c r="K3" s="2685"/>
      <c r="L3" s="2685"/>
      <c r="M3" s="2685"/>
      <c r="N3" s="2685"/>
      <c r="O3" s="2686"/>
      <c r="P3" s="2679" t="s">
        <v>1242</v>
      </c>
      <c r="Q3" s="2680"/>
      <c r="R3" s="2680"/>
      <c r="S3" s="42" t="str">
        <f>IF(SUM(V5:V184)=0,"",COUNTIFS(U5:U184,1,V5:V184,"&gt;="&amp;職員点検資料１!P2-2))</f>
        <v/>
      </c>
      <c r="U3" s="41"/>
      <c r="V3" s="41"/>
    </row>
    <row r="4" spans="1:22" s="16" customFormat="1" ht="48" customHeight="1">
      <c r="A4" s="2639"/>
      <c r="B4" s="2546"/>
      <c r="C4" s="2639"/>
      <c r="D4" s="2639"/>
      <c r="E4" s="20" t="s">
        <v>622</v>
      </c>
      <c r="F4" s="19" t="s">
        <v>621</v>
      </c>
      <c r="G4" s="2673"/>
      <c r="H4" s="2672" t="s">
        <v>1389</v>
      </c>
      <c r="I4" s="2672"/>
      <c r="J4" s="2639" t="s">
        <v>1390</v>
      </c>
      <c r="K4" s="2673"/>
      <c r="L4" s="2672" t="s">
        <v>1386</v>
      </c>
      <c r="M4" s="2672"/>
      <c r="N4" s="2639" t="s">
        <v>1388</v>
      </c>
      <c r="O4" s="2673"/>
      <c r="P4" s="2681" t="s">
        <v>1243</v>
      </c>
      <c r="Q4" s="2682"/>
      <c r="R4" s="2682"/>
      <c r="S4" s="2682"/>
      <c r="U4" s="41"/>
      <c r="V4" s="41"/>
    </row>
    <row r="5" spans="1:22" s="16" customFormat="1" ht="12" customHeight="1">
      <c r="A5" s="2562">
        <v>1</v>
      </c>
      <c r="B5" s="2647" t="str">
        <f>IF(職員点検資料１!B5="","",職員点検資料１!B5)</f>
        <v/>
      </c>
      <c r="C5" s="2647" t="str">
        <f>IF(職員点検資料１!C5="","",職員点検資料１!C5)</f>
        <v/>
      </c>
      <c r="D5" s="2647" t="str">
        <f>IF(職員点検資料１!D5="","",職員点検資料１!D5)</f>
        <v/>
      </c>
      <c r="E5" s="28" t="str">
        <f>職員点検資料１!E5</f>
        <v>保育士</v>
      </c>
      <c r="F5" s="29" t="str">
        <f>IF(職員点検資料１!F5="","",職員点検資料１!F5)</f>
        <v/>
      </c>
      <c r="G5" s="2671" t="str">
        <f>IF(職員点検資料１!G5="","",職員点検資料１!G5)</f>
        <v/>
      </c>
      <c r="H5" s="2674"/>
      <c r="I5" s="2656" t="s">
        <v>311</v>
      </c>
      <c r="J5" s="2584"/>
      <c r="K5" s="2678" t="s">
        <v>311</v>
      </c>
      <c r="L5" s="2674"/>
      <c r="M5" s="2656" t="s">
        <v>311</v>
      </c>
      <c r="N5" s="2584"/>
      <c r="O5" s="2656" t="s">
        <v>311</v>
      </c>
      <c r="P5" s="40"/>
      <c r="Q5" s="40"/>
      <c r="R5" s="40"/>
      <c r="S5" s="40"/>
      <c r="U5" s="2662" t="str">
        <f>職員点検資料１!AC5</f>
        <v/>
      </c>
      <c r="V5" s="2662">
        <f>L5+N5</f>
        <v>0</v>
      </c>
    </row>
    <row r="6" spans="1:22" s="16" customFormat="1" ht="12">
      <c r="A6" s="2563"/>
      <c r="B6" s="2648"/>
      <c r="C6" s="2648"/>
      <c r="D6" s="2648"/>
      <c r="E6" s="30" t="str">
        <f>職員点検資料１!E6</f>
        <v>幼稚園教諭</v>
      </c>
      <c r="F6" s="31" t="str">
        <f>IF(職員点検資料１!F6="","",職員点検資料１!F6)</f>
        <v/>
      </c>
      <c r="G6" s="2666"/>
      <c r="H6" s="2675"/>
      <c r="I6" s="2657"/>
      <c r="J6" s="2585"/>
      <c r="K6" s="2657"/>
      <c r="L6" s="2675"/>
      <c r="M6" s="2657"/>
      <c r="N6" s="2585"/>
      <c r="O6" s="2657"/>
      <c r="P6" s="40"/>
      <c r="Q6" s="40"/>
      <c r="R6" s="40"/>
      <c r="S6" s="40"/>
      <c r="U6" s="2663"/>
      <c r="V6" s="2663"/>
    </row>
    <row r="7" spans="1:22" s="16" customFormat="1" ht="12">
      <c r="A7" s="2564"/>
      <c r="B7" s="2649"/>
      <c r="C7" s="2649"/>
      <c r="D7" s="2649"/>
      <c r="E7" s="32" t="str">
        <f>職員点検資料１!E7</f>
        <v>（　　　　　　）</v>
      </c>
      <c r="F7" s="33" t="str">
        <f>IF(職員点検資料１!F7="","",職員点検資料１!F7)</f>
        <v/>
      </c>
      <c r="G7" s="2667"/>
      <c r="H7" s="2676"/>
      <c r="I7" s="2658"/>
      <c r="J7" s="2586"/>
      <c r="K7" s="2658"/>
      <c r="L7" s="2676"/>
      <c r="M7" s="2658"/>
      <c r="N7" s="2586"/>
      <c r="O7" s="2658"/>
      <c r="P7" s="40"/>
      <c r="Q7" s="40"/>
      <c r="R7" s="40"/>
      <c r="S7" s="40"/>
      <c r="U7" s="2664"/>
      <c r="V7" s="2664"/>
    </row>
    <row r="8" spans="1:22" s="16" customFormat="1" ht="12" customHeight="1">
      <c r="A8" s="2562">
        <v>2</v>
      </c>
      <c r="B8" s="2647" t="str">
        <f>IF(職員点検資料１!B8="","",職員点検資料１!B8)</f>
        <v/>
      </c>
      <c r="C8" s="2647" t="str">
        <f>IF(職員点検資料１!C8="","",職員点検資料１!C8)</f>
        <v/>
      </c>
      <c r="D8" s="2647" t="str">
        <f>IF(職員点検資料１!D8="","",職員点検資料１!D8)</f>
        <v/>
      </c>
      <c r="E8" s="28" t="str">
        <f>職員点検資料１!E8</f>
        <v>保育士</v>
      </c>
      <c r="F8" s="29" t="str">
        <f>IF(職員点検資料１!F8="","",職員点検資料１!F8)</f>
        <v/>
      </c>
      <c r="G8" s="2671" t="str">
        <f>IF(職員点検資料１!G8="","",職員点検資料１!G8)</f>
        <v/>
      </c>
      <c r="H8" s="2674"/>
      <c r="I8" s="2656" t="s">
        <v>311</v>
      </c>
      <c r="J8" s="2584"/>
      <c r="K8" s="2678" t="s">
        <v>311</v>
      </c>
      <c r="L8" s="2674"/>
      <c r="M8" s="2656" t="s">
        <v>311</v>
      </c>
      <c r="N8" s="2584"/>
      <c r="O8" s="2656" t="s">
        <v>311</v>
      </c>
      <c r="P8" s="40"/>
      <c r="Q8" s="40"/>
      <c r="R8" s="40"/>
      <c r="S8" s="40"/>
      <c r="U8" s="2662" t="str">
        <f>職員点検資料１!AC8</f>
        <v/>
      </c>
      <c r="V8" s="2662">
        <f t="shared" ref="V8" si="0">L8+N8</f>
        <v>0</v>
      </c>
    </row>
    <row r="9" spans="1:22" s="16" customFormat="1" ht="12">
      <c r="A9" s="2563"/>
      <c r="B9" s="2648"/>
      <c r="C9" s="2648"/>
      <c r="D9" s="2648"/>
      <c r="E9" s="30" t="str">
        <f>職員点検資料１!E9</f>
        <v>幼稚園教諭</v>
      </c>
      <c r="F9" s="31" t="str">
        <f>IF(職員点検資料１!F9="","",職員点検資料１!F9)</f>
        <v/>
      </c>
      <c r="G9" s="2666"/>
      <c r="H9" s="2675"/>
      <c r="I9" s="2657"/>
      <c r="J9" s="2585"/>
      <c r="K9" s="2657"/>
      <c r="L9" s="2675"/>
      <c r="M9" s="2657"/>
      <c r="N9" s="2585"/>
      <c r="O9" s="2657"/>
      <c r="P9" s="40"/>
      <c r="Q9" s="40"/>
      <c r="R9" s="40"/>
      <c r="S9" s="40"/>
      <c r="U9" s="2663"/>
      <c r="V9" s="2663"/>
    </row>
    <row r="10" spans="1:22" s="16" customFormat="1" ht="12">
      <c r="A10" s="2564"/>
      <c r="B10" s="2649"/>
      <c r="C10" s="2649"/>
      <c r="D10" s="2649"/>
      <c r="E10" s="32" t="str">
        <f>職員点検資料１!E10</f>
        <v>（　　　　　　）</v>
      </c>
      <c r="F10" s="33" t="str">
        <f>IF(職員点検資料１!F10="","",職員点検資料１!F10)</f>
        <v/>
      </c>
      <c r="G10" s="2667"/>
      <c r="H10" s="2676"/>
      <c r="I10" s="2658"/>
      <c r="J10" s="2586"/>
      <c r="K10" s="2658"/>
      <c r="L10" s="2676"/>
      <c r="M10" s="2658"/>
      <c r="N10" s="2586"/>
      <c r="O10" s="2658"/>
      <c r="P10" s="40"/>
      <c r="Q10" s="40"/>
      <c r="R10" s="40"/>
      <c r="S10" s="40"/>
      <c r="U10" s="2664"/>
      <c r="V10" s="2664"/>
    </row>
    <row r="11" spans="1:22" s="16" customFormat="1" ht="12" customHeight="1">
      <c r="A11" s="2562">
        <v>3</v>
      </c>
      <c r="B11" s="2647" t="str">
        <f>IF(職員点検資料１!B11="","",職員点検資料１!B11)</f>
        <v/>
      </c>
      <c r="C11" s="2647" t="str">
        <f>IF(職員点検資料１!C11="","",職員点検資料１!C11)</f>
        <v/>
      </c>
      <c r="D11" s="2647" t="str">
        <f>IF(職員点検資料１!D11="","",職員点検資料１!D11)</f>
        <v/>
      </c>
      <c r="E11" s="28" t="str">
        <f>職員点検資料１!E11</f>
        <v>保育士</v>
      </c>
      <c r="F11" s="29" t="str">
        <f>IF(職員点検資料１!F11="","",職員点検資料１!F11)</f>
        <v/>
      </c>
      <c r="G11" s="2671" t="str">
        <f>IF(職員点検資料１!G11="","",職員点検資料１!G11)</f>
        <v/>
      </c>
      <c r="H11" s="2674"/>
      <c r="I11" s="2656" t="s">
        <v>311</v>
      </c>
      <c r="J11" s="2584"/>
      <c r="K11" s="2678" t="s">
        <v>630</v>
      </c>
      <c r="L11" s="2674"/>
      <c r="M11" s="2656" t="s">
        <v>311</v>
      </c>
      <c r="N11" s="2584"/>
      <c r="O11" s="2656" t="s">
        <v>630</v>
      </c>
      <c r="P11" s="40"/>
      <c r="Q11" s="40"/>
      <c r="R11" s="40"/>
      <c r="S11" s="40"/>
      <c r="U11" s="2662" t="str">
        <f>職員点検資料１!AC11</f>
        <v/>
      </c>
      <c r="V11" s="2662">
        <f t="shared" ref="V11" si="1">L11+N11</f>
        <v>0</v>
      </c>
    </row>
    <row r="12" spans="1:22" s="16" customFormat="1" ht="12">
      <c r="A12" s="2563"/>
      <c r="B12" s="2648"/>
      <c r="C12" s="2648"/>
      <c r="D12" s="2648"/>
      <c r="E12" s="30" t="str">
        <f>職員点検資料１!E12</f>
        <v>幼稚園教諭</v>
      </c>
      <c r="F12" s="31" t="str">
        <f>IF(職員点検資料１!F12="","",職員点検資料１!F12)</f>
        <v/>
      </c>
      <c r="G12" s="2666"/>
      <c r="H12" s="2675"/>
      <c r="I12" s="2657"/>
      <c r="J12" s="2585"/>
      <c r="K12" s="2657"/>
      <c r="L12" s="2675"/>
      <c r="M12" s="2657"/>
      <c r="N12" s="2585"/>
      <c r="O12" s="2657"/>
      <c r="P12" s="40"/>
      <c r="Q12" s="40"/>
      <c r="R12" s="40"/>
      <c r="S12" s="40"/>
      <c r="U12" s="2663"/>
      <c r="V12" s="2663"/>
    </row>
    <row r="13" spans="1:22" s="16" customFormat="1" ht="12">
      <c r="A13" s="2564"/>
      <c r="B13" s="2649"/>
      <c r="C13" s="2649"/>
      <c r="D13" s="2649"/>
      <c r="E13" s="32" t="str">
        <f>職員点検資料１!E13</f>
        <v>（　　　　　　）</v>
      </c>
      <c r="F13" s="33" t="str">
        <f>IF(職員点検資料１!F13="","",職員点検資料１!F13)</f>
        <v/>
      </c>
      <c r="G13" s="2667"/>
      <c r="H13" s="2676"/>
      <c r="I13" s="2658"/>
      <c r="J13" s="2586"/>
      <c r="K13" s="2658"/>
      <c r="L13" s="2676"/>
      <c r="M13" s="2658"/>
      <c r="N13" s="2586"/>
      <c r="O13" s="2658"/>
      <c r="P13" s="40"/>
      <c r="Q13" s="40"/>
      <c r="R13" s="40"/>
      <c r="S13" s="40"/>
      <c r="U13" s="2664"/>
      <c r="V13" s="2664"/>
    </row>
    <row r="14" spans="1:22" s="16" customFormat="1" ht="12" customHeight="1">
      <c r="A14" s="2562">
        <v>4</v>
      </c>
      <c r="B14" s="2647" t="str">
        <f>IF(職員点検資料１!B14="","",職員点検資料１!B14)</f>
        <v/>
      </c>
      <c r="C14" s="2647" t="str">
        <f>IF(職員点検資料１!C14="","",職員点検資料１!C14)</f>
        <v/>
      </c>
      <c r="D14" s="2647" t="str">
        <f>IF(職員点検資料１!D14="","",職員点検資料１!D14)</f>
        <v/>
      </c>
      <c r="E14" s="28" t="str">
        <f>職員点検資料１!E14</f>
        <v>保育士</v>
      </c>
      <c r="F14" s="29" t="str">
        <f>IF(職員点検資料１!F14="","",職員点検資料１!F14)</f>
        <v/>
      </c>
      <c r="G14" s="2671" t="str">
        <f>IF(職員点検資料１!G14="","",職員点検資料１!G14)</f>
        <v/>
      </c>
      <c r="H14" s="2674"/>
      <c r="I14" s="2656" t="s">
        <v>311</v>
      </c>
      <c r="J14" s="2584"/>
      <c r="K14" s="2678" t="s">
        <v>630</v>
      </c>
      <c r="L14" s="2674"/>
      <c r="M14" s="2656" t="s">
        <v>311</v>
      </c>
      <c r="N14" s="2584"/>
      <c r="O14" s="2656" t="s">
        <v>630</v>
      </c>
      <c r="P14" s="40"/>
      <c r="Q14" s="40"/>
      <c r="R14" s="40"/>
      <c r="S14" s="40"/>
      <c r="U14" s="2662" t="str">
        <f>職員点検資料１!AC14</f>
        <v/>
      </c>
      <c r="V14" s="2662">
        <f t="shared" ref="V14" si="2">L14+N14</f>
        <v>0</v>
      </c>
    </row>
    <row r="15" spans="1:22" s="16" customFormat="1" ht="12">
      <c r="A15" s="2563"/>
      <c r="B15" s="2648"/>
      <c r="C15" s="2648"/>
      <c r="D15" s="2648"/>
      <c r="E15" s="30" t="str">
        <f>職員点検資料１!E15</f>
        <v>幼稚園教諭</v>
      </c>
      <c r="F15" s="31" t="str">
        <f>IF(職員点検資料１!F15="","",職員点検資料１!F15)</f>
        <v/>
      </c>
      <c r="G15" s="2666"/>
      <c r="H15" s="2675"/>
      <c r="I15" s="2657"/>
      <c r="J15" s="2585"/>
      <c r="K15" s="2657"/>
      <c r="L15" s="2675"/>
      <c r="M15" s="2657"/>
      <c r="N15" s="2585"/>
      <c r="O15" s="2657"/>
      <c r="P15" s="40"/>
      <c r="Q15" s="40"/>
      <c r="R15" s="40"/>
      <c r="S15" s="40"/>
      <c r="U15" s="2663"/>
      <c r="V15" s="2663"/>
    </row>
    <row r="16" spans="1:22" s="16" customFormat="1" ht="12">
      <c r="A16" s="2564"/>
      <c r="B16" s="2649"/>
      <c r="C16" s="2649"/>
      <c r="D16" s="2649"/>
      <c r="E16" s="32" t="str">
        <f>職員点検資料１!E16</f>
        <v>（　　　　　　）</v>
      </c>
      <c r="F16" s="33" t="str">
        <f>IF(職員点検資料１!F16="","",職員点検資料１!F16)</f>
        <v/>
      </c>
      <c r="G16" s="2667"/>
      <c r="H16" s="2676"/>
      <c r="I16" s="2658"/>
      <c r="J16" s="2586"/>
      <c r="K16" s="2658"/>
      <c r="L16" s="2676"/>
      <c r="M16" s="2658"/>
      <c r="N16" s="2586"/>
      <c r="O16" s="2658"/>
      <c r="P16" s="40"/>
      <c r="Q16" s="40"/>
      <c r="R16" s="40"/>
      <c r="S16" s="40"/>
      <c r="U16" s="2664"/>
      <c r="V16" s="2664"/>
    </row>
    <row r="17" spans="1:22" s="16" customFormat="1" ht="12" customHeight="1">
      <c r="A17" s="2562">
        <v>5</v>
      </c>
      <c r="B17" s="2647" t="str">
        <f>IF(職員点検資料１!B17="","",職員点検資料１!B17)</f>
        <v/>
      </c>
      <c r="C17" s="2647" t="str">
        <f>IF(職員点検資料１!C17="","",職員点検資料１!C17)</f>
        <v/>
      </c>
      <c r="D17" s="2647" t="str">
        <f>IF(職員点検資料１!D17="","",職員点検資料１!D17)</f>
        <v/>
      </c>
      <c r="E17" s="28" t="str">
        <f>職員点検資料１!E17</f>
        <v>保育士</v>
      </c>
      <c r="F17" s="29" t="str">
        <f>IF(職員点検資料１!F17="","",職員点検資料１!F17)</f>
        <v/>
      </c>
      <c r="G17" s="2671" t="str">
        <f>IF(職員点検資料１!G17="","",職員点検資料１!G17)</f>
        <v/>
      </c>
      <c r="H17" s="2683"/>
      <c r="I17" s="2678" t="s">
        <v>311</v>
      </c>
      <c r="J17" s="2683"/>
      <c r="K17" s="2678" t="s">
        <v>630</v>
      </c>
      <c r="L17" s="2674"/>
      <c r="M17" s="2656" t="s">
        <v>311</v>
      </c>
      <c r="N17" s="2584"/>
      <c r="O17" s="2656" t="s">
        <v>630</v>
      </c>
      <c r="P17" s="40"/>
      <c r="Q17" s="40"/>
      <c r="R17" s="40"/>
      <c r="S17" s="40"/>
      <c r="U17" s="2662" t="str">
        <f>職員点検資料１!AC17</f>
        <v/>
      </c>
      <c r="V17" s="2662">
        <f t="shared" ref="V17" si="3">L17+N17</f>
        <v>0</v>
      </c>
    </row>
    <row r="18" spans="1:22" s="16" customFormat="1" ht="12">
      <c r="A18" s="2563"/>
      <c r="B18" s="2648"/>
      <c r="C18" s="2648"/>
      <c r="D18" s="2648"/>
      <c r="E18" s="30" t="str">
        <f>職員点検資料１!E18</f>
        <v>幼稚園教諭</v>
      </c>
      <c r="F18" s="31" t="str">
        <f>IF(職員点検資料１!F18="","",職員点検資料１!F18)</f>
        <v/>
      </c>
      <c r="G18" s="2666"/>
      <c r="H18" s="2585"/>
      <c r="I18" s="2657"/>
      <c r="J18" s="2585"/>
      <c r="K18" s="2657"/>
      <c r="L18" s="2675"/>
      <c r="M18" s="2657"/>
      <c r="N18" s="2585"/>
      <c r="O18" s="2657"/>
      <c r="P18" s="40"/>
      <c r="Q18" s="40"/>
      <c r="R18" s="40"/>
      <c r="S18" s="40"/>
      <c r="U18" s="2663"/>
      <c r="V18" s="2663"/>
    </row>
    <row r="19" spans="1:22" s="16" customFormat="1" ht="12">
      <c r="A19" s="2564"/>
      <c r="B19" s="2649"/>
      <c r="C19" s="2649"/>
      <c r="D19" s="2649"/>
      <c r="E19" s="32" t="str">
        <f>職員点検資料１!E19</f>
        <v>（　　　　　　）</v>
      </c>
      <c r="F19" s="33" t="str">
        <f>IF(職員点検資料１!F19="","",職員点検資料１!F19)</f>
        <v/>
      </c>
      <c r="G19" s="2667"/>
      <c r="H19" s="2586"/>
      <c r="I19" s="2658"/>
      <c r="J19" s="2586"/>
      <c r="K19" s="2658"/>
      <c r="L19" s="2676"/>
      <c r="M19" s="2658"/>
      <c r="N19" s="2586"/>
      <c r="O19" s="2658"/>
      <c r="P19" s="40"/>
      <c r="Q19" s="40"/>
      <c r="R19" s="40"/>
      <c r="S19" s="40"/>
      <c r="U19" s="2664"/>
      <c r="V19" s="2664"/>
    </row>
    <row r="20" spans="1:22" s="16" customFormat="1" ht="12" customHeight="1">
      <c r="A20" s="2562">
        <v>6</v>
      </c>
      <c r="B20" s="2647" t="str">
        <f>IF(職員点検資料１!B20="","",職員点検資料１!B20)</f>
        <v/>
      </c>
      <c r="C20" s="2647" t="str">
        <f>IF(職員点検資料１!C20="","",職員点検資料１!C20)</f>
        <v/>
      </c>
      <c r="D20" s="2647" t="str">
        <f>IF(職員点検資料１!D20="","",職員点検資料１!D20)</f>
        <v/>
      </c>
      <c r="E20" s="28" t="str">
        <f>職員点検資料１!E20</f>
        <v>保育士</v>
      </c>
      <c r="F20" s="29" t="str">
        <f>IF(職員点検資料１!F20="","",職員点検資料１!F20)</f>
        <v/>
      </c>
      <c r="G20" s="2665" t="str">
        <f>IF(職員点検資料１!G20="","",職員点検資料１!G20)</f>
        <v/>
      </c>
      <c r="H20" s="2585"/>
      <c r="I20" s="2657" t="s">
        <v>311</v>
      </c>
      <c r="J20" s="2585"/>
      <c r="K20" s="2657" t="s">
        <v>630</v>
      </c>
      <c r="L20" s="2584"/>
      <c r="M20" s="2656" t="s">
        <v>311</v>
      </c>
      <c r="N20" s="2584"/>
      <c r="O20" s="2656" t="s">
        <v>630</v>
      </c>
      <c r="P20" s="40"/>
      <c r="Q20" s="40"/>
      <c r="R20" s="40"/>
      <c r="S20" s="40"/>
      <c r="U20" s="2662" t="str">
        <f>職員点検資料１!AC20</f>
        <v/>
      </c>
      <c r="V20" s="2662">
        <f t="shared" ref="V20" si="4">L20+N20</f>
        <v>0</v>
      </c>
    </row>
    <row r="21" spans="1:22" s="16" customFormat="1" ht="12">
      <c r="A21" s="2563"/>
      <c r="B21" s="2648"/>
      <c r="C21" s="2648"/>
      <c r="D21" s="2648"/>
      <c r="E21" s="30" t="str">
        <f>職員点検資料１!E21</f>
        <v>幼稚園教諭</v>
      </c>
      <c r="F21" s="31" t="str">
        <f>IF(職員点検資料１!F21="","",職員点検資料１!F21)</f>
        <v/>
      </c>
      <c r="G21" s="2666"/>
      <c r="H21" s="2585"/>
      <c r="I21" s="2657"/>
      <c r="J21" s="2585"/>
      <c r="K21" s="2657"/>
      <c r="L21" s="2585"/>
      <c r="M21" s="2657"/>
      <c r="N21" s="2585"/>
      <c r="O21" s="2657"/>
      <c r="P21" s="40"/>
      <c r="Q21" s="40"/>
      <c r="R21" s="40"/>
      <c r="S21" s="40"/>
      <c r="U21" s="2663"/>
      <c r="V21" s="2663"/>
    </row>
    <row r="22" spans="1:22" s="16" customFormat="1" ht="12">
      <c r="A22" s="2564"/>
      <c r="B22" s="2649"/>
      <c r="C22" s="2649"/>
      <c r="D22" s="2649"/>
      <c r="E22" s="32" t="str">
        <f>職員点検資料１!E22</f>
        <v>（　　　　　　）</v>
      </c>
      <c r="F22" s="33" t="str">
        <f>IF(職員点検資料１!F22="","",職員点検資料１!F22)</f>
        <v/>
      </c>
      <c r="G22" s="2667"/>
      <c r="H22" s="2586"/>
      <c r="I22" s="2658"/>
      <c r="J22" s="2586"/>
      <c r="K22" s="2658"/>
      <c r="L22" s="2586"/>
      <c r="M22" s="2658"/>
      <c r="N22" s="2586"/>
      <c r="O22" s="2658"/>
      <c r="P22" s="40"/>
      <c r="Q22" s="40"/>
      <c r="R22" s="40"/>
      <c r="S22" s="40"/>
      <c r="U22" s="2664"/>
      <c r="V22" s="2664"/>
    </row>
    <row r="23" spans="1:22" s="16" customFormat="1" ht="12" customHeight="1">
      <c r="A23" s="2562">
        <v>7</v>
      </c>
      <c r="B23" s="2647" t="str">
        <f>IF(職員点検資料１!B23="","",職員点検資料１!B23)</f>
        <v/>
      </c>
      <c r="C23" s="2647" t="str">
        <f>IF(職員点検資料１!C23="","",職員点検資料１!C23)</f>
        <v/>
      </c>
      <c r="D23" s="2647" t="str">
        <f>IF(職員点検資料１!D23="","",職員点検資料１!D23)</f>
        <v/>
      </c>
      <c r="E23" s="28" t="str">
        <f>職員点検資料１!E23</f>
        <v>保育士</v>
      </c>
      <c r="F23" s="29" t="str">
        <f>IF(職員点検資料１!F23="","",職員点検資料１!F23)</f>
        <v/>
      </c>
      <c r="G23" s="2665" t="str">
        <f>IF(職員点検資料１!G23="","",職員点検資料１!G23)</f>
        <v/>
      </c>
      <c r="H23" s="2584"/>
      <c r="I23" s="2656" t="s">
        <v>311</v>
      </c>
      <c r="J23" s="2584"/>
      <c r="K23" s="2656" t="s">
        <v>630</v>
      </c>
      <c r="L23" s="2584"/>
      <c r="M23" s="2656" t="s">
        <v>311</v>
      </c>
      <c r="N23" s="2584"/>
      <c r="O23" s="2656" t="s">
        <v>630</v>
      </c>
      <c r="P23" s="40"/>
      <c r="Q23" s="40"/>
      <c r="R23" s="40"/>
      <c r="S23" s="40"/>
      <c r="U23" s="2662" t="str">
        <f>職員点検資料１!AC23</f>
        <v/>
      </c>
      <c r="V23" s="2662">
        <f t="shared" ref="V23" si="5">L23+N23</f>
        <v>0</v>
      </c>
    </row>
    <row r="24" spans="1:22" s="16" customFormat="1" ht="12">
      <c r="A24" s="2563"/>
      <c r="B24" s="2648"/>
      <c r="C24" s="2648"/>
      <c r="D24" s="2648"/>
      <c r="E24" s="30" t="str">
        <f>職員点検資料１!E24</f>
        <v>幼稚園教諭</v>
      </c>
      <c r="F24" s="31" t="str">
        <f>IF(職員点検資料１!F24="","",職員点検資料１!F24)</f>
        <v/>
      </c>
      <c r="G24" s="2666"/>
      <c r="H24" s="2585"/>
      <c r="I24" s="2657"/>
      <c r="J24" s="2585"/>
      <c r="K24" s="2657"/>
      <c r="L24" s="2585"/>
      <c r="M24" s="2657"/>
      <c r="N24" s="2585"/>
      <c r="O24" s="2657"/>
      <c r="P24" s="40"/>
      <c r="Q24" s="40"/>
      <c r="R24" s="40"/>
      <c r="S24" s="40"/>
      <c r="U24" s="2663"/>
      <c r="V24" s="2663"/>
    </row>
    <row r="25" spans="1:22" s="16" customFormat="1" ht="12">
      <c r="A25" s="2564"/>
      <c r="B25" s="2649"/>
      <c r="C25" s="2649"/>
      <c r="D25" s="2649"/>
      <c r="E25" s="32" t="str">
        <f>職員点検資料１!E25</f>
        <v>（　　　　　　）</v>
      </c>
      <c r="F25" s="33" t="str">
        <f>IF(職員点検資料１!F25="","",職員点検資料１!F25)</f>
        <v/>
      </c>
      <c r="G25" s="2667"/>
      <c r="H25" s="2586"/>
      <c r="I25" s="2658"/>
      <c r="J25" s="2586"/>
      <c r="K25" s="2658"/>
      <c r="L25" s="2586"/>
      <c r="M25" s="2658"/>
      <c r="N25" s="2586"/>
      <c r="O25" s="2658"/>
      <c r="P25" s="40"/>
      <c r="Q25" s="40"/>
      <c r="R25" s="40"/>
      <c r="S25" s="40"/>
      <c r="U25" s="2664"/>
      <c r="V25" s="2664"/>
    </row>
    <row r="26" spans="1:22" s="16" customFormat="1" ht="12" customHeight="1">
      <c r="A26" s="2562">
        <v>8</v>
      </c>
      <c r="B26" s="2647" t="str">
        <f>IF(職員点検資料１!B26="","",職員点検資料１!B26)</f>
        <v/>
      </c>
      <c r="C26" s="2647" t="str">
        <f>IF(職員点検資料１!C26="","",職員点検資料１!C26)</f>
        <v/>
      </c>
      <c r="D26" s="2647" t="str">
        <f>IF(職員点検資料１!D26="","",職員点検資料１!D26)</f>
        <v/>
      </c>
      <c r="E26" s="28" t="str">
        <f>職員点検資料１!E26</f>
        <v>保育士</v>
      </c>
      <c r="F26" s="29" t="str">
        <f>IF(職員点検資料１!F26="","",職員点検資料１!F26)</f>
        <v/>
      </c>
      <c r="G26" s="2665" t="str">
        <f>IF(職員点検資料１!G26="","",職員点検資料１!G26)</f>
        <v/>
      </c>
      <c r="H26" s="2584"/>
      <c r="I26" s="2656" t="s">
        <v>311</v>
      </c>
      <c r="J26" s="2584"/>
      <c r="K26" s="2656" t="s">
        <v>630</v>
      </c>
      <c r="L26" s="2584"/>
      <c r="M26" s="2656" t="s">
        <v>311</v>
      </c>
      <c r="N26" s="2584"/>
      <c r="O26" s="2656" t="s">
        <v>630</v>
      </c>
      <c r="P26" s="40"/>
      <c r="Q26" s="40"/>
      <c r="R26" s="40"/>
      <c r="S26" s="40"/>
      <c r="U26" s="2662" t="str">
        <f>職員点検資料１!AC26</f>
        <v/>
      </c>
      <c r="V26" s="2662">
        <f t="shared" ref="V26" si="6">L26+N26</f>
        <v>0</v>
      </c>
    </row>
    <row r="27" spans="1:22" s="16" customFormat="1" ht="12">
      <c r="A27" s="2563"/>
      <c r="B27" s="2648"/>
      <c r="C27" s="2648"/>
      <c r="D27" s="2648"/>
      <c r="E27" s="30" t="str">
        <f>職員点検資料１!E27</f>
        <v>幼稚園教諭</v>
      </c>
      <c r="F27" s="31" t="str">
        <f>IF(職員点検資料１!F27="","",職員点検資料１!F27)</f>
        <v/>
      </c>
      <c r="G27" s="2666"/>
      <c r="H27" s="2585"/>
      <c r="I27" s="2657"/>
      <c r="J27" s="2585"/>
      <c r="K27" s="2657"/>
      <c r="L27" s="2585"/>
      <c r="M27" s="2657"/>
      <c r="N27" s="2585"/>
      <c r="O27" s="2657"/>
      <c r="P27" s="40"/>
      <c r="Q27" s="40"/>
      <c r="R27" s="40"/>
      <c r="S27" s="40"/>
      <c r="U27" s="2663"/>
      <c r="V27" s="2663"/>
    </row>
    <row r="28" spans="1:22" s="16" customFormat="1" ht="12">
      <c r="A28" s="2564"/>
      <c r="B28" s="2649"/>
      <c r="C28" s="2649"/>
      <c r="D28" s="2649"/>
      <c r="E28" s="32" t="str">
        <f>職員点検資料１!E28</f>
        <v>（　　　　　　）</v>
      </c>
      <c r="F28" s="33" t="str">
        <f>IF(職員点検資料１!F28="","",職員点検資料１!F28)</f>
        <v/>
      </c>
      <c r="G28" s="2667"/>
      <c r="H28" s="2586"/>
      <c r="I28" s="2658"/>
      <c r="J28" s="2586"/>
      <c r="K28" s="2658"/>
      <c r="L28" s="2586"/>
      <c r="M28" s="2658"/>
      <c r="N28" s="2586"/>
      <c r="O28" s="2658"/>
      <c r="P28" s="40"/>
      <c r="Q28" s="40"/>
      <c r="R28" s="40"/>
      <c r="S28" s="40"/>
      <c r="U28" s="2664"/>
      <c r="V28" s="2664"/>
    </row>
    <row r="29" spans="1:22" s="16" customFormat="1" ht="12" customHeight="1">
      <c r="A29" s="2562">
        <v>9</v>
      </c>
      <c r="B29" s="2647" t="str">
        <f>IF(職員点検資料１!B29="","",職員点検資料１!B29)</f>
        <v/>
      </c>
      <c r="C29" s="2647" t="str">
        <f>IF(職員点検資料１!C29="","",職員点検資料１!C29)</f>
        <v/>
      </c>
      <c r="D29" s="2647" t="str">
        <f>IF(職員点検資料１!D29="","",職員点検資料１!D29)</f>
        <v/>
      </c>
      <c r="E29" s="28" t="str">
        <f>職員点検資料１!E29</f>
        <v>保育士</v>
      </c>
      <c r="F29" s="29" t="str">
        <f>IF(職員点検資料１!F29="","",職員点検資料１!F29)</f>
        <v/>
      </c>
      <c r="G29" s="2665" t="str">
        <f>IF(職員点検資料１!G29="","",職員点検資料１!G29)</f>
        <v/>
      </c>
      <c r="H29" s="2584"/>
      <c r="I29" s="2656" t="s">
        <v>311</v>
      </c>
      <c r="J29" s="2584"/>
      <c r="K29" s="2656" t="s">
        <v>630</v>
      </c>
      <c r="L29" s="2584"/>
      <c r="M29" s="2656" t="s">
        <v>311</v>
      </c>
      <c r="N29" s="2584"/>
      <c r="O29" s="2656" t="s">
        <v>630</v>
      </c>
      <c r="P29" s="40"/>
      <c r="Q29" s="40"/>
      <c r="R29" s="40"/>
      <c r="S29" s="40"/>
      <c r="U29" s="2662" t="str">
        <f>職員点検資料１!AC29</f>
        <v/>
      </c>
      <c r="V29" s="2662">
        <f t="shared" ref="V29" si="7">L29+N29</f>
        <v>0</v>
      </c>
    </row>
    <row r="30" spans="1:22" s="16" customFormat="1" ht="12">
      <c r="A30" s="2563"/>
      <c r="B30" s="2648"/>
      <c r="C30" s="2648"/>
      <c r="D30" s="2648"/>
      <c r="E30" s="30" t="str">
        <f>職員点検資料１!E30</f>
        <v>幼稚園教諭</v>
      </c>
      <c r="F30" s="31" t="str">
        <f>IF(職員点検資料１!F30="","",職員点検資料１!F30)</f>
        <v/>
      </c>
      <c r="G30" s="2666"/>
      <c r="H30" s="2585"/>
      <c r="I30" s="2657"/>
      <c r="J30" s="2585"/>
      <c r="K30" s="2657"/>
      <c r="L30" s="2585"/>
      <c r="M30" s="2657"/>
      <c r="N30" s="2585"/>
      <c r="O30" s="2657"/>
      <c r="P30" s="40"/>
      <c r="Q30" s="40"/>
      <c r="R30" s="40"/>
      <c r="S30" s="40"/>
      <c r="U30" s="2663"/>
      <c r="V30" s="2663"/>
    </row>
    <row r="31" spans="1:22" s="16" customFormat="1" ht="12">
      <c r="A31" s="2564"/>
      <c r="B31" s="2649"/>
      <c r="C31" s="2649"/>
      <c r="D31" s="2649"/>
      <c r="E31" s="32" t="str">
        <f>職員点検資料１!E31</f>
        <v>（　　　　　　）</v>
      </c>
      <c r="F31" s="33" t="str">
        <f>IF(職員点検資料１!F31="","",職員点検資料１!F31)</f>
        <v/>
      </c>
      <c r="G31" s="2667"/>
      <c r="H31" s="2586"/>
      <c r="I31" s="2658"/>
      <c r="J31" s="2586"/>
      <c r="K31" s="2658"/>
      <c r="L31" s="2586"/>
      <c r="M31" s="2658"/>
      <c r="N31" s="2586"/>
      <c r="O31" s="2658"/>
      <c r="P31" s="40"/>
      <c r="Q31" s="40"/>
      <c r="R31" s="40"/>
      <c r="S31" s="40"/>
      <c r="U31" s="2664"/>
      <c r="V31" s="2664"/>
    </row>
    <row r="32" spans="1:22" s="16" customFormat="1" ht="12" customHeight="1">
      <c r="A32" s="2562">
        <v>10</v>
      </c>
      <c r="B32" s="2647" t="str">
        <f>IF(職員点検資料１!B32="","",職員点検資料１!B32)</f>
        <v/>
      </c>
      <c r="C32" s="2647" t="str">
        <f>IF(職員点検資料１!C32="","",職員点検資料１!C32)</f>
        <v/>
      </c>
      <c r="D32" s="2647" t="str">
        <f>IF(職員点検資料１!D32="","",職員点検資料１!D32)</f>
        <v/>
      </c>
      <c r="E32" s="28" t="str">
        <f>職員点検資料１!E32</f>
        <v>保育士</v>
      </c>
      <c r="F32" s="29" t="str">
        <f>IF(職員点検資料１!F32="","",職員点検資料１!F32)</f>
        <v/>
      </c>
      <c r="G32" s="2665" t="str">
        <f>IF(職員点検資料１!G32="","",職員点検資料１!G32)</f>
        <v/>
      </c>
      <c r="H32" s="2584"/>
      <c r="I32" s="2656" t="s">
        <v>311</v>
      </c>
      <c r="J32" s="2584"/>
      <c r="K32" s="2656" t="s">
        <v>630</v>
      </c>
      <c r="L32" s="2584"/>
      <c r="M32" s="2656" t="s">
        <v>311</v>
      </c>
      <c r="N32" s="2584"/>
      <c r="O32" s="2656" t="s">
        <v>630</v>
      </c>
      <c r="P32" s="40"/>
      <c r="Q32" s="40"/>
      <c r="R32" s="40"/>
      <c r="S32" s="40"/>
      <c r="U32" s="2662" t="str">
        <f>職員点検資料１!AC32</f>
        <v/>
      </c>
      <c r="V32" s="2662">
        <f t="shared" ref="V32" si="8">L32+N32</f>
        <v>0</v>
      </c>
    </row>
    <row r="33" spans="1:22" s="16" customFormat="1" ht="12">
      <c r="A33" s="2563"/>
      <c r="B33" s="2648"/>
      <c r="C33" s="2648"/>
      <c r="D33" s="2648"/>
      <c r="E33" s="30" t="str">
        <f>職員点検資料１!E33</f>
        <v>幼稚園教諭</v>
      </c>
      <c r="F33" s="31" t="str">
        <f>IF(職員点検資料１!F33="","",職員点検資料１!F33)</f>
        <v/>
      </c>
      <c r="G33" s="2666"/>
      <c r="H33" s="2585"/>
      <c r="I33" s="2657"/>
      <c r="J33" s="2585"/>
      <c r="K33" s="2657"/>
      <c r="L33" s="2585"/>
      <c r="M33" s="2657"/>
      <c r="N33" s="2585"/>
      <c r="O33" s="2657"/>
      <c r="P33" s="40"/>
      <c r="Q33" s="40"/>
      <c r="R33" s="40"/>
      <c r="S33" s="40"/>
      <c r="U33" s="2663"/>
      <c r="V33" s="2663"/>
    </row>
    <row r="34" spans="1:22" s="16" customFormat="1" ht="12">
      <c r="A34" s="2564"/>
      <c r="B34" s="2649"/>
      <c r="C34" s="2649"/>
      <c r="D34" s="2649"/>
      <c r="E34" s="32" t="str">
        <f>職員点検資料１!E34</f>
        <v>（　　　　　　）</v>
      </c>
      <c r="F34" s="33" t="str">
        <f>IF(職員点検資料１!F34="","",職員点検資料１!F34)</f>
        <v/>
      </c>
      <c r="G34" s="2667"/>
      <c r="H34" s="2586"/>
      <c r="I34" s="2658"/>
      <c r="J34" s="2586"/>
      <c r="K34" s="2658"/>
      <c r="L34" s="2586"/>
      <c r="M34" s="2658"/>
      <c r="N34" s="2586"/>
      <c r="O34" s="2658"/>
      <c r="P34" s="40"/>
      <c r="Q34" s="40"/>
      <c r="R34" s="40"/>
      <c r="S34" s="40"/>
      <c r="U34" s="2664"/>
      <c r="V34" s="2664"/>
    </row>
    <row r="35" spans="1:22" s="16" customFormat="1" ht="12" customHeight="1">
      <c r="A35" s="2562">
        <v>11</v>
      </c>
      <c r="B35" s="2647" t="str">
        <f>IF(職員点検資料１!B35="","",職員点検資料１!B35)</f>
        <v/>
      </c>
      <c r="C35" s="2647" t="str">
        <f>IF(職員点検資料１!C35="","",職員点検資料１!C35)</f>
        <v/>
      </c>
      <c r="D35" s="2647" t="str">
        <f>IF(職員点検資料１!D35="","",職員点検資料１!D35)</f>
        <v/>
      </c>
      <c r="E35" s="28" t="str">
        <f>職員点検資料１!E35</f>
        <v>保育士</v>
      </c>
      <c r="F35" s="29" t="str">
        <f>IF(職員点検資料１!F35="","",職員点検資料１!F35)</f>
        <v/>
      </c>
      <c r="G35" s="2665" t="str">
        <f>IF(職員点検資料１!G35="","",職員点検資料１!G35)</f>
        <v/>
      </c>
      <c r="H35" s="2584"/>
      <c r="I35" s="2656" t="s">
        <v>311</v>
      </c>
      <c r="J35" s="2584"/>
      <c r="K35" s="2656" t="s">
        <v>630</v>
      </c>
      <c r="L35" s="2584"/>
      <c r="M35" s="2656" t="s">
        <v>311</v>
      </c>
      <c r="N35" s="2584"/>
      <c r="O35" s="2656" t="s">
        <v>630</v>
      </c>
      <c r="P35" s="40"/>
      <c r="Q35" s="40"/>
      <c r="R35" s="40"/>
      <c r="S35" s="40"/>
      <c r="U35" s="2662" t="str">
        <f>職員点検資料１!AC35</f>
        <v/>
      </c>
      <c r="V35" s="2662">
        <f t="shared" ref="V35" si="9">L35+N35</f>
        <v>0</v>
      </c>
    </row>
    <row r="36" spans="1:22" s="16" customFormat="1" ht="12">
      <c r="A36" s="2563"/>
      <c r="B36" s="2648"/>
      <c r="C36" s="2648"/>
      <c r="D36" s="2648"/>
      <c r="E36" s="30" t="str">
        <f>職員点検資料１!E36</f>
        <v>幼稚園教諭</v>
      </c>
      <c r="F36" s="31" t="str">
        <f>IF(職員点検資料１!F36="","",職員点検資料１!F36)</f>
        <v/>
      </c>
      <c r="G36" s="2666"/>
      <c r="H36" s="2585"/>
      <c r="I36" s="2657"/>
      <c r="J36" s="2585"/>
      <c r="K36" s="2657"/>
      <c r="L36" s="2585"/>
      <c r="M36" s="2657"/>
      <c r="N36" s="2585"/>
      <c r="O36" s="2657"/>
      <c r="P36" s="40"/>
      <c r="Q36" s="40"/>
      <c r="R36" s="40"/>
      <c r="S36" s="40"/>
      <c r="U36" s="2663"/>
      <c r="V36" s="2663"/>
    </row>
    <row r="37" spans="1:22" s="16" customFormat="1" ht="12">
      <c r="A37" s="2564"/>
      <c r="B37" s="2649"/>
      <c r="C37" s="2649"/>
      <c r="D37" s="2649"/>
      <c r="E37" s="32" t="str">
        <f>職員点検資料１!E37</f>
        <v>（　　　　　　）</v>
      </c>
      <c r="F37" s="33" t="str">
        <f>IF(職員点検資料１!F37="","",職員点検資料１!F37)</f>
        <v/>
      </c>
      <c r="G37" s="2667"/>
      <c r="H37" s="2586"/>
      <c r="I37" s="2658"/>
      <c r="J37" s="2586"/>
      <c r="K37" s="2658"/>
      <c r="L37" s="2586"/>
      <c r="M37" s="2658"/>
      <c r="N37" s="2586"/>
      <c r="O37" s="2658"/>
      <c r="P37" s="40"/>
      <c r="Q37" s="40"/>
      <c r="R37" s="40"/>
      <c r="S37" s="40"/>
      <c r="U37" s="2664"/>
      <c r="V37" s="2664"/>
    </row>
    <row r="38" spans="1:22" s="16" customFormat="1" ht="12" customHeight="1">
      <c r="A38" s="2562">
        <v>12</v>
      </c>
      <c r="B38" s="2647" t="str">
        <f>IF(職員点検資料１!B38="","",職員点検資料１!B38)</f>
        <v/>
      </c>
      <c r="C38" s="2647" t="str">
        <f>IF(職員点検資料１!C38="","",職員点検資料１!C38)</f>
        <v/>
      </c>
      <c r="D38" s="2647" t="str">
        <f>IF(職員点検資料１!D38="","",職員点検資料１!D38)</f>
        <v/>
      </c>
      <c r="E38" s="28" t="str">
        <f>職員点検資料１!E38</f>
        <v>保育士</v>
      </c>
      <c r="F38" s="29" t="str">
        <f>IF(職員点検資料１!F38="","",職員点検資料１!F38)</f>
        <v/>
      </c>
      <c r="G38" s="2665" t="str">
        <f>IF(職員点検資料１!G38="","",職員点検資料１!G38)</f>
        <v/>
      </c>
      <c r="H38" s="2584"/>
      <c r="I38" s="2656" t="s">
        <v>311</v>
      </c>
      <c r="J38" s="2584"/>
      <c r="K38" s="2656" t="s">
        <v>630</v>
      </c>
      <c r="L38" s="2584"/>
      <c r="M38" s="2656" t="s">
        <v>311</v>
      </c>
      <c r="N38" s="2584"/>
      <c r="O38" s="2656" t="s">
        <v>630</v>
      </c>
      <c r="P38" s="40"/>
      <c r="Q38" s="40"/>
      <c r="R38" s="40"/>
      <c r="S38" s="40"/>
      <c r="U38" s="2662" t="str">
        <f>職員点検資料１!AC38</f>
        <v/>
      </c>
      <c r="V38" s="2662">
        <f t="shared" ref="V38" si="10">L38+N38</f>
        <v>0</v>
      </c>
    </row>
    <row r="39" spans="1:22" s="16" customFormat="1" ht="12">
      <c r="A39" s="2563"/>
      <c r="B39" s="2648"/>
      <c r="C39" s="2648"/>
      <c r="D39" s="2648"/>
      <c r="E39" s="30" t="str">
        <f>職員点検資料１!E39</f>
        <v>幼稚園教諭</v>
      </c>
      <c r="F39" s="31" t="str">
        <f>IF(職員点検資料１!F39="","",職員点検資料１!F39)</f>
        <v/>
      </c>
      <c r="G39" s="2666"/>
      <c r="H39" s="2585"/>
      <c r="I39" s="2657"/>
      <c r="J39" s="2585"/>
      <c r="K39" s="2657"/>
      <c r="L39" s="2585"/>
      <c r="M39" s="2657"/>
      <c r="N39" s="2585"/>
      <c r="O39" s="2657"/>
      <c r="P39" s="40"/>
      <c r="Q39" s="40"/>
      <c r="R39" s="40"/>
      <c r="S39" s="40"/>
      <c r="U39" s="2663"/>
      <c r="V39" s="2663"/>
    </row>
    <row r="40" spans="1:22" s="16" customFormat="1" ht="12">
      <c r="A40" s="2564"/>
      <c r="B40" s="2649"/>
      <c r="C40" s="2649"/>
      <c r="D40" s="2649"/>
      <c r="E40" s="32" t="str">
        <f>職員点検資料１!E40</f>
        <v>（　　　　　　）</v>
      </c>
      <c r="F40" s="33" t="str">
        <f>IF(職員点検資料１!F40="","",職員点検資料１!F40)</f>
        <v/>
      </c>
      <c r="G40" s="2667"/>
      <c r="H40" s="2586"/>
      <c r="I40" s="2658"/>
      <c r="J40" s="2586"/>
      <c r="K40" s="2658"/>
      <c r="L40" s="2586"/>
      <c r="M40" s="2658"/>
      <c r="N40" s="2586"/>
      <c r="O40" s="2658"/>
      <c r="P40" s="40"/>
      <c r="Q40" s="40"/>
      <c r="R40" s="40"/>
      <c r="S40" s="40"/>
      <c r="U40" s="2664"/>
      <c r="V40" s="2664"/>
    </row>
    <row r="41" spans="1:22" s="16" customFormat="1" ht="12" customHeight="1">
      <c r="A41" s="2562">
        <v>13</v>
      </c>
      <c r="B41" s="2647" t="str">
        <f>IF(職員点検資料１!B41="","",職員点検資料１!B41)</f>
        <v/>
      </c>
      <c r="C41" s="2647" t="str">
        <f>IF(職員点検資料１!C41="","",職員点検資料１!C41)</f>
        <v/>
      </c>
      <c r="D41" s="2647" t="str">
        <f>IF(職員点検資料１!D41="","",職員点検資料１!D41)</f>
        <v/>
      </c>
      <c r="E41" s="28" t="str">
        <f>職員点検資料１!E41</f>
        <v>保育士</v>
      </c>
      <c r="F41" s="29" t="str">
        <f>IF(職員点検資料１!F41="","",職員点検資料１!F41)</f>
        <v/>
      </c>
      <c r="G41" s="2665" t="str">
        <f>IF(職員点検資料１!G41="","",職員点検資料１!G41)</f>
        <v/>
      </c>
      <c r="H41" s="2584"/>
      <c r="I41" s="2656" t="s">
        <v>311</v>
      </c>
      <c r="J41" s="2584"/>
      <c r="K41" s="2656" t="s">
        <v>630</v>
      </c>
      <c r="L41" s="2584"/>
      <c r="M41" s="2656" t="s">
        <v>311</v>
      </c>
      <c r="N41" s="2584"/>
      <c r="O41" s="2656" t="s">
        <v>630</v>
      </c>
      <c r="P41" s="40"/>
      <c r="Q41" s="40"/>
      <c r="R41" s="40"/>
      <c r="S41" s="40"/>
      <c r="U41" s="2662" t="str">
        <f>職員点検資料１!AC41</f>
        <v/>
      </c>
      <c r="V41" s="2662">
        <f t="shared" ref="V41" si="11">L41+N41</f>
        <v>0</v>
      </c>
    </row>
    <row r="42" spans="1:22" s="16" customFormat="1" ht="12">
      <c r="A42" s="2563"/>
      <c r="B42" s="2648"/>
      <c r="C42" s="2648"/>
      <c r="D42" s="2648"/>
      <c r="E42" s="30" t="str">
        <f>職員点検資料１!E42</f>
        <v>幼稚園教諭</v>
      </c>
      <c r="F42" s="31" t="str">
        <f>IF(職員点検資料１!F42="","",職員点検資料１!F42)</f>
        <v/>
      </c>
      <c r="G42" s="2666"/>
      <c r="H42" s="2585"/>
      <c r="I42" s="2657"/>
      <c r="J42" s="2585"/>
      <c r="K42" s="2657"/>
      <c r="L42" s="2585"/>
      <c r="M42" s="2657"/>
      <c r="N42" s="2585"/>
      <c r="O42" s="2657"/>
      <c r="P42" s="40"/>
      <c r="Q42" s="40"/>
      <c r="R42" s="40"/>
      <c r="S42" s="40"/>
      <c r="U42" s="2663"/>
      <c r="V42" s="2663"/>
    </row>
    <row r="43" spans="1:22" s="16" customFormat="1" ht="12">
      <c r="A43" s="2564"/>
      <c r="B43" s="2649"/>
      <c r="C43" s="2649"/>
      <c r="D43" s="2649"/>
      <c r="E43" s="32" t="str">
        <f>職員点検資料１!E43</f>
        <v>（　　　　　　）</v>
      </c>
      <c r="F43" s="33" t="str">
        <f>IF(職員点検資料１!F43="","",職員点検資料１!F43)</f>
        <v/>
      </c>
      <c r="G43" s="2667"/>
      <c r="H43" s="2586"/>
      <c r="I43" s="2658"/>
      <c r="J43" s="2586"/>
      <c r="K43" s="2658"/>
      <c r="L43" s="2586"/>
      <c r="M43" s="2658"/>
      <c r="N43" s="2586"/>
      <c r="O43" s="2658"/>
      <c r="P43" s="40"/>
      <c r="Q43" s="40"/>
      <c r="R43" s="40"/>
      <c r="S43" s="40"/>
      <c r="U43" s="2664"/>
      <c r="V43" s="2664"/>
    </row>
    <row r="44" spans="1:22" s="16" customFormat="1" ht="12" customHeight="1">
      <c r="A44" s="2562">
        <v>14</v>
      </c>
      <c r="B44" s="2647" t="str">
        <f>IF(職員点検資料１!B44="","",職員点検資料１!B44)</f>
        <v/>
      </c>
      <c r="C44" s="2647" t="str">
        <f>IF(職員点検資料１!C44="","",職員点検資料１!C44)</f>
        <v/>
      </c>
      <c r="D44" s="2647" t="str">
        <f>IF(職員点検資料１!D44="","",職員点検資料１!D44)</f>
        <v/>
      </c>
      <c r="E44" s="28" t="str">
        <f>職員点検資料１!E44</f>
        <v>保育士</v>
      </c>
      <c r="F44" s="29" t="str">
        <f>IF(職員点検資料１!F44="","",職員点検資料１!F44)</f>
        <v/>
      </c>
      <c r="G44" s="2665" t="str">
        <f>IF(職員点検資料１!G44="","",職員点検資料１!G44)</f>
        <v/>
      </c>
      <c r="H44" s="2584"/>
      <c r="I44" s="2656" t="s">
        <v>311</v>
      </c>
      <c r="J44" s="2584"/>
      <c r="K44" s="2656" t="s">
        <v>630</v>
      </c>
      <c r="L44" s="2584"/>
      <c r="M44" s="2656" t="s">
        <v>311</v>
      </c>
      <c r="N44" s="2584"/>
      <c r="O44" s="2656" t="s">
        <v>630</v>
      </c>
      <c r="P44" s="40"/>
      <c r="Q44" s="40"/>
      <c r="R44" s="40"/>
      <c r="S44" s="40"/>
      <c r="U44" s="2662" t="str">
        <f>職員点検資料１!AC44</f>
        <v/>
      </c>
      <c r="V44" s="2662">
        <f t="shared" ref="V44" si="12">L44+N44</f>
        <v>0</v>
      </c>
    </row>
    <row r="45" spans="1:22" s="16" customFormat="1" ht="12">
      <c r="A45" s="2563"/>
      <c r="B45" s="2648"/>
      <c r="C45" s="2648"/>
      <c r="D45" s="2648"/>
      <c r="E45" s="30" t="str">
        <f>職員点検資料１!E45</f>
        <v>幼稚園教諭</v>
      </c>
      <c r="F45" s="31" t="str">
        <f>IF(職員点検資料１!F45="","",職員点検資料１!F45)</f>
        <v/>
      </c>
      <c r="G45" s="2666"/>
      <c r="H45" s="2585"/>
      <c r="I45" s="2657"/>
      <c r="J45" s="2585"/>
      <c r="K45" s="2657"/>
      <c r="L45" s="2585"/>
      <c r="M45" s="2657"/>
      <c r="N45" s="2585"/>
      <c r="O45" s="2657"/>
      <c r="P45" s="40"/>
      <c r="Q45" s="40"/>
      <c r="R45" s="40"/>
      <c r="S45" s="40"/>
      <c r="U45" s="2663"/>
      <c r="V45" s="2663"/>
    </row>
    <row r="46" spans="1:22" s="16" customFormat="1" ht="12">
      <c r="A46" s="2564"/>
      <c r="B46" s="2649"/>
      <c r="C46" s="2649"/>
      <c r="D46" s="2649"/>
      <c r="E46" s="32" t="str">
        <f>職員点検資料１!E46</f>
        <v>（　　　　　　）</v>
      </c>
      <c r="F46" s="33" t="str">
        <f>IF(職員点検資料１!F46="","",職員点検資料１!F46)</f>
        <v/>
      </c>
      <c r="G46" s="2667"/>
      <c r="H46" s="2586"/>
      <c r="I46" s="2658"/>
      <c r="J46" s="2586"/>
      <c r="K46" s="2658"/>
      <c r="L46" s="2586"/>
      <c r="M46" s="2658"/>
      <c r="N46" s="2586"/>
      <c r="O46" s="2658"/>
      <c r="P46" s="40"/>
      <c r="Q46" s="40"/>
      <c r="R46" s="40"/>
      <c r="S46" s="40"/>
      <c r="U46" s="2664"/>
      <c r="V46" s="2664"/>
    </row>
    <row r="47" spans="1:22" s="16" customFormat="1" ht="12" customHeight="1">
      <c r="A47" s="2562">
        <v>15</v>
      </c>
      <c r="B47" s="2647" t="str">
        <f>IF(職員点検資料１!B47="","",職員点検資料１!B47)</f>
        <v/>
      </c>
      <c r="C47" s="2647" t="str">
        <f>IF(職員点検資料１!C47="","",職員点検資料１!C47)</f>
        <v/>
      </c>
      <c r="D47" s="2647" t="str">
        <f>IF(職員点検資料１!D47="","",職員点検資料１!D47)</f>
        <v/>
      </c>
      <c r="E47" s="28" t="str">
        <f>職員点検資料１!E47</f>
        <v>保育士</v>
      </c>
      <c r="F47" s="29" t="str">
        <f>IF(職員点検資料１!F47="","",職員点検資料１!F47)</f>
        <v/>
      </c>
      <c r="G47" s="2665" t="str">
        <f>IF(職員点検資料１!G47="","",職員点検資料１!G47)</f>
        <v/>
      </c>
      <c r="H47" s="2584"/>
      <c r="I47" s="2656" t="s">
        <v>311</v>
      </c>
      <c r="J47" s="2584"/>
      <c r="K47" s="2656" t="s">
        <v>630</v>
      </c>
      <c r="L47" s="2584"/>
      <c r="M47" s="2656" t="s">
        <v>311</v>
      </c>
      <c r="N47" s="2584"/>
      <c r="O47" s="2656" t="s">
        <v>630</v>
      </c>
      <c r="P47" s="40"/>
      <c r="Q47" s="40"/>
      <c r="R47" s="40"/>
      <c r="S47" s="40"/>
      <c r="U47" s="2662" t="str">
        <f>職員点検資料１!AC47</f>
        <v/>
      </c>
      <c r="V47" s="2662">
        <f t="shared" ref="V47" si="13">L47+N47</f>
        <v>0</v>
      </c>
    </row>
    <row r="48" spans="1:22" s="16" customFormat="1" ht="12">
      <c r="A48" s="2563"/>
      <c r="B48" s="2648"/>
      <c r="C48" s="2648"/>
      <c r="D48" s="2648"/>
      <c r="E48" s="30" t="str">
        <f>職員点検資料１!E48</f>
        <v>幼稚園教諭</v>
      </c>
      <c r="F48" s="31" t="str">
        <f>IF(職員点検資料１!F48="","",職員点検資料１!F48)</f>
        <v/>
      </c>
      <c r="G48" s="2666"/>
      <c r="H48" s="2585"/>
      <c r="I48" s="2657"/>
      <c r="J48" s="2585"/>
      <c r="K48" s="2657"/>
      <c r="L48" s="2585"/>
      <c r="M48" s="2657"/>
      <c r="N48" s="2585"/>
      <c r="O48" s="2657"/>
      <c r="P48" s="40"/>
      <c r="Q48" s="40"/>
      <c r="R48" s="40"/>
      <c r="S48" s="40"/>
      <c r="U48" s="2663"/>
      <c r="V48" s="2663"/>
    </row>
    <row r="49" spans="1:22" s="16" customFormat="1" ht="12">
      <c r="A49" s="2564"/>
      <c r="B49" s="2649"/>
      <c r="C49" s="2649"/>
      <c r="D49" s="2649"/>
      <c r="E49" s="32" t="str">
        <f>職員点検資料１!E49</f>
        <v>（　　　　　　）</v>
      </c>
      <c r="F49" s="33" t="str">
        <f>IF(職員点検資料１!F49="","",職員点検資料１!F49)</f>
        <v/>
      </c>
      <c r="G49" s="2667"/>
      <c r="H49" s="2586"/>
      <c r="I49" s="2658"/>
      <c r="J49" s="2586"/>
      <c r="K49" s="2658"/>
      <c r="L49" s="2586"/>
      <c r="M49" s="2658"/>
      <c r="N49" s="2586"/>
      <c r="O49" s="2658"/>
      <c r="P49" s="40"/>
      <c r="Q49" s="40"/>
      <c r="R49" s="40"/>
      <c r="S49" s="40"/>
      <c r="U49" s="2664"/>
      <c r="V49" s="2664"/>
    </row>
    <row r="50" spans="1:22" s="16" customFormat="1" ht="12" customHeight="1">
      <c r="A50" s="2562">
        <v>16</v>
      </c>
      <c r="B50" s="2647" t="str">
        <f>IF(職員点検資料１!B50="","",職員点検資料１!B50)</f>
        <v/>
      </c>
      <c r="C50" s="2647" t="str">
        <f>IF(職員点検資料１!C50="","",職員点検資料１!C50)</f>
        <v/>
      </c>
      <c r="D50" s="2647" t="str">
        <f>IF(職員点検資料１!D50="","",職員点検資料１!D50)</f>
        <v/>
      </c>
      <c r="E50" s="28" t="str">
        <f>職員点検資料１!E50</f>
        <v>保育士</v>
      </c>
      <c r="F50" s="29" t="str">
        <f>IF(職員点検資料１!F50="","",職員点検資料１!F50)</f>
        <v/>
      </c>
      <c r="G50" s="2665" t="str">
        <f>IF(職員点検資料１!G50="","",職員点検資料１!G50)</f>
        <v/>
      </c>
      <c r="H50" s="2584"/>
      <c r="I50" s="2656" t="s">
        <v>311</v>
      </c>
      <c r="J50" s="2584"/>
      <c r="K50" s="2656" t="s">
        <v>630</v>
      </c>
      <c r="L50" s="2584"/>
      <c r="M50" s="2656" t="s">
        <v>311</v>
      </c>
      <c r="N50" s="2584"/>
      <c r="O50" s="2656" t="s">
        <v>630</v>
      </c>
      <c r="P50" s="40"/>
      <c r="Q50" s="40"/>
      <c r="R50" s="40"/>
      <c r="S50" s="40"/>
      <c r="U50" s="2662" t="str">
        <f>職員点検資料１!AC50</f>
        <v/>
      </c>
      <c r="V50" s="2662">
        <f t="shared" ref="V50" si="14">L50+N50</f>
        <v>0</v>
      </c>
    </row>
    <row r="51" spans="1:22" s="16" customFormat="1" ht="12">
      <c r="A51" s="2563"/>
      <c r="B51" s="2648"/>
      <c r="C51" s="2648"/>
      <c r="D51" s="2648"/>
      <c r="E51" s="30" t="str">
        <f>職員点検資料１!E51</f>
        <v>幼稚園教諭</v>
      </c>
      <c r="F51" s="31" t="str">
        <f>IF(職員点検資料１!F51="","",職員点検資料１!F51)</f>
        <v/>
      </c>
      <c r="G51" s="2666"/>
      <c r="H51" s="2585"/>
      <c r="I51" s="2657"/>
      <c r="J51" s="2585"/>
      <c r="K51" s="2657"/>
      <c r="L51" s="2585"/>
      <c r="M51" s="2657"/>
      <c r="N51" s="2585"/>
      <c r="O51" s="2657"/>
      <c r="P51" s="40"/>
      <c r="Q51" s="40"/>
      <c r="R51" s="40"/>
      <c r="S51" s="40"/>
      <c r="U51" s="2663"/>
      <c r="V51" s="2663"/>
    </row>
    <row r="52" spans="1:22" s="16" customFormat="1" ht="12">
      <c r="A52" s="2564"/>
      <c r="B52" s="2649"/>
      <c r="C52" s="2649"/>
      <c r="D52" s="2649"/>
      <c r="E52" s="32" t="str">
        <f>職員点検資料１!E52</f>
        <v>（　　　　　　）</v>
      </c>
      <c r="F52" s="33" t="str">
        <f>IF(職員点検資料１!F52="","",職員点検資料１!F52)</f>
        <v/>
      </c>
      <c r="G52" s="2667"/>
      <c r="H52" s="2586"/>
      <c r="I52" s="2658"/>
      <c r="J52" s="2586"/>
      <c r="K52" s="2658"/>
      <c r="L52" s="2586"/>
      <c r="M52" s="2658"/>
      <c r="N52" s="2586"/>
      <c r="O52" s="2658"/>
      <c r="P52" s="40"/>
      <c r="Q52" s="40"/>
      <c r="R52" s="40"/>
      <c r="S52" s="40"/>
      <c r="U52" s="2664"/>
      <c r="V52" s="2664"/>
    </row>
    <row r="53" spans="1:22" s="16" customFormat="1" ht="12" customHeight="1">
      <c r="A53" s="2562">
        <v>17</v>
      </c>
      <c r="B53" s="2647" t="str">
        <f>IF(職員点検資料１!B53="","",職員点検資料１!B53)</f>
        <v/>
      </c>
      <c r="C53" s="2647" t="str">
        <f>IF(職員点検資料１!C53="","",職員点検資料１!C53)</f>
        <v/>
      </c>
      <c r="D53" s="2647" t="str">
        <f>IF(職員点検資料１!D53="","",職員点検資料１!D53)</f>
        <v/>
      </c>
      <c r="E53" s="28" t="str">
        <f>職員点検資料１!E53</f>
        <v>保育士</v>
      </c>
      <c r="F53" s="29" t="str">
        <f>IF(職員点検資料１!F53="","",職員点検資料１!F53)</f>
        <v/>
      </c>
      <c r="G53" s="2665" t="str">
        <f>IF(職員点検資料１!G53="","",職員点検資料１!G53)</f>
        <v/>
      </c>
      <c r="H53" s="2584"/>
      <c r="I53" s="2656" t="s">
        <v>311</v>
      </c>
      <c r="J53" s="2584"/>
      <c r="K53" s="2656" t="s">
        <v>630</v>
      </c>
      <c r="L53" s="2584"/>
      <c r="M53" s="2656" t="s">
        <v>311</v>
      </c>
      <c r="N53" s="2584"/>
      <c r="O53" s="2656" t="s">
        <v>630</v>
      </c>
      <c r="P53" s="40"/>
      <c r="Q53" s="40"/>
      <c r="R53" s="40"/>
      <c r="S53" s="40"/>
      <c r="U53" s="2662" t="str">
        <f>職員点検資料１!AC53</f>
        <v/>
      </c>
      <c r="V53" s="2662">
        <f t="shared" ref="V53" si="15">L53+N53</f>
        <v>0</v>
      </c>
    </row>
    <row r="54" spans="1:22" s="16" customFormat="1" ht="12">
      <c r="A54" s="2563"/>
      <c r="B54" s="2648"/>
      <c r="C54" s="2648"/>
      <c r="D54" s="2648"/>
      <c r="E54" s="30" t="str">
        <f>職員点検資料１!E54</f>
        <v>幼稚園教諭</v>
      </c>
      <c r="F54" s="31" t="str">
        <f>IF(職員点検資料１!F54="","",職員点検資料１!F54)</f>
        <v/>
      </c>
      <c r="G54" s="2666"/>
      <c r="H54" s="2585"/>
      <c r="I54" s="2657"/>
      <c r="J54" s="2585"/>
      <c r="K54" s="2657"/>
      <c r="L54" s="2585"/>
      <c r="M54" s="2657"/>
      <c r="N54" s="2585"/>
      <c r="O54" s="2657"/>
      <c r="P54" s="40"/>
      <c r="Q54" s="40"/>
      <c r="R54" s="40"/>
      <c r="S54" s="40"/>
      <c r="U54" s="2663"/>
      <c r="V54" s="2663"/>
    </row>
    <row r="55" spans="1:22" s="16" customFormat="1">
      <c r="A55" s="2564"/>
      <c r="B55" s="2649"/>
      <c r="C55" s="2649"/>
      <c r="D55" s="2649"/>
      <c r="E55" s="32" t="str">
        <f>職員点検資料１!E55</f>
        <v>（　　　　　　）</v>
      </c>
      <c r="F55" s="33" t="str">
        <f>IF(職員点検資料１!F55="","",職員点検資料１!F55)</f>
        <v/>
      </c>
      <c r="G55" s="2667"/>
      <c r="H55" s="2586"/>
      <c r="I55" s="2658"/>
      <c r="J55" s="2586"/>
      <c r="K55" s="2658"/>
      <c r="L55" s="2586"/>
      <c r="M55" s="2658"/>
      <c r="N55" s="2586"/>
      <c r="O55" s="2658"/>
      <c r="P55" s="36"/>
      <c r="Q55" s="36"/>
      <c r="R55" s="36"/>
      <c r="S55" s="36"/>
      <c r="U55" s="2664"/>
      <c r="V55" s="2664"/>
    </row>
    <row r="56" spans="1:22" s="16" customFormat="1" ht="12" customHeight="1">
      <c r="A56" s="2562">
        <v>18</v>
      </c>
      <c r="B56" s="2647" t="str">
        <f>IF(職員点検資料１!B56="","",職員点検資料１!B56)</f>
        <v/>
      </c>
      <c r="C56" s="2647" t="str">
        <f>IF(職員点検資料１!C56="","",職員点検資料１!C56)</f>
        <v/>
      </c>
      <c r="D56" s="2647" t="str">
        <f>IF(職員点検資料１!D56="","",職員点検資料１!D56)</f>
        <v/>
      </c>
      <c r="E56" s="28" t="str">
        <f>職員点検資料１!E56</f>
        <v>保育士</v>
      </c>
      <c r="F56" s="29" t="str">
        <f>IF(職員点検資料１!F56="","",職員点検資料１!F56)</f>
        <v/>
      </c>
      <c r="G56" s="2665" t="str">
        <f>IF(職員点検資料１!G56="","",職員点検資料１!G56)</f>
        <v/>
      </c>
      <c r="H56" s="2584"/>
      <c r="I56" s="2656" t="s">
        <v>311</v>
      </c>
      <c r="J56" s="2584"/>
      <c r="K56" s="2656" t="s">
        <v>630</v>
      </c>
      <c r="L56" s="2584"/>
      <c r="M56" s="2656" t="s">
        <v>311</v>
      </c>
      <c r="N56" s="2584"/>
      <c r="O56" s="2656" t="s">
        <v>630</v>
      </c>
      <c r="P56" s="36"/>
      <c r="Q56" s="36"/>
      <c r="R56" s="36"/>
      <c r="S56" s="36"/>
      <c r="U56" s="2662" t="str">
        <f>職員点検資料１!AC56</f>
        <v/>
      </c>
      <c r="V56" s="2662">
        <f t="shared" ref="V56" si="16">L56+N56</f>
        <v>0</v>
      </c>
    </row>
    <row r="57" spans="1:22" s="16" customFormat="1">
      <c r="A57" s="2563"/>
      <c r="B57" s="2648"/>
      <c r="C57" s="2648"/>
      <c r="D57" s="2648"/>
      <c r="E57" s="30" t="str">
        <f>職員点検資料１!E57</f>
        <v>幼稚園教諭</v>
      </c>
      <c r="F57" s="31" t="str">
        <f>IF(職員点検資料１!F57="","",職員点検資料１!F57)</f>
        <v/>
      </c>
      <c r="G57" s="2666"/>
      <c r="H57" s="2585"/>
      <c r="I57" s="2657"/>
      <c r="J57" s="2585"/>
      <c r="K57" s="2657"/>
      <c r="L57" s="2585"/>
      <c r="M57" s="2657"/>
      <c r="N57" s="2585"/>
      <c r="O57" s="2657"/>
      <c r="P57" s="36"/>
      <c r="Q57" s="36"/>
      <c r="R57" s="36"/>
      <c r="S57" s="36"/>
      <c r="U57" s="2663"/>
      <c r="V57" s="2663"/>
    </row>
    <row r="58" spans="1:22" s="16" customFormat="1">
      <c r="A58" s="2564"/>
      <c r="B58" s="2649"/>
      <c r="C58" s="2649"/>
      <c r="D58" s="2649"/>
      <c r="E58" s="32" t="str">
        <f>職員点検資料１!E58</f>
        <v>（　　　　　　）</v>
      </c>
      <c r="F58" s="33" t="str">
        <f>IF(職員点検資料１!F58="","",職員点検資料１!F58)</f>
        <v/>
      </c>
      <c r="G58" s="2667"/>
      <c r="H58" s="2586"/>
      <c r="I58" s="2658"/>
      <c r="J58" s="2586"/>
      <c r="K58" s="2658"/>
      <c r="L58" s="2586"/>
      <c r="M58" s="2658"/>
      <c r="N58" s="2586"/>
      <c r="O58" s="2658"/>
      <c r="P58" s="36"/>
      <c r="Q58" s="36"/>
      <c r="R58" s="36"/>
      <c r="S58" s="36"/>
      <c r="U58" s="2664"/>
      <c r="V58" s="2664"/>
    </row>
    <row r="59" spans="1:22" s="16" customFormat="1" ht="12" customHeight="1">
      <c r="A59" s="2562">
        <v>19</v>
      </c>
      <c r="B59" s="2647" t="str">
        <f>IF(職員点検資料１!B59="","",職員点検資料１!B59)</f>
        <v/>
      </c>
      <c r="C59" s="2647" t="str">
        <f>IF(職員点検資料１!C59="","",職員点検資料１!C59)</f>
        <v/>
      </c>
      <c r="D59" s="2647" t="str">
        <f>IF(職員点検資料１!D59="","",職員点検資料１!D59)</f>
        <v/>
      </c>
      <c r="E59" s="28" t="str">
        <f>職員点検資料１!E59</f>
        <v>保育士</v>
      </c>
      <c r="F59" s="29" t="str">
        <f>IF(職員点検資料１!F59="","",職員点検資料１!F59)</f>
        <v/>
      </c>
      <c r="G59" s="2665" t="str">
        <f>IF(職員点検資料１!G59="","",職員点検資料１!G59)</f>
        <v/>
      </c>
      <c r="H59" s="2584"/>
      <c r="I59" s="2656" t="s">
        <v>311</v>
      </c>
      <c r="J59" s="2584"/>
      <c r="K59" s="2656" t="s">
        <v>630</v>
      </c>
      <c r="L59" s="2584"/>
      <c r="M59" s="2656" t="s">
        <v>311</v>
      </c>
      <c r="N59" s="2584"/>
      <c r="O59" s="2656" t="s">
        <v>630</v>
      </c>
      <c r="P59" s="36"/>
      <c r="Q59" s="36"/>
      <c r="R59" s="36"/>
      <c r="S59" s="36"/>
      <c r="U59" s="2662" t="str">
        <f>職員点検資料１!AC59</f>
        <v/>
      </c>
      <c r="V59" s="2662">
        <f t="shared" ref="V59" si="17">L59+N59</f>
        <v>0</v>
      </c>
    </row>
    <row r="60" spans="1:22" s="16" customFormat="1">
      <c r="A60" s="2563"/>
      <c r="B60" s="2648"/>
      <c r="C60" s="2648"/>
      <c r="D60" s="2648"/>
      <c r="E60" s="30" t="str">
        <f>職員点検資料１!E60</f>
        <v>幼稚園教諭</v>
      </c>
      <c r="F60" s="31" t="str">
        <f>IF(職員点検資料１!F60="","",職員点検資料１!F60)</f>
        <v/>
      </c>
      <c r="G60" s="2666"/>
      <c r="H60" s="2585"/>
      <c r="I60" s="2657"/>
      <c r="J60" s="2585"/>
      <c r="K60" s="2657"/>
      <c r="L60" s="2585"/>
      <c r="M60" s="2657"/>
      <c r="N60" s="2585"/>
      <c r="O60" s="2657"/>
      <c r="P60" s="36"/>
      <c r="Q60" s="36"/>
      <c r="R60" s="36"/>
      <c r="S60" s="36"/>
      <c r="U60" s="2663"/>
      <c r="V60" s="2663"/>
    </row>
    <row r="61" spans="1:22" s="16" customFormat="1">
      <c r="A61" s="2564"/>
      <c r="B61" s="2649"/>
      <c r="C61" s="2649"/>
      <c r="D61" s="2649"/>
      <c r="E61" s="32" t="str">
        <f>職員点検資料１!E61</f>
        <v>（　　　　　　）</v>
      </c>
      <c r="F61" s="33" t="str">
        <f>IF(職員点検資料１!F61="","",職員点検資料１!F61)</f>
        <v/>
      </c>
      <c r="G61" s="2667"/>
      <c r="H61" s="2586"/>
      <c r="I61" s="2658"/>
      <c r="J61" s="2586"/>
      <c r="K61" s="2658"/>
      <c r="L61" s="2586"/>
      <c r="M61" s="2658"/>
      <c r="N61" s="2586"/>
      <c r="O61" s="2658"/>
      <c r="P61" s="36"/>
      <c r="Q61" s="36"/>
      <c r="R61" s="36"/>
      <c r="S61" s="36"/>
      <c r="U61" s="2664"/>
      <c r="V61" s="2664"/>
    </row>
    <row r="62" spans="1:22" s="16" customFormat="1" ht="12" customHeight="1">
      <c r="A62" s="2562">
        <v>20</v>
      </c>
      <c r="B62" s="2647" t="str">
        <f>IF(職員点検資料１!B62="","",職員点検資料１!B62)</f>
        <v/>
      </c>
      <c r="C62" s="2647" t="str">
        <f>IF(職員点検資料１!C62="","",職員点検資料１!C62)</f>
        <v/>
      </c>
      <c r="D62" s="2647" t="str">
        <f>IF(職員点検資料１!D62="","",職員点検資料１!D62)</f>
        <v/>
      </c>
      <c r="E62" s="28" t="str">
        <f>職員点検資料１!E62</f>
        <v>保育士</v>
      </c>
      <c r="F62" s="29" t="str">
        <f>IF(職員点検資料１!F62="","",職員点検資料１!F62)</f>
        <v/>
      </c>
      <c r="G62" s="2665" t="str">
        <f>IF(職員点検資料１!G62="","",職員点検資料１!G62)</f>
        <v/>
      </c>
      <c r="H62" s="2584"/>
      <c r="I62" s="2656" t="s">
        <v>311</v>
      </c>
      <c r="J62" s="2584"/>
      <c r="K62" s="2656" t="s">
        <v>630</v>
      </c>
      <c r="L62" s="2584"/>
      <c r="M62" s="2656" t="s">
        <v>311</v>
      </c>
      <c r="N62" s="2584"/>
      <c r="O62" s="2656" t="s">
        <v>630</v>
      </c>
      <c r="P62" s="36"/>
      <c r="Q62" s="36"/>
      <c r="R62" s="36"/>
      <c r="S62" s="36"/>
      <c r="U62" s="2662" t="str">
        <f>職員点検資料１!AC62</f>
        <v/>
      </c>
      <c r="V62" s="2662">
        <f t="shared" ref="V62" si="18">L62+N62</f>
        <v>0</v>
      </c>
    </row>
    <row r="63" spans="1:22" s="16" customFormat="1">
      <c r="A63" s="2563"/>
      <c r="B63" s="2648"/>
      <c r="C63" s="2648"/>
      <c r="D63" s="2648"/>
      <c r="E63" s="30" t="str">
        <f>職員点検資料１!E63</f>
        <v>幼稚園教諭</v>
      </c>
      <c r="F63" s="31" t="str">
        <f>IF(職員点検資料１!F63="","",職員点検資料１!F63)</f>
        <v/>
      </c>
      <c r="G63" s="2666"/>
      <c r="H63" s="2585"/>
      <c r="I63" s="2657"/>
      <c r="J63" s="2585"/>
      <c r="K63" s="2657"/>
      <c r="L63" s="2585"/>
      <c r="M63" s="2657"/>
      <c r="N63" s="2585"/>
      <c r="O63" s="2657"/>
      <c r="P63" s="36"/>
      <c r="Q63" s="36"/>
      <c r="R63" s="36"/>
      <c r="S63" s="36"/>
      <c r="U63" s="2663"/>
      <c r="V63" s="2663"/>
    </row>
    <row r="64" spans="1:22" s="16" customFormat="1">
      <c r="A64" s="2564"/>
      <c r="B64" s="2649"/>
      <c r="C64" s="2649"/>
      <c r="D64" s="2649"/>
      <c r="E64" s="32" t="str">
        <f>職員点検資料１!E64</f>
        <v>（　　　　　　）</v>
      </c>
      <c r="F64" s="33" t="str">
        <f>IF(職員点検資料１!F64="","",職員点検資料１!F64)</f>
        <v/>
      </c>
      <c r="G64" s="2667"/>
      <c r="H64" s="2586"/>
      <c r="I64" s="2658"/>
      <c r="J64" s="2586"/>
      <c r="K64" s="2658"/>
      <c r="L64" s="2586"/>
      <c r="M64" s="2658"/>
      <c r="N64" s="2586"/>
      <c r="O64" s="2658"/>
      <c r="P64" s="36"/>
      <c r="Q64" s="36"/>
      <c r="R64" s="36"/>
      <c r="S64" s="36"/>
      <c r="U64" s="2664"/>
      <c r="V64" s="2664"/>
    </row>
    <row r="65" spans="1:22" s="16" customFormat="1" ht="12" customHeight="1">
      <c r="A65" s="2562">
        <v>21</v>
      </c>
      <c r="B65" s="2647" t="str">
        <f>IF(職員点検資料１!B65="","",職員点検資料１!B65)</f>
        <v/>
      </c>
      <c r="C65" s="2647" t="str">
        <f>IF(職員点検資料１!C65="","",職員点検資料１!C65)</f>
        <v/>
      </c>
      <c r="D65" s="2647" t="str">
        <f>IF(職員点検資料１!D65="","",職員点検資料１!D65)</f>
        <v/>
      </c>
      <c r="E65" s="28" t="str">
        <f>職員点検資料１!E65</f>
        <v>保育士</v>
      </c>
      <c r="F65" s="29" t="str">
        <f>IF(職員点検資料１!F65="","",職員点検資料１!F65)</f>
        <v/>
      </c>
      <c r="G65" s="2665" t="str">
        <f>IF(職員点検資料１!G65="","",職員点検資料１!G65)</f>
        <v/>
      </c>
      <c r="H65" s="2584"/>
      <c r="I65" s="2656" t="s">
        <v>311</v>
      </c>
      <c r="J65" s="2584"/>
      <c r="K65" s="2656" t="s">
        <v>630</v>
      </c>
      <c r="L65" s="2584"/>
      <c r="M65" s="2656" t="s">
        <v>311</v>
      </c>
      <c r="N65" s="2584"/>
      <c r="O65" s="2656" t="s">
        <v>630</v>
      </c>
      <c r="P65" s="36"/>
      <c r="Q65" s="36"/>
      <c r="R65" s="36"/>
      <c r="S65" s="36"/>
      <c r="U65" s="2662" t="str">
        <f>職員点検資料１!AC65</f>
        <v/>
      </c>
      <c r="V65" s="2662">
        <f t="shared" ref="V65" si="19">L65+N65</f>
        <v>0</v>
      </c>
    </row>
    <row r="66" spans="1:22" s="16" customFormat="1">
      <c r="A66" s="2563"/>
      <c r="B66" s="2648"/>
      <c r="C66" s="2648"/>
      <c r="D66" s="2648"/>
      <c r="E66" s="30" t="str">
        <f>職員点検資料１!E66</f>
        <v>幼稚園教諭</v>
      </c>
      <c r="F66" s="31" t="str">
        <f>IF(職員点検資料１!F66="","",職員点検資料１!F66)</f>
        <v/>
      </c>
      <c r="G66" s="2666"/>
      <c r="H66" s="2585"/>
      <c r="I66" s="2657"/>
      <c r="J66" s="2585"/>
      <c r="K66" s="2657"/>
      <c r="L66" s="2585"/>
      <c r="M66" s="2657"/>
      <c r="N66" s="2585"/>
      <c r="O66" s="2657"/>
      <c r="P66" s="36"/>
      <c r="Q66" s="36"/>
      <c r="R66" s="36"/>
      <c r="S66" s="36"/>
      <c r="U66" s="2663"/>
      <c r="V66" s="2663"/>
    </row>
    <row r="67" spans="1:22" s="16" customFormat="1">
      <c r="A67" s="2564"/>
      <c r="B67" s="2649"/>
      <c r="C67" s="2649"/>
      <c r="D67" s="2649"/>
      <c r="E67" s="32" t="str">
        <f>職員点検資料１!E67</f>
        <v>（　　　　　　）</v>
      </c>
      <c r="F67" s="33" t="str">
        <f>IF(職員点検資料１!F67="","",職員点検資料１!F67)</f>
        <v/>
      </c>
      <c r="G67" s="2667"/>
      <c r="H67" s="2586"/>
      <c r="I67" s="2658"/>
      <c r="J67" s="2586"/>
      <c r="K67" s="2658"/>
      <c r="L67" s="2586"/>
      <c r="M67" s="2658"/>
      <c r="N67" s="2586"/>
      <c r="O67" s="2658"/>
      <c r="P67" s="36"/>
      <c r="Q67" s="36"/>
      <c r="R67" s="36"/>
      <c r="S67" s="36"/>
      <c r="U67" s="2664"/>
      <c r="V67" s="2664"/>
    </row>
    <row r="68" spans="1:22" s="16" customFormat="1" ht="12" customHeight="1">
      <c r="A68" s="2562">
        <v>22</v>
      </c>
      <c r="B68" s="2647" t="str">
        <f>IF(職員点検資料１!B68="","",職員点検資料１!B68)</f>
        <v/>
      </c>
      <c r="C68" s="2647" t="str">
        <f>IF(職員点検資料１!C68="","",職員点検資料１!C68)</f>
        <v/>
      </c>
      <c r="D68" s="2647" t="str">
        <f>IF(職員点検資料１!D68="","",職員点検資料１!D68)</f>
        <v/>
      </c>
      <c r="E68" s="28" t="str">
        <f>職員点検資料１!E68</f>
        <v>保育士</v>
      </c>
      <c r="F68" s="29" t="str">
        <f>IF(職員点検資料１!F68="","",職員点検資料１!F68)</f>
        <v/>
      </c>
      <c r="G68" s="2665" t="str">
        <f>IF(職員点検資料１!G68="","",職員点検資料１!G68)</f>
        <v/>
      </c>
      <c r="H68" s="2584"/>
      <c r="I68" s="2656" t="s">
        <v>311</v>
      </c>
      <c r="J68" s="2584"/>
      <c r="K68" s="2656" t="s">
        <v>630</v>
      </c>
      <c r="L68" s="2584"/>
      <c r="M68" s="2656" t="s">
        <v>311</v>
      </c>
      <c r="N68" s="2584"/>
      <c r="O68" s="2656" t="s">
        <v>630</v>
      </c>
      <c r="P68" s="36"/>
      <c r="Q68" s="36"/>
      <c r="R68" s="36"/>
      <c r="S68" s="36"/>
      <c r="U68" s="2662" t="str">
        <f>職員点検資料１!AC68</f>
        <v/>
      </c>
      <c r="V68" s="2662">
        <f t="shared" ref="V68" si="20">L68+N68</f>
        <v>0</v>
      </c>
    </row>
    <row r="69" spans="1:22" s="16" customFormat="1">
      <c r="A69" s="2563"/>
      <c r="B69" s="2648"/>
      <c r="C69" s="2648"/>
      <c r="D69" s="2648"/>
      <c r="E69" s="30" t="str">
        <f>職員点検資料１!E69</f>
        <v>幼稚園教諭</v>
      </c>
      <c r="F69" s="31" t="str">
        <f>IF(職員点検資料１!F69="","",職員点検資料１!F69)</f>
        <v/>
      </c>
      <c r="G69" s="2666"/>
      <c r="H69" s="2585"/>
      <c r="I69" s="2657"/>
      <c r="J69" s="2585"/>
      <c r="K69" s="2657"/>
      <c r="L69" s="2585"/>
      <c r="M69" s="2657"/>
      <c r="N69" s="2585"/>
      <c r="O69" s="2657"/>
      <c r="P69" s="36"/>
      <c r="Q69" s="36"/>
      <c r="R69" s="36"/>
      <c r="S69" s="36"/>
      <c r="U69" s="2663"/>
      <c r="V69" s="2663"/>
    </row>
    <row r="70" spans="1:22" s="16" customFormat="1">
      <c r="A70" s="2564"/>
      <c r="B70" s="2649"/>
      <c r="C70" s="2649"/>
      <c r="D70" s="2649"/>
      <c r="E70" s="32" t="str">
        <f>職員点検資料１!E70</f>
        <v>（　　　　　　）</v>
      </c>
      <c r="F70" s="33" t="str">
        <f>IF(職員点検資料１!F70="","",職員点検資料１!F70)</f>
        <v/>
      </c>
      <c r="G70" s="2667"/>
      <c r="H70" s="2586"/>
      <c r="I70" s="2658"/>
      <c r="J70" s="2586"/>
      <c r="K70" s="2658"/>
      <c r="L70" s="2586"/>
      <c r="M70" s="2658"/>
      <c r="N70" s="2586"/>
      <c r="O70" s="2658"/>
      <c r="P70" s="36"/>
      <c r="Q70" s="36"/>
      <c r="R70" s="36"/>
      <c r="S70" s="36"/>
      <c r="U70" s="2664"/>
      <c r="V70" s="2664"/>
    </row>
    <row r="71" spans="1:22" s="16" customFormat="1" ht="12" customHeight="1">
      <c r="A71" s="2562">
        <v>23</v>
      </c>
      <c r="B71" s="2647" t="str">
        <f>IF(職員点検資料１!B71="","",職員点検資料１!B71)</f>
        <v/>
      </c>
      <c r="C71" s="2647" t="str">
        <f>IF(職員点検資料１!C71="","",職員点検資料１!C71)</f>
        <v/>
      </c>
      <c r="D71" s="2647" t="str">
        <f>IF(職員点検資料１!D71="","",職員点検資料１!D71)</f>
        <v/>
      </c>
      <c r="E71" s="28" t="str">
        <f>職員点検資料１!E71</f>
        <v>保育士</v>
      </c>
      <c r="F71" s="29" t="str">
        <f>IF(職員点検資料１!F71="","",職員点検資料１!F71)</f>
        <v/>
      </c>
      <c r="G71" s="2665" t="str">
        <f>IF(職員点検資料１!G71="","",職員点検資料１!G71)</f>
        <v/>
      </c>
      <c r="H71" s="2584"/>
      <c r="I71" s="2656" t="s">
        <v>311</v>
      </c>
      <c r="J71" s="2584"/>
      <c r="K71" s="2656" t="s">
        <v>630</v>
      </c>
      <c r="L71" s="2584"/>
      <c r="M71" s="2656" t="s">
        <v>311</v>
      </c>
      <c r="N71" s="2584"/>
      <c r="O71" s="2656" t="s">
        <v>630</v>
      </c>
      <c r="P71" s="36"/>
      <c r="Q71" s="36"/>
      <c r="R71" s="36"/>
      <c r="S71" s="36"/>
      <c r="U71" s="2662" t="str">
        <f>職員点検資料１!AC71</f>
        <v/>
      </c>
      <c r="V71" s="2662">
        <f t="shared" ref="V71" si="21">L71+N71</f>
        <v>0</v>
      </c>
    </row>
    <row r="72" spans="1:22" s="16" customFormat="1">
      <c r="A72" s="2563"/>
      <c r="B72" s="2648"/>
      <c r="C72" s="2648"/>
      <c r="D72" s="2648"/>
      <c r="E72" s="30" t="str">
        <f>職員点検資料１!E72</f>
        <v>幼稚園教諭</v>
      </c>
      <c r="F72" s="31" t="str">
        <f>IF(職員点検資料１!F72="","",職員点検資料１!F72)</f>
        <v/>
      </c>
      <c r="G72" s="2666"/>
      <c r="H72" s="2585"/>
      <c r="I72" s="2657"/>
      <c r="J72" s="2585"/>
      <c r="K72" s="2657"/>
      <c r="L72" s="2585"/>
      <c r="M72" s="2657"/>
      <c r="N72" s="2585"/>
      <c r="O72" s="2657"/>
      <c r="P72" s="36"/>
      <c r="Q72" s="36"/>
      <c r="R72" s="36"/>
      <c r="S72" s="36"/>
      <c r="U72" s="2663"/>
      <c r="V72" s="2663"/>
    </row>
    <row r="73" spans="1:22" s="16" customFormat="1">
      <c r="A73" s="2564"/>
      <c r="B73" s="2649"/>
      <c r="C73" s="2649"/>
      <c r="D73" s="2649"/>
      <c r="E73" s="32" t="str">
        <f>職員点検資料１!E73</f>
        <v>（　　　　　　）</v>
      </c>
      <c r="F73" s="33" t="str">
        <f>IF(職員点検資料１!F73="","",職員点検資料１!F73)</f>
        <v/>
      </c>
      <c r="G73" s="2667"/>
      <c r="H73" s="2586"/>
      <c r="I73" s="2658"/>
      <c r="J73" s="2586"/>
      <c r="K73" s="2658"/>
      <c r="L73" s="2586"/>
      <c r="M73" s="2658"/>
      <c r="N73" s="2586"/>
      <c r="O73" s="2658"/>
      <c r="P73" s="36"/>
      <c r="Q73" s="36"/>
      <c r="R73" s="36"/>
      <c r="S73" s="36"/>
      <c r="U73" s="2664"/>
      <c r="V73" s="2664"/>
    </row>
    <row r="74" spans="1:22" s="16" customFormat="1" ht="12" customHeight="1">
      <c r="A74" s="2562">
        <v>24</v>
      </c>
      <c r="B74" s="2647" t="str">
        <f>IF(職員点検資料１!B74="","",職員点検資料１!B74)</f>
        <v/>
      </c>
      <c r="C74" s="2647" t="str">
        <f>IF(職員点検資料１!C74="","",職員点検資料１!C74)</f>
        <v/>
      </c>
      <c r="D74" s="2647" t="str">
        <f>IF(職員点検資料１!D74="","",職員点検資料１!D74)</f>
        <v/>
      </c>
      <c r="E74" s="28" t="str">
        <f>職員点検資料１!E74</f>
        <v>保育士</v>
      </c>
      <c r="F74" s="29" t="str">
        <f>IF(職員点検資料１!F74="","",職員点検資料１!F74)</f>
        <v/>
      </c>
      <c r="G74" s="2665" t="str">
        <f>IF(職員点検資料１!G74="","",職員点検資料１!G74)</f>
        <v/>
      </c>
      <c r="H74" s="2584"/>
      <c r="I74" s="2656" t="s">
        <v>311</v>
      </c>
      <c r="J74" s="2584"/>
      <c r="K74" s="2656" t="s">
        <v>630</v>
      </c>
      <c r="L74" s="2584"/>
      <c r="M74" s="2656" t="s">
        <v>311</v>
      </c>
      <c r="N74" s="2584"/>
      <c r="O74" s="2656" t="s">
        <v>630</v>
      </c>
      <c r="P74" s="36"/>
      <c r="Q74" s="36"/>
      <c r="R74" s="36"/>
      <c r="S74" s="36"/>
      <c r="U74" s="2662" t="str">
        <f>職員点検資料１!AC74</f>
        <v/>
      </c>
      <c r="V74" s="2662">
        <f t="shared" ref="V74" si="22">L74+N74</f>
        <v>0</v>
      </c>
    </row>
    <row r="75" spans="1:22" s="16" customFormat="1">
      <c r="A75" s="2563"/>
      <c r="B75" s="2648"/>
      <c r="C75" s="2648"/>
      <c r="D75" s="2648"/>
      <c r="E75" s="30" t="str">
        <f>職員点検資料１!E75</f>
        <v>幼稚園教諭</v>
      </c>
      <c r="F75" s="31" t="str">
        <f>IF(職員点検資料１!F75="","",職員点検資料１!F75)</f>
        <v/>
      </c>
      <c r="G75" s="2666"/>
      <c r="H75" s="2585"/>
      <c r="I75" s="2657"/>
      <c r="J75" s="2585"/>
      <c r="K75" s="2657"/>
      <c r="L75" s="2585"/>
      <c r="M75" s="2657"/>
      <c r="N75" s="2585"/>
      <c r="O75" s="2657"/>
      <c r="P75" s="36"/>
      <c r="Q75" s="36"/>
      <c r="R75" s="36"/>
      <c r="S75" s="36"/>
      <c r="U75" s="2663"/>
      <c r="V75" s="2663"/>
    </row>
    <row r="76" spans="1:22" s="16" customFormat="1">
      <c r="A76" s="2564"/>
      <c r="B76" s="2649"/>
      <c r="C76" s="2649"/>
      <c r="D76" s="2649"/>
      <c r="E76" s="32" t="str">
        <f>職員点検資料１!E76</f>
        <v>（　　　　　　）</v>
      </c>
      <c r="F76" s="33" t="str">
        <f>IF(職員点検資料１!F76="","",職員点検資料１!F76)</f>
        <v/>
      </c>
      <c r="G76" s="2667"/>
      <c r="H76" s="2586"/>
      <c r="I76" s="2658"/>
      <c r="J76" s="2586"/>
      <c r="K76" s="2658"/>
      <c r="L76" s="2586"/>
      <c r="M76" s="2658"/>
      <c r="N76" s="2586"/>
      <c r="O76" s="2658"/>
      <c r="P76" s="36"/>
      <c r="Q76" s="36"/>
      <c r="R76" s="36"/>
      <c r="S76" s="36"/>
      <c r="U76" s="2664"/>
      <c r="V76" s="2664"/>
    </row>
    <row r="77" spans="1:22" s="16" customFormat="1" ht="12" customHeight="1">
      <c r="A77" s="2562">
        <v>25</v>
      </c>
      <c r="B77" s="2647" t="str">
        <f>IF(職員点検資料１!B77="","",職員点検資料１!B77)</f>
        <v/>
      </c>
      <c r="C77" s="2647" t="str">
        <f>IF(職員点検資料１!C77="","",職員点検資料１!C77)</f>
        <v/>
      </c>
      <c r="D77" s="2647" t="str">
        <f>IF(職員点検資料１!D77="","",職員点検資料１!D77)</f>
        <v/>
      </c>
      <c r="E77" s="28" t="str">
        <f>職員点検資料１!E77</f>
        <v>保育士</v>
      </c>
      <c r="F77" s="29" t="str">
        <f>IF(職員点検資料１!F77="","",職員点検資料１!F77)</f>
        <v/>
      </c>
      <c r="G77" s="2665" t="str">
        <f>IF(職員点検資料１!G77="","",職員点検資料１!G77)</f>
        <v/>
      </c>
      <c r="H77" s="2584"/>
      <c r="I77" s="2656" t="s">
        <v>311</v>
      </c>
      <c r="J77" s="2584"/>
      <c r="K77" s="2656" t="s">
        <v>630</v>
      </c>
      <c r="L77" s="2584"/>
      <c r="M77" s="2656" t="s">
        <v>311</v>
      </c>
      <c r="N77" s="2584"/>
      <c r="O77" s="2656" t="s">
        <v>630</v>
      </c>
      <c r="P77" s="36"/>
      <c r="Q77" s="36"/>
      <c r="R77" s="36"/>
      <c r="S77" s="36"/>
      <c r="U77" s="2662" t="str">
        <f>職員点検資料１!AC77</f>
        <v/>
      </c>
      <c r="V77" s="2662">
        <f t="shared" ref="V77" si="23">L77+N77</f>
        <v>0</v>
      </c>
    </row>
    <row r="78" spans="1:22" s="16" customFormat="1">
      <c r="A78" s="2563"/>
      <c r="B78" s="2648"/>
      <c r="C78" s="2648"/>
      <c r="D78" s="2648"/>
      <c r="E78" s="30" t="str">
        <f>職員点検資料１!E78</f>
        <v>幼稚園教諭</v>
      </c>
      <c r="F78" s="31" t="str">
        <f>IF(職員点検資料１!F78="","",職員点検資料１!F78)</f>
        <v/>
      </c>
      <c r="G78" s="2666"/>
      <c r="H78" s="2585"/>
      <c r="I78" s="2657"/>
      <c r="J78" s="2585"/>
      <c r="K78" s="2657"/>
      <c r="L78" s="2585"/>
      <c r="M78" s="2657"/>
      <c r="N78" s="2585"/>
      <c r="O78" s="2657"/>
      <c r="P78" s="36"/>
      <c r="Q78" s="36"/>
      <c r="R78" s="36"/>
      <c r="S78" s="36"/>
      <c r="U78" s="2663"/>
      <c r="V78" s="2663"/>
    </row>
    <row r="79" spans="1:22" s="16" customFormat="1">
      <c r="A79" s="2564"/>
      <c r="B79" s="2649"/>
      <c r="C79" s="2649"/>
      <c r="D79" s="2649"/>
      <c r="E79" s="32" t="str">
        <f>職員点検資料１!E79</f>
        <v>（　　　　　　）</v>
      </c>
      <c r="F79" s="33" t="str">
        <f>IF(職員点検資料１!F79="","",職員点検資料１!F79)</f>
        <v/>
      </c>
      <c r="G79" s="2667"/>
      <c r="H79" s="2586"/>
      <c r="I79" s="2658"/>
      <c r="J79" s="2586"/>
      <c r="K79" s="2658"/>
      <c r="L79" s="2586"/>
      <c r="M79" s="2658"/>
      <c r="N79" s="2586"/>
      <c r="O79" s="2658"/>
      <c r="P79" s="36"/>
      <c r="Q79" s="36"/>
      <c r="R79" s="36"/>
      <c r="S79" s="36"/>
      <c r="U79" s="2664"/>
      <c r="V79" s="2664"/>
    </row>
    <row r="80" spans="1:22" s="16" customFormat="1" ht="12" customHeight="1">
      <c r="A80" s="2562">
        <v>26</v>
      </c>
      <c r="B80" s="2647" t="str">
        <f>IF(職員点検資料１!B80="","",職員点検資料１!B80)</f>
        <v/>
      </c>
      <c r="C80" s="2647" t="str">
        <f>IF(職員点検資料１!C80="","",職員点検資料１!C80)</f>
        <v/>
      </c>
      <c r="D80" s="2647" t="str">
        <f>IF(職員点検資料１!D80="","",職員点検資料１!D80)</f>
        <v/>
      </c>
      <c r="E80" s="28" t="str">
        <f>職員点検資料１!E80</f>
        <v>保育士</v>
      </c>
      <c r="F80" s="29" t="str">
        <f>IF(職員点検資料１!F80="","",職員点検資料１!F80)</f>
        <v/>
      </c>
      <c r="G80" s="2665" t="str">
        <f>IF(職員点検資料１!G80="","",職員点検資料１!G80)</f>
        <v/>
      </c>
      <c r="H80" s="2584"/>
      <c r="I80" s="2656" t="s">
        <v>311</v>
      </c>
      <c r="J80" s="2584"/>
      <c r="K80" s="2656" t="s">
        <v>630</v>
      </c>
      <c r="L80" s="2584"/>
      <c r="M80" s="2656" t="s">
        <v>311</v>
      </c>
      <c r="N80" s="2584"/>
      <c r="O80" s="2656" t="s">
        <v>630</v>
      </c>
      <c r="P80" s="36"/>
      <c r="Q80" s="36"/>
      <c r="R80" s="36"/>
      <c r="S80" s="36"/>
      <c r="U80" s="2662" t="str">
        <f>職員点検資料１!AC80</f>
        <v/>
      </c>
      <c r="V80" s="2662">
        <f t="shared" ref="V80" si="24">L80+N80</f>
        <v>0</v>
      </c>
    </row>
    <row r="81" spans="1:22" s="16" customFormat="1">
      <c r="A81" s="2563"/>
      <c r="B81" s="2648"/>
      <c r="C81" s="2648"/>
      <c r="D81" s="2648"/>
      <c r="E81" s="30" t="str">
        <f>職員点検資料１!E81</f>
        <v>幼稚園教諭</v>
      </c>
      <c r="F81" s="31" t="str">
        <f>IF(職員点検資料１!F81="","",職員点検資料１!F81)</f>
        <v/>
      </c>
      <c r="G81" s="2666"/>
      <c r="H81" s="2585"/>
      <c r="I81" s="2657"/>
      <c r="J81" s="2585"/>
      <c r="K81" s="2657"/>
      <c r="L81" s="2585"/>
      <c r="M81" s="2657"/>
      <c r="N81" s="2585"/>
      <c r="O81" s="2657"/>
      <c r="P81" s="36"/>
      <c r="Q81" s="36"/>
      <c r="R81" s="36"/>
      <c r="S81" s="36"/>
      <c r="U81" s="2663"/>
      <c r="V81" s="2663"/>
    </row>
    <row r="82" spans="1:22" s="16" customFormat="1">
      <c r="A82" s="2564"/>
      <c r="B82" s="2649"/>
      <c r="C82" s="2649"/>
      <c r="D82" s="2649"/>
      <c r="E82" s="32" t="str">
        <f>職員点検資料１!E82</f>
        <v>（　　　　　　）</v>
      </c>
      <c r="F82" s="33" t="str">
        <f>IF(職員点検資料１!F82="","",職員点検資料１!F82)</f>
        <v/>
      </c>
      <c r="G82" s="2667"/>
      <c r="H82" s="2586"/>
      <c r="I82" s="2658"/>
      <c r="J82" s="2586"/>
      <c r="K82" s="2658"/>
      <c r="L82" s="2586"/>
      <c r="M82" s="2658"/>
      <c r="N82" s="2586"/>
      <c r="O82" s="2658"/>
      <c r="P82" s="36"/>
      <c r="Q82" s="36"/>
      <c r="R82" s="36"/>
      <c r="S82" s="36"/>
      <c r="U82" s="2664"/>
      <c r="V82" s="2664"/>
    </row>
    <row r="83" spans="1:22" s="16" customFormat="1" ht="12" customHeight="1">
      <c r="A83" s="2562">
        <v>27</v>
      </c>
      <c r="B83" s="2647" t="str">
        <f>IF(職員点検資料１!B83="","",職員点検資料１!B83)</f>
        <v/>
      </c>
      <c r="C83" s="2647" t="str">
        <f>IF(職員点検資料１!C83="","",職員点検資料１!C83)</f>
        <v/>
      </c>
      <c r="D83" s="2647" t="str">
        <f>IF(職員点検資料１!D83="","",職員点検資料１!D83)</f>
        <v/>
      </c>
      <c r="E83" s="28" t="str">
        <f>職員点検資料１!E83</f>
        <v>保育士</v>
      </c>
      <c r="F83" s="29" t="str">
        <f>IF(職員点検資料１!F83="","",職員点検資料１!F83)</f>
        <v/>
      </c>
      <c r="G83" s="2665" t="str">
        <f>IF(職員点検資料１!G83="","",職員点検資料１!G83)</f>
        <v/>
      </c>
      <c r="H83" s="2584"/>
      <c r="I83" s="2656" t="s">
        <v>311</v>
      </c>
      <c r="J83" s="2584"/>
      <c r="K83" s="2656" t="s">
        <v>630</v>
      </c>
      <c r="L83" s="2584"/>
      <c r="M83" s="2656" t="s">
        <v>311</v>
      </c>
      <c r="N83" s="2584"/>
      <c r="O83" s="2656" t="s">
        <v>630</v>
      </c>
      <c r="P83" s="36"/>
      <c r="Q83" s="36"/>
      <c r="R83" s="36"/>
      <c r="S83" s="36"/>
      <c r="U83" s="2662" t="str">
        <f>職員点検資料１!AC83</f>
        <v/>
      </c>
      <c r="V83" s="2662">
        <f t="shared" ref="V83" si="25">L83+N83</f>
        <v>0</v>
      </c>
    </row>
    <row r="84" spans="1:22" s="16" customFormat="1">
      <c r="A84" s="2563"/>
      <c r="B84" s="2648"/>
      <c r="C84" s="2648"/>
      <c r="D84" s="2648"/>
      <c r="E84" s="30" t="str">
        <f>職員点検資料１!E84</f>
        <v>幼稚園教諭</v>
      </c>
      <c r="F84" s="31" t="str">
        <f>IF(職員点検資料１!F84="","",職員点検資料１!F84)</f>
        <v/>
      </c>
      <c r="G84" s="2666"/>
      <c r="H84" s="2585"/>
      <c r="I84" s="2657"/>
      <c r="J84" s="2585"/>
      <c r="K84" s="2657"/>
      <c r="L84" s="2585"/>
      <c r="M84" s="2657"/>
      <c r="N84" s="2585"/>
      <c r="O84" s="2657"/>
      <c r="P84" s="36"/>
      <c r="Q84" s="36"/>
      <c r="R84" s="36"/>
      <c r="S84" s="36"/>
      <c r="U84" s="2663"/>
      <c r="V84" s="2663"/>
    </row>
    <row r="85" spans="1:22" s="16" customFormat="1">
      <c r="A85" s="2564"/>
      <c r="B85" s="2649"/>
      <c r="C85" s="2649"/>
      <c r="D85" s="2649"/>
      <c r="E85" s="32" t="str">
        <f>職員点検資料１!E85</f>
        <v>（　　　　　　）</v>
      </c>
      <c r="F85" s="33" t="str">
        <f>IF(職員点検資料１!F85="","",職員点検資料１!F85)</f>
        <v/>
      </c>
      <c r="G85" s="2667"/>
      <c r="H85" s="2586"/>
      <c r="I85" s="2658"/>
      <c r="J85" s="2586"/>
      <c r="K85" s="2658"/>
      <c r="L85" s="2586"/>
      <c r="M85" s="2658"/>
      <c r="N85" s="2586"/>
      <c r="O85" s="2658"/>
      <c r="P85" s="36"/>
      <c r="Q85" s="36"/>
      <c r="R85" s="36"/>
      <c r="S85" s="36"/>
      <c r="U85" s="2664"/>
      <c r="V85" s="2664"/>
    </row>
    <row r="86" spans="1:22" s="16" customFormat="1" ht="12" customHeight="1">
      <c r="A86" s="2562">
        <v>28</v>
      </c>
      <c r="B86" s="2647" t="str">
        <f>IF(職員点検資料１!B86="","",職員点検資料１!B86)</f>
        <v/>
      </c>
      <c r="C86" s="2647" t="str">
        <f>IF(職員点検資料１!C86="","",職員点検資料１!C86)</f>
        <v/>
      </c>
      <c r="D86" s="2647" t="str">
        <f>IF(職員点検資料１!D86="","",職員点検資料１!D86)</f>
        <v/>
      </c>
      <c r="E86" s="28" t="str">
        <f>職員点検資料１!E86</f>
        <v>保育士</v>
      </c>
      <c r="F86" s="29" t="str">
        <f>IF(職員点検資料１!F86="","",職員点検資料１!F86)</f>
        <v/>
      </c>
      <c r="G86" s="2665" t="str">
        <f>IF(職員点検資料１!G86="","",職員点検資料１!G86)</f>
        <v/>
      </c>
      <c r="H86" s="2584"/>
      <c r="I86" s="2656" t="s">
        <v>311</v>
      </c>
      <c r="J86" s="2584"/>
      <c r="K86" s="2656" t="s">
        <v>630</v>
      </c>
      <c r="L86" s="2584"/>
      <c r="M86" s="2656" t="s">
        <v>311</v>
      </c>
      <c r="N86" s="2584"/>
      <c r="O86" s="2656" t="s">
        <v>630</v>
      </c>
      <c r="P86" s="36"/>
      <c r="Q86" s="36"/>
      <c r="R86" s="36"/>
      <c r="S86" s="36"/>
      <c r="U86" s="2662" t="str">
        <f>職員点検資料１!AC86</f>
        <v/>
      </c>
      <c r="V86" s="2662">
        <f t="shared" ref="V86" si="26">L86+N86</f>
        <v>0</v>
      </c>
    </row>
    <row r="87" spans="1:22" s="16" customFormat="1">
      <c r="A87" s="2563"/>
      <c r="B87" s="2648"/>
      <c r="C87" s="2648"/>
      <c r="D87" s="2648"/>
      <c r="E87" s="30" t="str">
        <f>職員点検資料１!E87</f>
        <v>幼稚園教諭</v>
      </c>
      <c r="F87" s="31" t="str">
        <f>IF(職員点検資料１!F87="","",職員点検資料１!F87)</f>
        <v/>
      </c>
      <c r="G87" s="2666"/>
      <c r="H87" s="2585"/>
      <c r="I87" s="2657"/>
      <c r="J87" s="2585"/>
      <c r="K87" s="2657"/>
      <c r="L87" s="2585"/>
      <c r="M87" s="2657"/>
      <c r="N87" s="2585"/>
      <c r="O87" s="2657"/>
      <c r="P87" s="36"/>
      <c r="Q87" s="36"/>
      <c r="R87" s="36"/>
      <c r="S87" s="36"/>
      <c r="U87" s="2663"/>
      <c r="V87" s="2663"/>
    </row>
    <row r="88" spans="1:22" s="16" customFormat="1">
      <c r="A88" s="2564"/>
      <c r="B88" s="2649"/>
      <c r="C88" s="2649"/>
      <c r="D88" s="2649"/>
      <c r="E88" s="32" t="str">
        <f>職員点検資料１!E88</f>
        <v>（　　　　　　）</v>
      </c>
      <c r="F88" s="33" t="str">
        <f>IF(職員点検資料１!F88="","",職員点検資料１!F88)</f>
        <v/>
      </c>
      <c r="G88" s="2667"/>
      <c r="H88" s="2586"/>
      <c r="I88" s="2658"/>
      <c r="J88" s="2586"/>
      <c r="K88" s="2658"/>
      <c r="L88" s="2586"/>
      <c r="M88" s="2658"/>
      <c r="N88" s="2586"/>
      <c r="O88" s="2658"/>
      <c r="P88" s="36"/>
      <c r="Q88" s="36"/>
      <c r="R88" s="36"/>
      <c r="S88" s="36"/>
      <c r="U88" s="2664"/>
      <c r="V88" s="2664"/>
    </row>
    <row r="89" spans="1:22" s="16" customFormat="1" ht="12" customHeight="1">
      <c r="A89" s="2562">
        <v>29</v>
      </c>
      <c r="B89" s="2647" t="str">
        <f>IF(職員点検資料１!B89="","",職員点検資料１!B89)</f>
        <v/>
      </c>
      <c r="C89" s="2647" t="str">
        <f>IF(職員点検資料１!C89="","",職員点検資料１!C89)</f>
        <v/>
      </c>
      <c r="D89" s="2647" t="str">
        <f>IF(職員点検資料１!D89="","",職員点検資料１!D89)</f>
        <v/>
      </c>
      <c r="E89" s="28" t="str">
        <f>職員点検資料１!E89</f>
        <v>保育士</v>
      </c>
      <c r="F89" s="29" t="str">
        <f>IF(職員点検資料１!F89="","",職員点検資料１!F89)</f>
        <v/>
      </c>
      <c r="G89" s="2665" t="str">
        <f>IF(職員点検資料１!G89="","",職員点検資料１!G89)</f>
        <v/>
      </c>
      <c r="H89" s="2584"/>
      <c r="I89" s="2656" t="s">
        <v>311</v>
      </c>
      <c r="J89" s="2584"/>
      <c r="K89" s="2656" t="s">
        <v>630</v>
      </c>
      <c r="L89" s="2584"/>
      <c r="M89" s="2656" t="s">
        <v>311</v>
      </c>
      <c r="N89" s="2584"/>
      <c r="O89" s="2656" t="s">
        <v>630</v>
      </c>
      <c r="P89" s="36"/>
      <c r="Q89" s="36"/>
      <c r="R89" s="36"/>
      <c r="S89" s="36"/>
      <c r="U89" s="2662" t="str">
        <f>職員点検資料１!AC89</f>
        <v/>
      </c>
      <c r="V89" s="2662">
        <f t="shared" ref="V89" si="27">L89+N89</f>
        <v>0</v>
      </c>
    </row>
    <row r="90" spans="1:22" s="16" customFormat="1">
      <c r="A90" s="2563"/>
      <c r="B90" s="2648"/>
      <c r="C90" s="2648"/>
      <c r="D90" s="2648"/>
      <c r="E90" s="30" t="str">
        <f>職員点検資料１!E90</f>
        <v>幼稚園教諭</v>
      </c>
      <c r="F90" s="31" t="str">
        <f>IF(職員点検資料１!F90="","",職員点検資料１!F90)</f>
        <v/>
      </c>
      <c r="G90" s="2666"/>
      <c r="H90" s="2585"/>
      <c r="I90" s="2657"/>
      <c r="J90" s="2585"/>
      <c r="K90" s="2657"/>
      <c r="L90" s="2585"/>
      <c r="M90" s="2657"/>
      <c r="N90" s="2585"/>
      <c r="O90" s="2657"/>
      <c r="P90" s="36"/>
      <c r="Q90" s="36"/>
      <c r="R90" s="36"/>
      <c r="S90" s="36"/>
      <c r="U90" s="2663"/>
      <c r="V90" s="2663"/>
    </row>
    <row r="91" spans="1:22" s="16" customFormat="1">
      <c r="A91" s="2564"/>
      <c r="B91" s="2649"/>
      <c r="C91" s="2649"/>
      <c r="D91" s="2649"/>
      <c r="E91" s="32" t="str">
        <f>職員点検資料１!E91</f>
        <v>（　　　　　　）</v>
      </c>
      <c r="F91" s="33" t="str">
        <f>IF(職員点検資料１!F91="","",職員点検資料１!F91)</f>
        <v/>
      </c>
      <c r="G91" s="2667"/>
      <c r="H91" s="2586"/>
      <c r="I91" s="2658"/>
      <c r="J91" s="2586"/>
      <c r="K91" s="2658"/>
      <c r="L91" s="2586"/>
      <c r="M91" s="2658"/>
      <c r="N91" s="2586"/>
      <c r="O91" s="2658"/>
      <c r="P91" s="36"/>
      <c r="Q91" s="36"/>
      <c r="R91" s="36"/>
      <c r="S91" s="36"/>
      <c r="U91" s="2664"/>
      <c r="V91" s="2664"/>
    </row>
    <row r="92" spans="1:22" s="16" customFormat="1" ht="12" customHeight="1">
      <c r="A92" s="2562">
        <v>30</v>
      </c>
      <c r="B92" s="2647" t="str">
        <f>IF(職員点検資料１!B92="","",職員点検資料１!B92)</f>
        <v/>
      </c>
      <c r="C92" s="2647" t="str">
        <f>IF(職員点検資料１!C92="","",職員点検資料１!C92)</f>
        <v/>
      </c>
      <c r="D92" s="2647" t="str">
        <f>IF(職員点検資料１!D92="","",職員点検資料１!D92)</f>
        <v/>
      </c>
      <c r="E92" s="28" t="str">
        <f>職員点検資料１!E92</f>
        <v>保育士</v>
      </c>
      <c r="F92" s="29" t="str">
        <f>IF(職員点検資料１!F92="","",職員点検資料１!F92)</f>
        <v/>
      </c>
      <c r="G92" s="2665" t="str">
        <f>IF(職員点検資料１!G92="","",職員点検資料１!G92)</f>
        <v/>
      </c>
      <c r="H92" s="2584"/>
      <c r="I92" s="2656" t="s">
        <v>311</v>
      </c>
      <c r="J92" s="2584"/>
      <c r="K92" s="2656" t="s">
        <v>630</v>
      </c>
      <c r="L92" s="2584"/>
      <c r="M92" s="2656" t="s">
        <v>311</v>
      </c>
      <c r="N92" s="2584"/>
      <c r="O92" s="2656" t="s">
        <v>630</v>
      </c>
      <c r="P92" s="36"/>
      <c r="Q92" s="36"/>
      <c r="R92" s="36"/>
      <c r="S92" s="36"/>
      <c r="U92" s="2662" t="str">
        <f>職員点検資料１!AC92</f>
        <v/>
      </c>
      <c r="V92" s="2662">
        <f t="shared" ref="V92" si="28">L92+N92</f>
        <v>0</v>
      </c>
    </row>
    <row r="93" spans="1:22" s="16" customFormat="1">
      <c r="A93" s="2563"/>
      <c r="B93" s="2648"/>
      <c r="C93" s="2648"/>
      <c r="D93" s="2648"/>
      <c r="E93" s="30" t="str">
        <f>職員点検資料１!E93</f>
        <v>幼稚園教諭</v>
      </c>
      <c r="F93" s="31" t="str">
        <f>IF(職員点検資料１!F93="","",職員点検資料１!F93)</f>
        <v/>
      </c>
      <c r="G93" s="2666"/>
      <c r="H93" s="2585"/>
      <c r="I93" s="2657"/>
      <c r="J93" s="2585"/>
      <c r="K93" s="2657"/>
      <c r="L93" s="2585"/>
      <c r="M93" s="2657"/>
      <c r="N93" s="2585"/>
      <c r="O93" s="2657"/>
      <c r="P93" s="36"/>
      <c r="Q93" s="36"/>
      <c r="R93" s="36"/>
      <c r="S93" s="36"/>
      <c r="U93" s="2663"/>
      <c r="V93" s="2663"/>
    </row>
    <row r="94" spans="1:22" s="16" customFormat="1">
      <c r="A94" s="2564"/>
      <c r="B94" s="2649"/>
      <c r="C94" s="2649"/>
      <c r="D94" s="2649"/>
      <c r="E94" s="32" t="str">
        <f>職員点検資料１!E94</f>
        <v>（　　　　　　）</v>
      </c>
      <c r="F94" s="33" t="str">
        <f>IF(職員点検資料１!F94="","",職員点検資料１!F94)</f>
        <v/>
      </c>
      <c r="G94" s="2667"/>
      <c r="H94" s="2586"/>
      <c r="I94" s="2658"/>
      <c r="J94" s="2586"/>
      <c r="K94" s="2658"/>
      <c r="L94" s="2586"/>
      <c r="M94" s="2658"/>
      <c r="N94" s="2586"/>
      <c r="O94" s="2658"/>
      <c r="P94" s="36"/>
      <c r="Q94" s="36"/>
      <c r="R94" s="36"/>
      <c r="S94" s="36"/>
      <c r="U94" s="2664"/>
      <c r="V94" s="2664"/>
    </row>
    <row r="95" spans="1:22" s="16" customFormat="1" ht="12" customHeight="1">
      <c r="A95" s="2562">
        <v>31</v>
      </c>
      <c r="B95" s="2647" t="str">
        <f>IF(職員点検資料１!B95="","",職員点検資料１!B95)</f>
        <v/>
      </c>
      <c r="C95" s="2647" t="str">
        <f>IF(職員点検資料１!C95="","",職員点検資料１!C95)</f>
        <v/>
      </c>
      <c r="D95" s="2647" t="str">
        <f>IF(職員点検資料１!D95="","",職員点検資料１!D95)</f>
        <v/>
      </c>
      <c r="E95" s="28" t="str">
        <f>職員点検資料１!E95</f>
        <v>保育士</v>
      </c>
      <c r="F95" s="29" t="str">
        <f>IF(職員点検資料１!F95="","",職員点検資料１!F95)</f>
        <v/>
      </c>
      <c r="G95" s="2665" t="str">
        <f>IF(職員点検資料１!G95="","",職員点検資料１!G95)</f>
        <v/>
      </c>
      <c r="H95" s="2584"/>
      <c r="I95" s="2656" t="s">
        <v>311</v>
      </c>
      <c r="J95" s="2584"/>
      <c r="K95" s="2656" t="s">
        <v>630</v>
      </c>
      <c r="L95" s="2584"/>
      <c r="M95" s="2656" t="s">
        <v>311</v>
      </c>
      <c r="N95" s="2584"/>
      <c r="O95" s="2656" t="s">
        <v>630</v>
      </c>
      <c r="P95" s="36"/>
      <c r="Q95" s="36"/>
      <c r="R95" s="36"/>
      <c r="S95" s="36"/>
      <c r="U95" s="2662" t="str">
        <f>職員点検資料１!AC95</f>
        <v/>
      </c>
      <c r="V95" s="2662">
        <f t="shared" ref="V95" si="29">L95+N95</f>
        <v>0</v>
      </c>
    </row>
    <row r="96" spans="1:22" s="16" customFormat="1">
      <c r="A96" s="2563"/>
      <c r="B96" s="2648"/>
      <c r="C96" s="2648"/>
      <c r="D96" s="2648"/>
      <c r="E96" s="30" t="str">
        <f>職員点検資料１!E96</f>
        <v>幼稚園教諭</v>
      </c>
      <c r="F96" s="31" t="str">
        <f>IF(職員点検資料１!F96="","",職員点検資料１!F96)</f>
        <v/>
      </c>
      <c r="G96" s="2666"/>
      <c r="H96" s="2585"/>
      <c r="I96" s="2657"/>
      <c r="J96" s="2585"/>
      <c r="K96" s="2657"/>
      <c r="L96" s="2585"/>
      <c r="M96" s="2657"/>
      <c r="N96" s="2585"/>
      <c r="O96" s="2657"/>
      <c r="P96" s="36"/>
      <c r="Q96" s="36"/>
      <c r="R96" s="36"/>
      <c r="S96" s="36"/>
      <c r="U96" s="2663"/>
      <c r="V96" s="2663"/>
    </row>
    <row r="97" spans="1:22" s="16" customFormat="1">
      <c r="A97" s="2564"/>
      <c r="B97" s="2649"/>
      <c r="C97" s="2649"/>
      <c r="D97" s="2649"/>
      <c r="E97" s="32" t="str">
        <f>職員点検資料１!E97</f>
        <v>（　　　　　　）</v>
      </c>
      <c r="F97" s="33" t="str">
        <f>IF(職員点検資料１!F97="","",職員点検資料１!F97)</f>
        <v/>
      </c>
      <c r="G97" s="2667"/>
      <c r="H97" s="2586"/>
      <c r="I97" s="2658"/>
      <c r="J97" s="2586"/>
      <c r="K97" s="2658"/>
      <c r="L97" s="2586"/>
      <c r="M97" s="2658"/>
      <c r="N97" s="2586"/>
      <c r="O97" s="2658"/>
      <c r="P97" s="36"/>
      <c r="Q97" s="36"/>
      <c r="R97" s="36"/>
      <c r="S97" s="36"/>
      <c r="U97" s="2664"/>
      <c r="V97" s="2664"/>
    </row>
    <row r="98" spans="1:22" s="16" customFormat="1" ht="12" customHeight="1">
      <c r="A98" s="2562">
        <v>32</v>
      </c>
      <c r="B98" s="2647" t="str">
        <f>IF(職員点検資料１!B98="","",職員点検資料１!B98)</f>
        <v/>
      </c>
      <c r="C98" s="2647" t="str">
        <f>IF(職員点検資料１!C98="","",職員点検資料１!C98)</f>
        <v/>
      </c>
      <c r="D98" s="2647" t="str">
        <f>IF(職員点検資料１!D98="","",職員点検資料１!D98)</f>
        <v/>
      </c>
      <c r="E98" s="28" t="str">
        <f>職員点検資料１!E98</f>
        <v>保育士</v>
      </c>
      <c r="F98" s="29" t="str">
        <f>IF(職員点検資料１!F98="","",職員点検資料１!F98)</f>
        <v/>
      </c>
      <c r="G98" s="2665" t="str">
        <f>IF(職員点検資料１!G98="","",職員点検資料１!G98)</f>
        <v/>
      </c>
      <c r="H98" s="2584"/>
      <c r="I98" s="2656" t="s">
        <v>311</v>
      </c>
      <c r="J98" s="2584"/>
      <c r="K98" s="2656" t="s">
        <v>630</v>
      </c>
      <c r="L98" s="2584"/>
      <c r="M98" s="2656" t="s">
        <v>311</v>
      </c>
      <c r="N98" s="2584"/>
      <c r="O98" s="2656" t="s">
        <v>630</v>
      </c>
      <c r="P98" s="36"/>
      <c r="Q98" s="36"/>
      <c r="R98" s="36"/>
      <c r="S98" s="36"/>
      <c r="U98" s="2662" t="str">
        <f>職員点検資料１!AC98</f>
        <v/>
      </c>
      <c r="V98" s="2662">
        <f t="shared" ref="V98" si="30">L98+N98</f>
        <v>0</v>
      </c>
    </row>
    <row r="99" spans="1:22" s="16" customFormat="1">
      <c r="A99" s="2563"/>
      <c r="B99" s="2648"/>
      <c r="C99" s="2648"/>
      <c r="D99" s="2648"/>
      <c r="E99" s="30" t="str">
        <f>職員点検資料１!E99</f>
        <v>幼稚園教諭</v>
      </c>
      <c r="F99" s="31" t="str">
        <f>IF(職員点検資料１!F99="","",職員点検資料１!F99)</f>
        <v/>
      </c>
      <c r="G99" s="2666"/>
      <c r="H99" s="2585"/>
      <c r="I99" s="2657"/>
      <c r="J99" s="2585"/>
      <c r="K99" s="2657"/>
      <c r="L99" s="2585"/>
      <c r="M99" s="2657"/>
      <c r="N99" s="2585"/>
      <c r="O99" s="2657"/>
      <c r="P99" s="36"/>
      <c r="Q99" s="36"/>
      <c r="R99" s="36"/>
      <c r="S99" s="36"/>
      <c r="U99" s="2663"/>
      <c r="V99" s="2663"/>
    </row>
    <row r="100" spans="1:22" s="16" customFormat="1">
      <c r="A100" s="2564"/>
      <c r="B100" s="2649"/>
      <c r="C100" s="2649"/>
      <c r="D100" s="2649"/>
      <c r="E100" s="32" t="str">
        <f>職員点検資料１!E100</f>
        <v>（　　　　　　）</v>
      </c>
      <c r="F100" s="33" t="str">
        <f>IF(職員点検資料１!F100="","",職員点検資料１!F100)</f>
        <v/>
      </c>
      <c r="G100" s="2667"/>
      <c r="H100" s="2586"/>
      <c r="I100" s="2658"/>
      <c r="J100" s="2586"/>
      <c r="K100" s="2658"/>
      <c r="L100" s="2586"/>
      <c r="M100" s="2658"/>
      <c r="N100" s="2586"/>
      <c r="O100" s="2658"/>
      <c r="P100" s="36"/>
      <c r="Q100" s="36"/>
      <c r="R100" s="36"/>
      <c r="S100" s="36"/>
      <c r="U100" s="2664"/>
      <c r="V100" s="2664"/>
    </row>
    <row r="101" spans="1:22" s="16" customFormat="1" ht="12" customHeight="1">
      <c r="A101" s="2562">
        <v>33</v>
      </c>
      <c r="B101" s="2647" t="str">
        <f>IF(職員点検資料１!B101="","",職員点検資料１!B101)</f>
        <v/>
      </c>
      <c r="C101" s="2647" t="str">
        <f>IF(職員点検資料１!C101="","",職員点検資料１!C101)</f>
        <v/>
      </c>
      <c r="D101" s="2647" t="str">
        <f>IF(職員点検資料１!D101="","",職員点検資料１!D101)</f>
        <v/>
      </c>
      <c r="E101" s="28" t="str">
        <f>職員点検資料１!E101</f>
        <v>保育士</v>
      </c>
      <c r="F101" s="29" t="str">
        <f>IF(職員点検資料１!F101="","",職員点検資料１!F101)</f>
        <v/>
      </c>
      <c r="G101" s="2665" t="str">
        <f>IF(職員点検資料１!G101="","",職員点検資料１!G101)</f>
        <v/>
      </c>
      <c r="H101" s="2584"/>
      <c r="I101" s="2656" t="s">
        <v>311</v>
      </c>
      <c r="J101" s="2584"/>
      <c r="K101" s="2656" t="s">
        <v>630</v>
      </c>
      <c r="L101" s="2584"/>
      <c r="M101" s="2656" t="s">
        <v>311</v>
      </c>
      <c r="N101" s="2584"/>
      <c r="O101" s="2656" t="s">
        <v>630</v>
      </c>
      <c r="P101" s="36"/>
      <c r="Q101" s="36"/>
      <c r="R101" s="36"/>
      <c r="S101" s="36"/>
      <c r="U101" s="2662" t="str">
        <f>職員点検資料１!AC101</f>
        <v/>
      </c>
      <c r="V101" s="2662">
        <f t="shared" ref="V101" si="31">L101+N101</f>
        <v>0</v>
      </c>
    </row>
    <row r="102" spans="1:22" s="16" customFormat="1">
      <c r="A102" s="2563"/>
      <c r="B102" s="2648"/>
      <c r="C102" s="2648"/>
      <c r="D102" s="2648"/>
      <c r="E102" s="30" t="str">
        <f>職員点検資料１!E102</f>
        <v>幼稚園教諭</v>
      </c>
      <c r="F102" s="31" t="str">
        <f>IF(職員点検資料１!F102="","",職員点検資料１!F102)</f>
        <v/>
      </c>
      <c r="G102" s="2666"/>
      <c r="H102" s="2585"/>
      <c r="I102" s="2657"/>
      <c r="J102" s="2585"/>
      <c r="K102" s="2657"/>
      <c r="L102" s="2585"/>
      <c r="M102" s="2657"/>
      <c r="N102" s="2585"/>
      <c r="O102" s="2657"/>
      <c r="P102" s="36"/>
      <c r="Q102" s="36"/>
      <c r="R102" s="36"/>
      <c r="S102" s="36"/>
      <c r="U102" s="2663"/>
      <c r="V102" s="2663"/>
    </row>
    <row r="103" spans="1:22" s="16" customFormat="1">
      <c r="A103" s="2564"/>
      <c r="B103" s="2649"/>
      <c r="C103" s="2649"/>
      <c r="D103" s="2649"/>
      <c r="E103" s="32" t="str">
        <f>職員点検資料１!E103</f>
        <v>（　　　　　　）</v>
      </c>
      <c r="F103" s="33" t="str">
        <f>IF(職員点検資料１!F103="","",職員点検資料１!F103)</f>
        <v/>
      </c>
      <c r="G103" s="2667"/>
      <c r="H103" s="2586"/>
      <c r="I103" s="2658"/>
      <c r="J103" s="2586"/>
      <c r="K103" s="2658"/>
      <c r="L103" s="2586"/>
      <c r="M103" s="2658"/>
      <c r="N103" s="2586"/>
      <c r="O103" s="2658"/>
      <c r="P103" s="36"/>
      <c r="Q103" s="36"/>
      <c r="R103" s="36"/>
      <c r="S103" s="36"/>
      <c r="U103" s="2664"/>
      <c r="V103" s="2664"/>
    </row>
    <row r="104" spans="1:22" s="16" customFormat="1" ht="12" customHeight="1">
      <c r="A104" s="2562">
        <v>34</v>
      </c>
      <c r="B104" s="2647" t="str">
        <f>IF(職員点検資料１!B104="","",職員点検資料１!B104)</f>
        <v/>
      </c>
      <c r="C104" s="2647" t="str">
        <f>IF(職員点検資料１!C104="","",職員点検資料１!C104)</f>
        <v/>
      </c>
      <c r="D104" s="2647" t="str">
        <f>IF(職員点検資料１!D104="","",職員点検資料１!D104)</f>
        <v/>
      </c>
      <c r="E104" s="28" t="str">
        <f>職員点検資料１!E104</f>
        <v>保育士</v>
      </c>
      <c r="F104" s="29" t="str">
        <f>IF(職員点検資料１!F104="","",職員点検資料１!F104)</f>
        <v/>
      </c>
      <c r="G104" s="2665" t="str">
        <f>IF(職員点検資料１!G104="","",職員点検資料１!G104)</f>
        <v/>
      </c>
      <c r="H104" s="2584"/>
      <c r="I104" s="2656" t="s">
        <v>311</v>
      </c>
      <c r="J104" s="2584"/>
      <c r="K104" s="2656" t="s">
        <v>630</v>
      </c>
      <c r="L104" s="2584"/>
      <c r="M104" s="2656" t="s">
        <v>311</v>
      </c>
      <c r="N104" s="2584"/>
      <c r="O104" s="2656" t="s">
        <v>630</v>
      </c>
      <c r="P104" s="36"/>
      <c r="Q104" s="36"/>
      <c r="R104" s="36"/>
      <c r="S104" s="36"/>
      <c r="U104" s="2662" t="str">
        <f>職員点検資料１!AC104</f>
        <v/>
      </c>
      <c r="V104" s="2662">
        <f t="shared" ref="V104" si="32">L104+N104</f>
        <v>0</v>
      </c>
    </row>
    <row r="105" spans="1:22" s="16" customFormat="1">
      <c r="A105" s="2563"/>
      <c r="B105" s="2648"/>
      <c r="C105" s="2648"/>
      <c r="D105" s="2648"/>
      <c r="E105" s="30" t="str">
        <f>職員点検資料１!E105</f>
        <v>幼稚園教諭</v>
      </c>
      <c r="F105" s="31" t="str">
        <f>IF(職員点検資料１!F105="","",職員点検資料１!F105)</f>
        <v/>
      </c>
      <c r="G105" s="2666"/>
      <c r="H105" s="2585"/>
      <c r="I105" s="2657"/>
      <c r="J105" s="2585"/>
      <c r="K105" s="2657"/>
      <c r="L105" s="2585"/>
      <c r="M105" s="2657"/>
      <c r="N105" s="2585"/>
      <c r="O105" s="2657"/>
      <c r="P105" s="36"/>
      <c r="Q105" s="36"/>
      <c r="R105" s="36"/>
      <c r="S105" s="36"/>
      <c r="U105" s="2663"/>
      <c r="V105" s="2663"/>
    </row>
    <row r="106" spans="1:22" s="16" customFormat="1">
      <c r="A106" s="2564"/>
      <c r="B106" s="2649"/>
      <c r="C106" s="2649"/>
      <c r="D106" s="2649"/>
      <c r="E106" s="32" t="str">
        <f>職員点検資料１!E106</f>
        <v>（　　　　　　）</v>
      </c>
      <c r="F106" s="33" t="str">
        <f>IF(職員点検資料１!F106="","",職員点検資料１!F106)</f>
        <v/>
      </c>
      <c r="G106" s="2667"/>
      <c r="H106" s="2586"/>
      <c r="I106" s="2658"/>
      <c r="J106" s="2586"/>
      <c r="K106" s="2658"/>
      <c r="L106" s="2586"/>
      <c r="M106" s="2658"/>
      <c r="N106" s="2586"/>
      <c r="O106" s="2658"/>
      <c r="P106" s="36"/>
      <c r="Q106" s="36"/>
      <c r="R106" s="36"/>
      <c r="S106" s="36"/>
      <c r="U106" s="2664"/>
      <c r="V106" s="2664"/>
    </row>
    <row r="107" spans="1:22" s="16" customFormat="1" ht="12" customHeight="1">
      <c r="A107" s="2562">
        <v>35</v>
      </c>
      <c r="B107" s="2647" t="str">
        <f>IF(職員点検資料１!B107="","",職員点検資料１!B107)</f>
        <v/>
      </c>
      <c r="C107" s="2647" t="str">
        <f>IF(職員点検資料１!C107="","",職員点検資料１!C107)</f>
        <v/>
      </c>
      <c r="D107" s="2647" t="str">
        <f>IF(職員点検資料１!D107="","",職員点検資料１!D107)</f>
        <v/>
      </c>
      <c r="E107" s="28" t="str">
        <f>職員点検資料１!E107</f>
        <v>保育士</v>
      </c>
      <c r="F107" s="29" t="str">
        <f>IF(職員点検資料１!F107="","",職員点検資料１!F107)</f>
        <v/>
      </c>
      <c r="G107" s="2665" t="str">
        <f>IF(職員点検資料１!G107="","",職員点検資料１!G107)</f>
        <v/>
      </c>
      <c r="H107" s="2584"/>
      <c r="I107" s="2656" t="s">
        <v>311</v>
      </c>
      <c r="J107" s="2584"/>
      <c r="K107" s="2656" t="s">
        <v>630</v>
      </c>
      <c r="L107" s="2584"/>
      <c r="M107" s="2656" t="s">
        <v>311</v>
      </c>
      <c r="N107" s="2584"/>
      <c r="O107" s="2656" t="s">
        <v>630</v>
      </c>
      <c r="P107" s="36"/>
      <c r="Q107" s="36"/>
      <c r="R107" s="36"/>
      <c r="S107" s="36"/>
      <c r="U107" s="2662" t="str">
        <f>職員点検資料１!AC107</f>
        <v/>
      </c>
      <c r="V107" s="2662">
        <f t="shared" ref="V107" si="33">L107+N107</f>
        <v>0</v>
      </c>
    </row>
    <row r="108" spans="1:22" s="16" customFormat="1">
      <c r="A108" s="2563"/>
      <c r="B108" s="2648"/>
      <c r="C108" s="2648"/>
      <c r="D108" s="2648"/>
      <c r="E108" s="30" t="str">
        <f>職員点検資料１!E108</f>
        <v>幼稚園教諭</v>
      </c>
      <c r="F108" s="31" t="str">
        <f>IF(職員点検資料１!F108="","",職員点検資料１!F108)</f>
        <v/>
      </c>
      <c r="G108" s="2666"/>
      <c r="H108" s="2585"/>
      <c r="I108" s="2657"/>
      <c r="J108" s="2585"/>
      <c r="K108" s="2657"/>
      <c r="L108" s="2585"/>
      <c r="M108" s="2657"/>
      <c r="N108" s="2585"/>
      <c r="O108" s="2657"/>
      <c r="P108" s="36"/>
      <c r="Q108" s="36"/>
      <c r="R108" s="36"/>
      <c r="S108" s="36"/>
      <c r="U108" s="2663"/>
      <c r="V108" s="2663"/>
    </row>
    <row r="109" spans="1:22" s="16" customFormat="1">
      <c r="A109" s="2564"/>
      <c r="B109" s="2649"/>
      <c r="C109" s="2649"/>
      <c r="D109" s="2649"/>
      <c r="E109" s="32" t="str">
        <f>職員点検資料１!E109</f>
        <v>（　　　　　　）</v>
      </c>
      <c r="F109" s="33" t="str">
        <f>IF(職員点検資料１!F109="","",職員点検資料１!F109)</f>
        <v/>
      </c>
      <c r="G109" s="2667"/>
      <c r="H109" s="2586"/>
      <c r="I109" s="2658"/>
      <c r="J109" s="2586"/>
      <c r="K109" s="2658"/>
      <c r="L109" s="2586"/>
      <c r="M109" s="2658"/>
      <c r="N109" s="2586"/>
      <c r="O109" s="2658"/>
      <c r="P109" s="36"/>
      <c r="Q109" s="36"/>
      <c r="R109" s="36"/>
      <c r="S109" s="36"/>
      <c r="U109" s="2664"/>
      <c r="V109" s="2664"/>
    </row>
    <row r="110" spans="1:22" s="16" customFormat="1" ht="12" customHeight="1">
      <c r="A110" s="2562">
        <v>36</v>
      </c>
      <c r="B110" s="2647" t="str">
        <f>IF(職員点検資料１!B110="","",職員点検資料１!B110)</f>
        <v/>
      </c>
      <c r="C110" s="2647" t="str">
        <f>IF(職員点検資料１!C110="","",職員点検資料１!C110)</f>
        <v/>
      </c>
      <c r="D110" s="2647" t="str">
        <f>IF(職員点検資料１!D110="","",職員点検資料１!D110)</f>
        <v/>
      </c>
      <c r="E110" s="28" t="str">
        <f>職員点検資料１!E110</f>
        <v>保育士</v>
      </c>
      <c r="F110" s="29" t="str">
        <f>IF(職員点検資料１!F110="","",職員点検資料１!F110)</f>
        <v/>
      </c>
      <c r="G110" s="2665" t="str">
        <f>IF(職員点検資料１!G110="","",職員点検資料１!G110)</f>
        <v/>
      </c>
      <c r="H110" s="2584"/>
      <c r="I110" s="2656" t="s">
        <v>311</v>
      </c>
      <c r="J110" s="2584"/>
      <c r="K110" s="2656" t="s">
        <v>630</v>
      </c>
      <c r="L110" s="2584"/>
      <c r="M110" s="2656" t="s">
        <v>311</v>
      </c>
      <c r="N110" s="2584"/>
      <c r="O110" s="2656" t="s">
        <v>630</v>
      </c>
      <c r="P110" s="36"/>
      <c r="Q110" s="36"/>
      <c r="R110" s="36"/>
      <c r="S110" s="36"/>
      <c r="U110" s="2662" t="str">
        <f>職員点検資料１!AC110</f>
        <v/>
      </c>
      <c r="V110" s="2662">
        <f t="shared" ref="V110" si="34">L110+N110</f>
        <v>0</v>
      </c>
    </row>
    <row r="111" spans="1:22" s="16" customFormat="1">
      <c r="A111" s="2563"/>
      <c r="B111" s="2648"/>
      <c r="C111" s="2648"/>
      <c r="D111" s="2648"/>
      <c r="E111" s="30" t="str">
        <f>職員点検資料１!E111</f>
        <v>幼稚園教諭</v>
      </c>
      <c r="F111" s="31" t="str">
        <f>IF(職員点検資料１!F111="","",職員点検資料１!F111)</f>
        <v/>
      </c>
      <c r="G111" s="2666"/>
      <c r="H111" s="2585"/>
      <c r="I111" s="2657"/>
      <c r="J111" s="2585"/>
      <c r="K111" s="2657"/>
      <c r="L111" s="2585"/>
      <c r="M111" s="2657"/>
      <c r="N111" s="2585"/>
      <c r="O111" s="2657"/>
      <c r="P111" s="36"/>
      <c r="Q111" s="36"/>
      <c r="R111" s="36"/>
      <c r="S111" s="36"/>
      <c r="U111" s="2663"/>
      <c r="V111" s="2663"/>
    </row>
    <row r="112" spans="1:22" s="16" customFormat="1">
      <c r="A112" s="2564"/>
      <c r="B112" s="2649"/>
      <c r="C112" s="2649"/>
      <c r="D112" s="2649"/>
      <c r="E112" s="32" t="str">
        <f>職員点検資料１!E112</f>
        <v>（　　　　　　）</v>
      </c>
      <c r="F112" s="33" t="str">
        <f>IF(職員点検資料１!F112="","",職員点検資料１!F112)</f>
        <v/>
      </c>
      <c r="G112" s="2667"/>
      <c r="H112" s="2586"/>
      <c r="I112" s="2658"/>
      <c r="J112" s="2586"/>
      <c r="K112" s="2658"/>
      <c r="L112" s="2586"/>
      <c r="M112" s="2658"/>
      <c r="N112" s="2586"/>
      <c r="O112" s="2658"/>
      <c r="P112" s="36"/>
      <c r="Q112" s="36"/>
      <c r="R112" s="36"/>
      <c r="S112" s="36"/>
      <c r="U112" s="2664"/>
      <c r="V112" s="2664"/>
    </row>
    <row r="113" spans="1:22" s="16" customFormat="1" ht="12" customHeight="1">
      <c r="A113" s="2562">
        <v>37</v>
      </c>
      <c r="B113" s="2647" t="str">
        <f>IF(職員点検資料１!B113="","",職員点検資料１!B113)</f>
        <v/>
      </c>
      <c r="C113" s="2647" t="str">
        <f>IF(職員点検資料１!C113="","",職員点検資料１!C113)</f>
        <v/>
      </c>
      <c r="D113" s="2647" t="str">
        <f>IF(職員点検資料１!D113="","",職員点検資料１!D113)</f>
        <v/>
      </c>
      <c r="E113" s="28" t="str">
        <f>職員点検資料１!E113</f>
        <v>保育士</v>
      </c>
      <c r="F113" s="29" t="str">
        <f>IF(職員点検資料１!F113="","",職員点検資料１!F113)</f>
        <v/>
      </c>
      <c r="G113" s="2665" t="str">
        <f>IF(職員点検資料１!G113="","",職員点検資料１!G113)</f>
        <v/>
      </c>
      <c r="H113" s="2584"/>
      <c r="I113" s="2656" t="s">
        <v>311</v>
      </c>
      <c r="J113" s="2584"/>
      <c r="K113" s="2656" t="s">
        <v>630</v>
      </c>
      <c r="L113" s="2584"/>
      <c r="M113" s="2656" t="s">
        <v>311</v>
      </c>
      <c r="N113" s="2584"/>
      <c r="O113" s="2656" t="s">
        <v>630</v>
      </c>
      <c r="P113" s="36"/>
      <c r="Q113" s="36"/>
      <c r="R113" s="36"/>
      <c r="S113" s="36"/>
      <c r="U113" s="2662" t="str">
        <f>職員点検資料１!AC113</f>
        <v/>
      </c>
      <c r="V113" s="2662">
        <f t="shared" ref="V113" si="35">L113+N113</f>
        <v>0</v>
      </c>
    </row>
    <row r="114" spans="1:22" s="16" customFormat="1">
      <c r="A114" s="2563"/>
      <c r="B114" s="2648"/>
      <c r="C114" s="2648"/>
      <c r="D114" s="2648"/>
      <c r="E114" s="30" t="str">
        <f>職員点検資料１!E114</f>
        <v>幼稚園教諭</v>
      </c>
      <c r="F114" s="31" t="str">
        <f>IF(職員点検資料１!F114="","",職員点検資料１!F114)</f>
        <v/>
      </c>
      <c r="G114" s="2666"/>
      <c r="H114" s="2585"/>
      <c r="I114" s="2657"/>
      <c r="J114" s="2585"/>
      <c r="K114" s="2657"/>
      <c r="L114" s="2585"/>
      <c r="M114" s="2657"/>
      <c r="N114" s="2585"/>
      <c r="O114" s="2657"/>
      <c r="P114" s="36"/>
      <c r="Q114" s="36"/>
      <c r="R114" s="36"/>
      <c r="S114" s="36"/>
      <c r="U114" s="2663"/>
      <c r="V114" s="2663"/>
    </row>
    <row r="115" spans="1:22" s="16" customFormat="1">
      <c r="A115" s="2564"/>
      <c r="B115" s="2649"/>
      <c r="C115" s="2649"/>
      <c r="D115" s="2649"/>
      <c r="E115" s="32" t="str">
        <f>職員点検資料１!E115</f>
        <v>（　　　　　　）</v>
      </c>
      <c r="F115" s="33" t="str">
        <f>IF(職員点検資料１!F115="","",職員点検資料１!F115)</f>
        <v/>
      </c>
      <c r="G115" s="2667"/>
      <c r="H115" s="2586"/>
      <c r="I115" s="2658"/>
      <c r="J115" s="2586"/>
      <c r="K115" s="2658"/>
      <c r="L115" s="2586"/>
      <c r="M115" s="2658"/>
      <c r="N115" s="2586"/>
      <c r="O115" s="2658"/>
      <c r="P115" s="36"/>
      <c r="Q115" s="36"/>
      <c r="R115" s="36"/>
      <c r="S115" s="36"/>
      <c r="U115" s="2664"/>
      <c r="V115" s="2664"/>
    </row>
    <row r="116" spans="1:22" s="16" customFormat="1" ht="12" customHeight="1">
      <c r="A116" s="2562">
        <v>38</v>
      </c>
      <c r="B116" s="2647" t="str">
        <f>IF(職員点検資料１!B116="","",職員点検資料１!B116)</f>
        <v/>
      </c>
      <c r="C116" s="2647" t="str">
        <f>IF(職員点検資料１!C116="","",職員点検資料１!C116)</f>
        <v/>
      </c>
      <c r="D116" s="2647" t="str">
        <f>IF(職員点検資料１!D116="","",職員点検資料１!D116)</f>
        <v/>
      </c>
      <c r="E116" s="28" t="str">
        <f>職員点検資料１!E116</f>
        <v>保育士</v>
      </c>
      <c r="F116" s="29" t="str">
        <f>IF(職員点検資料１!F116="","",職員点検資料１!F116)</f>
        <v/>
      </c>
      <c r="G116" s="2665" t="str">
        <f>IF(職員点検資料１!G116="","",職員点検資料１!G116)</f>
        <v/>
      </c>
      <c r="H116" s="2584"/>
      <c r="I116" s="2656" t="s">
        <v>311</v>
      </c>
      <c r="J116" s="2584"/>
      <c r="K116" s="2656" t="s">
        <v>630</v>
      </c>
      <c r="L116" s="2584"/>
      <c r="M116" s="2656" t="s">
        <v>311</v>
      </c>
      <c r="N116" s="2584"/>
      <c r="O116" s="2656" t="s">
        <v>630</v>
      </c>
      <c r="P116" s="36"/>
      <c r="Q116" s="36"/>
      <c r="R116" s="36"/>
      <c r="S116" s="36"/>
      <c r="U116" s="2662" t="str">
        <f>職員点検資料１!AC116</f>
        <v/>
      </c>
      <c r="V116" s="2662">
        <f t="shared" ref="V116" si="36">L116+N116</f>
        <v>0</v>
      </c>
    </row>
    <row r="117" spans="1:22" s="16" customFormat="1">
      <c r="A117" s="2563"/>
      <c r="B117" s="2648"/>
      <c r="C117" s="2648"/>
      <c r="D117" s="2648"/>
      <c r="E117" s="30" t="str">
        <f>職員点検資料１!E117</f>
        <v>幼稚園教諭</v>
      </c>
      <c r="F117" s="31" t="str">
        <f>IF(職員点検資料１!F117="","",職員点検資料１!F117)</f>
        <v/>
      </c>
      <c r="G117" s="2666"/>
      <c r="H117" s="2585"/>
      <c r="I117" s="2657"/>
      <c r="J117" s="2585"/>
      <c r="K117" s="2657"/>
      <c r="L117" s="2585"/>
      <c r="M117" s="2657"/>
      <c r="N117" s="2585"/>
      <c r="O117" s="2657"/>
      <c r="P117" s="36"/>
      <c r="Q117" s="36"/>
      <c r="R117" s="36"/>
      <c r="S117" s="36"/>
      <c r="U117" s="2663"/>
      <c r="V117" s="2663"/>
    </row>
    <row r="118" spans="1:22" s="16" customFormat="1">
      <c r="A118" s="2564"/>
      <c r="B118" s="2649"/>
      <c r="C118" s="2649"/>
      <c r="D118" s="2649"/>
      <c r="E118" s="32" t="str">
        <f>職員点検資料１!E118</f>
        <v>（　　　　　　）</v>
      </c>
      <c r="F118" s="33" t="str">
        <f>IF(職員点検資料１!F118="","",職員点検資料１!F118)</f>
        <v/>
      </c>
      <c r="G118" s="2667"/>
      <c r="H118" s="2586"/>
      <c r="I118" s="2658"/>
      <c r="J118" s="2586"/>
      <c r="K118" s="2658"/>
      <c r="L118" s="2586"/>
      <c r="M118" s="2658"/>
      <c r="N118" s="2586"/>
      <c r="O118" s="2658"/>
      <c r="P118" s="36"/>
      <c r="Q118" s="36"/>
      <c r="R118" s="36"/>
      <c r="S118" s="36"/>
      <c r="U118" s="2664"/>
      <c r="V118" s="2664"/>
    </row>
    <row r="119" spans="1:22" s="16" customFormat="1" ht="12" customHeight="1">
      <c r="A119" s="2562">
        <v>39</v>
      </c>
      <c r="B119" s="2647" t="str">
        <f>IF(職員点検資料１!B119="","",職員点検資料１!B119)</f>
        <v/>
      </c>
      <c r="C119" s="2647" t="str">
        <f>IF(職員点検資料１!C119="","",職員点検資料１!C119)</f>
        <v/>
      </c>
      <c r="D119" s="2647" t="str">
        <f>IF(職員点検資料１!D119="","",職員点検資料１!D119)</f>
        <v/>
      </c>
      <c r="E119" s="28" t="str">
        <f>職員点検資料１!E119</f>
        <v>保育士</v>
      </c>
      <c r="F119" s="29" t="str">
        <f>IF(職員点検資料１!F119="","",職員点検資料１!F119)</f>
        <v/>
      </c>
      <c r="G119" s="2665" t="str">
        <f>IF(職員点検資料１!G119="","",職員点検資料１!G119)</f>
        <v/>
      </c>
      <c r="H119" s="2584"/>
      <c r="I119" s="2656" t="s">
        <v>311</v>
      </c>
      <c r="J119" s="2584"/>
      <c r="K119" s="2656" t="s">
        <v>630</v>
      </c>
      <c r="L119" s="2584"/>
      <c r="M119" s="2656" t="s">
        <v>311</v>
      </c>
      <c r="N119" s="2584"/>
      <c r="O119" s="2656" t="s">
        <v>630</v>
      </c>
      <c r="P119" s="36"/>
      <c r="Q119" s="36"/>
      <c r="R119" s="36"/>
      <c r="S119" s="36"/>
      <c r="U119" s="2662" t="str">
        <f>職員点検資料１!AC119</f>
        <v/>
      </c>
      <c r="V119" s="2662">
        <f t="shared" ref="V119" si="37">L119+N119</f>
        <v>0</v>
      </c>
    </row>
    <row r="120" spans="1:22" s="16" customFormat="1">
      <c r="A120" s="2563"/>
      <c r="B120" s="2648"/>
      <c r="C120" s="2648"/>
      <c r="D120" s="2648"/>
      <c r="E120" s="30" t="str">
        <f>職員点検資料１!E120</f>
        <v>幼稚園教諭</v>
      </c>
      <c r="F120" s="31" t="str">
        <f>IF(職員点検資料１!F120="","",職員点検資料１!F120)</f>
        <v/>
      </c>
      <c r="G120" s="2666"/>
      <c r="H120" s="2585"/>
      <c r="I120" s="2657"/>
      <c r="J120" s="2585"/>
      <c r="K120" s="2657"/>
      <c r="L120" s="2585"/>
      <c r="M120" s="2657"/>
      <c r="N120" s="2585"/>
      <c r="O120" s="2657"/>
      <c r="P120" s="36"/>
      <c r="Q120" s="36"/>
      <c r="R120" s="36"/>
      <c r="S120" s="36"/>
      <c r="U120" s="2663"/>
      <c r="V120" s="2663"/>
    </row>
    <row r="121" spans="1:22" s="16" customFormat="1">
      <c r="A121" s="2564"/>
      <c r="B121" s="2649"/>
      <c r="C121" s="2649"/>
      <c r="D121" s="2649"/>
      <c r="E121" s="32" t="str">
        <f>職員点検資料１!E121</f>
        <v>（　　　　　　）</v>
      </c>
      <c r="F121" s="33" t="str">
        <f>IF(職員点検資料１!F121="","",職員点検資料１!F121)</f>
        <v/>
      </c>
      <c r="G121" s="2667"/>
      <c r="H121" s="2586"/>
      <c r="I121" s="2658"/>
      <c r="J121" s="2586"/>
      <c r="K121" s="2658"/>
      <c r="L121" s="2586"/>
      <c r="M121" s="2658"/>
      <c r="N121" s="2586"/>
      <c r="O121" s="2658"/>
      <c r="P121" s="36"/>
      <c r="Q121" s="36"/>
      <c r="R121" s="36"/>
      <c r="S121" s="36"/>
      <c r="U121" s="2664"/>
      <c r="V121" s="2664"/>
    </row>
    <row r="122" spans="1:22" s="16" customFormat="1" ht="12" customHeight="1">
      <c r="A122" s="2562">
        <v>40</v>
      </c>
      <c r="B122" s="2647" t="str">
        <f>IF(職員点検資料１!B122="","",職員点検資料１!B122)</f>
        <v/>
      </c>
      <c r="C122" s="2647" t="str">
        <f>IF(職員点検資料１!C122="","",職員点検資料１!C122)</f>
        <v/>
      </c>
      <c r="D122" s="2647" t="str">
        <f>IF(職員点検資料１!D122="","",職員点検資料１!D122)</f>
        <v/>
      </c>
      <c r="E122" s="28" t="str">
        <f>職員点検資料１!E122</f>
        <v>保育士</v>
      </c>
      <c r="F122" s="29" t="str">
        <f>IF(職員点検資料１!F122="","",職員点検資料１!F122)</f>
        <v/>
      </c>
      <c r="G122" s="2665" t="str">
        <f>IF(職員点検資料１!G122="","",職員点検資料１!G122)</f>
        <v/>
      </c>
      <c r="H122" s="2584"/>
      <c r="I122" s="2656" t="s">
        <v>311</v>
      </c>
      <c r="J122" s="2584"/>
      <c r="K122" s="2656" t="s">
        <v>630</v>
      </c>
      <c r="L122" s="2584"/>
      <c r="M122" s="2656" t="s">
        <v>311</v>
      </c>
      <c r="N122" s="2584"/>
      <c r="O122" s="2656" t="s">
        <v>630</v>
      </c>
      <c r="P122" s="36"/>
      <c r="Q122" s="36"/>
      <c r="R122" s="36"/>
      <c r="S122" s="36"/>
      <c r="U122" s="2662" t="str">
        <f>職員点検資料１!AC122</f>
        <v/>
      </c>
      <c r="V122" s="2662">
        <f t="shared" ref="V122" si="38">L122+N122</f>
        <v>0</v>
      </c>
    </row>
    <row r="123" spans="1:22" s="16" customFormat="1">
      <c r="A123" s="2563"/>
      <c r="B123" s="2648"/>
      <c r="C123" s="2648"/>
      <c r="D123" s="2648"/>
      <c r="E123" s="30" t="str">
        <f>職員点検資料１!E123</f>
        <v>幼稚園教諭</v>
      </c>
      <c r="F123" s="31" t="str">
        <f>IF(職員点検資料１!F123="","",職員点検資料１!F123)</f>
        <v/>
      </c>
      <c r="G123" s="2666"/>
      <c r="H123" s="2585"/>
      <c r="I123" s="2657"/>
      <c r="J123" s="2585"/>
      <c r="K123" s="2657"/>
      <c r="L123" s="2585"/>
      <c r="M123" s="2657"/>
      <c r="N123" s="2585"/>
      <c r="O123" s="2657"/>
      <c r="P123" s="36"/>
      <c r="Q123" s="36"/>
      <c r="R123" s="36"/>
      <c r="S123" s="36"/>
      <c r="U123" s="2663"/>
      <c r="V123" s="2663"/>
    </row>
    <row r="124" spans="1:22" s="16" customFormat="1">
      <c r="A124" s="2564"/>
      <c r="B124" s="2649"/>
      <c r="C124" s="2649"/>
      <c r="D124" s="2649"/>
      <c r="E124" s="32" t="str">
        <f>職員点検資料１!E124</f>
        <v>（　　　　　　）</v>
      </c>
      <c r="F124" s="33" t="str">
        <f>IF(職員点検資料１!F124="","",職員点検資料１!F124)</f>
        <v/>
      </c>
      <c r="G124" s="2667"/>
      <c r="H124" s="2586"/>
      <c r="I124" s="2658"/>
      <c r="J124" s="2586"/>
      <c r="K124" s="2658"/>
      <c r="L124" s="2586"/>
      <c r="M124" s="2658"/>
      <c r="N124" s="2586"/>
      <c r="O124" s="2658"/>
      <c r="P124" s="36"/>
      <c r="Q124" s="36"/>
      <c r="R124" s="36"/>
      <c r="S124" s="36"/>
      <c r="U124" s="2664"/>
      <c r="V124" s="2664"/>
    </row>
    <row r="125" spans="1:22" s="16" customFormat="1" ht="12" customHeight="1">
      <c r="A125" s="2562">
        <v>41</v>
      </c>
      <c r="B125" s="2647" t="str">
        <f>IF(職員点検資料１!B125="","",職員点検資料１!B125)</f>
        <v/>
      </c>
      <c r="C125" s="2647" t="str">
        <f>IF(職員点検資料１!C125="","",職員点検資料１!C125)</f>
        <v/>
      </c>
      <c r="D125" s="2647" t="str">
        <f>IF(職員点検資料１!D125="","",職員点検資料１!D125)</f>
        <v/>
      </c>
      <c r="E125" s="28" t="str">
        <f>職員点検資料１!E125</f>
        <v>保育士</v>
      </c>
      <c r="F125" s="29" t="str">
        <f>IF(職員点検資料１!F125="","",職員点検資料１!F125)</f>
        <v/>
      </c>
      <c r="G125" s="2665" t="str">
        <f>IF(職員点検資料１!G125="","",職員点検資料１!G125)</f>
        <v/>
      </c>
      <c r="H125" s="2584"/>
      <c r="I125" s="2656" t="s">
        <v>311</v>
      </c>
      <c r="J125" s="2584"/>
      <c r="K125" s="2656" t="s">
        <v>630</v>
      </c>
      <c r="L125" s="2584"/>
      <c r="M125" s="2656" t="s">
        <v>311</v>
      </c>
      <c r="N125" s="2584"/>
      <c r="O125" s="2656" t="s">
        <v>630</v>
      </c>
      <c r="P125" s="36"/>
      <c r="Q125" s="36"/>
      <c r="R125" s="36"/>
      <c r="S125" s="36"/>
      <c r="U125" s="2662" t="str">
        <f>職員点検資料１!AC125</f>
        <v/>
      </c>
      <c r="V125" s="2662">
        <f t="shared" ref="V125" si="39">L125+N125</f>
        <v>0</v>
      </c>
    </row>
    <row r="126" spans="1:22" s="16" customFormat="1">
      <c r="A126" s="2563"/>
      <c r="B126" s="2648"/>
      <c r="C126" s="2648"/>
      <c r="D126" s="2648"/>
      <c r="E126" s="30" t="str">
        <f>職員点検資料１!E126</f>
        <v>幼稚園教諭</v>
      </c>
      <c r="F126" s="31" t="str">
        <f>IF(職員点検資料１!F126="","",職員点検資料１!F126)</f>
        <v/>
      </c>
      <c r="G126" s="2666"/>
      <c r="H126" s="2585"/>
      <c r="I126" s="2657"/>
      <c r="J126" s="2585"/>
      <c r="K126" s="2657"/>
      <c r="L126" s="2585"/>
      <c r="M126" s="2657"/>
      <c r="N126" s="2585"/>
      <c r="O126" s="2657"/>
      <c r="P126" s="36"/>
      <c r="Q126" s="36"/>
      <c r="R126" s="36"/>
      <c r="S126" s="36"/>
      <c r="U126" s="2663"/>
      <c r="V126" s="2663"/>
    </row>
    <row r="127" spans="1:22" s="16" customFormat="1">
      <c r="A127" s="2564"/>
      <c r="B127" s="2649"/>
      <c r="C127" s="2649"/>
      <c r="D127" s="2649"/>
      <c r="E127" s="32" t="str">
        <f>職員点検資料１!E127</f>
        <v>（　　　　　　）</v>
      </c>
      <c r="F127" s="33" t="str">
        <f>IF(職員点検資料１!F127="","",職員点検資料１!F127)</f>
        <v/>
      </c>
      <c r="G127" s="2667"/>
      <c r="H127" s="2586"/>
      <c r="I127" s="2658"/>
      <c r="J127" s="2586"/>
      <c r="K127" s="2658"/>
      <c r="L127" s="2586"/>
      <c r="M127" s="2658"/>
      <c r="N127" s="2586"/>
      <c r="O127" s="2658"/>
      <c r="P127" s="36"/>
      <c r="Q127" s="36"/>
      <c r="R127" s="36"/>
      <c r="S127" s="36"/>
      <c r="U127" s="2664"/>
      <c r="V127" s="2664"/>
    </row>
    <row r="128" spans="1:22" s="16" customFormat="1" ht="12" customHeight="1">
      <c r="A128" s="2562">
        <v>42</v>
      </c>
      <c r="B128" s="2647" t="str">
        <f>IF(職員点検資料１!B128="","",職員点検資料１!B128)</f>
        <v/>
      </c>
      <c r="C128" s="2647" t="str">
        <f>IF(職員点検資料１!C128="","",職員点検資料１!C128)</f>
        <v/>
      </c>
      <c r="D128" s="2647" t="str">
        <f>IF(職員点検資料１!D128="","",職員点検資料１!D128)</f>
        <v/>
      </c>
      <c r="E128" s="28" t="str">
        <f>職員点検資料１!E128</f>
        <v>保育士</v>
      </c>
      <c r="F128" s="29" t="str">
        <f>IF(職員点検資料１!F128="","",職員点検資料１!F128)</f>
        <v/>
      </c>
      <c r="G128" s="2665" t="str">
        <f>IF(職員点検資料１!G128="","",職員点検資料１!G128)</f>
        <v/>
      </c>
      <c r="H128" s="2584"/>
      <c r="I128" s="2656" t="s">
        <v>311</v>
      </c>
      <c r="J128" s="2584"/>
      <c r="K128" s="2656" t="s">
        <v>630</v>
      </c>
      <c r="L128" s="2584"/>
      <c r="M128" s="2656" t="s">
        <v>311</v>
      </c>
      <c r="N128" s="2584"/>
      <c r="O128" s="2656" t="s">
        <v>630</v>
      </c>
      <c r="P128" s="36"/>
      <c r="Q128" s="36"/>
      <c r="R128" s="36"/>
      <c r="S128" s="36"/>
      <c r="U128" s="2662" t="str">
        <f>職員点検資料１!AC128</f>
        <v/>
      </c>
      <c r="V128" s="2662">
        <f t="shared" ref="V128" si="40">L128+N128</f>
        <v>0</v>
      </c>
    </row>
    <row r="129" spans="1:22" s="16" customFormat="1">
      <c r="A129" s="2563"/>
      <c r="B129" s="2648"/>
      <c r="C129" s="2648"/>
      <c r="D129" s="2648"/>
      <c r="E129" s="30" t="str">
        <f>職員点検資料１!E129</f>
        <v>幼稚園教諭</v>
      </c>
      <c r="F129" s="31" t="str">
        <f>IF(職員点検資料１!F129="","",職員点検資料１!F129)</f>
        <v/>
      </c>
      <c r="G129" s="2666"/>
      <c r="H129" s="2585"/>
      <c r="I129" s="2657"/>
      <c r="J129" s="2585"/>
      <c r="K129" s="2657"/>
      <c r="L129" s="2585"/>
      <c r="M129" s="2657"/>
      <c r="N129" s="2585"/>
      <c r="O129" s="2657"/>
      <c r="P129" s="36"/>
      <c r="Q129" s="36"/>
      <c r="R129" s="36"/>
      <c r="S129" s="36"/>
      <c r="U129" s="2663"/>
      <c r="V129" s="2663"/>
    </row>
    <row r="130" spans="1:22" s="16" customFormat="1">
      <c r="A130" s="2564"/>
      <c r="B130" s="2649"/>
      <c r="C130" s="2649"/>
      <c r="D130" s="2649"/>
      <c r="E130" s="32" t="str">
        <f>職員点検資料１!E130</f>
        <v>（　　　　　　）</v>
      </c>
      <c r="F130" s="33" t="str">
        <f>IF(職員点検資料１!F130="","",職員点検資料１!F130)</f>
        <v/>
      </c>
      <c r="G130" s="2667"/>
      <c r="H130" s="2586"/>
      <c r="I130" s="2658"/>
      <c r="J130" s="2586"/>
      <c r="K130" s="2658"/>
      <c r="L130" s="2586"/>
      <c r="M130" s="2658"/>
      <c r="N130" s="2586"/>
      <c r="O130" s="2658"/>
      <c r="P130" s="36"/>
      <c r="Q130" s="36"/>
      <c r="R130" s="36"/>
      <c r="S130" s="36"/>
      <c r="U130" s="2664"/>
      <c r="V130" s="2664"/>
    </row>
    <row r="131" spans="1:22" s="16" customFormat="1" ht="12" customHeight="1">
      <c r="A131" s="2562">
        <v>43</v>
      </c>
      <c r="B131" s="2647" t="str">
        <f>IF(職員点検資料１!B131="","",職員点検資料１!B131)</f>
        <v/>
      </c>
      <c r="C131" s="2647" t="str">
        <f>IF(職員点検資料１!C131="","",職員点検資料１!C131)</f>
        <v/>
      </c>
      <c r="D131" s="2647" t="str">
        <f>IF(職員点検資料１!D131="","",職員点検資料１!D131)</f>
        <v/>
      </c>
      <c r="E131" s="28" t="str">
        <f>職員点検資料１!E131</f>
        <v>保育士</v>
      </c>
      <c r="F131" s="29" t="str">
        <f>IF(職員点検資料１!F131="","",職員点検資料１!F131)</f>
        <v/>
      </c>
      <c r="G131" s="2665" t="str">
        <f>IF(職員点検資料１!G131="","",職員点検資料１!G131)</f>
        <v/>
      </c>
      <c r="H131" s="2584"/>
      <c r="I131" s="2656" t="s">
        <v>311</v>
      </c>
      <c r="J131" s="2584"/>
      <c r="K131" s="2656" t="s">
        <v>630</v>
      </c>
      <c r="L131" s="2584"/>
      <c r="M131" s="2656" t="s">
        <v>311</v>
      </c>
      <c r="N131" s="2584"/>
      <c r="O131" s="2656" t="s">
        <v>630</v>
      </c>
      <c r="P131" s="36"/>
      <c r="Q131" s="36"/>
      <c r="R131" s="36"/>
      <c r="S131" s="36"/>
      <c r="U131" s="2662" t="str">
        <f>職員点検資料１!AC131</f>
        <v/>
      </c>
      <c r="V131" s="2662">
        <f t="shared" ref="V131" si="41">L131+N131</f>
        <v>0</v>
      </c>
    </row>
    <row r="132" spans="1:22" s="16" customFormat="1">
      <c r="A132" s="2563"/>
      <c r="B132" s="2648"/>
      <c r="C132" s="2648"/>
      <c r="D132" s="2648"/>
      <c r="E132" s="30" t="str">
        <f>職員点検資料１!E132</f>
        <v>幼稚園教諭</v>
      </c>
      <c r="F132" s="31" t="str">
        <f>IF(職員点検資料１!F132="","",職員点検資料１!F132)</f>
        <v/>
      </c>
      <c r="G132" s="2666"/>
      <c r="H132" s="2585"/>
      <c r="I132" s="2657"/>
      <c r="J132" s="2585"/>
      <c r="K132" s="2657"/>
      <c r="L132" s="2585"/>
      <c r="M132" s="2657"/>
      <c r="N132" s="2585"/>
      <c r="O132" s="2657"/>
      <c r="P132" s="36"/>
      <c r="Q132" s="36"/>
      <c r="R132" s="36"/>
      <c r="S132" s="36"/>
      <c r="U132" s="2663"/>
      <c r="V132" s="2663"/>
    </row>
    <row r="133" spans="1:22" s="16" customFormat="1">
      <c r="A133" s="2564"/>
      <c r="B133" s="2649"/>
      <c r="C133" s="2649"/>
      <c r="D133" s="2649"/>
      <c r="E133" s="32" t="str">
        <f>職員点検資料１!E133</f>
        <v>（　　　　　　）</v>
      </c>
      <c r="F133" s="33" t="str">
        <f>IF(職員点検資料１!F133="","",職員点検資料１!F133)</f>
        <v/>
      </c>
      <c r="G133" s="2667"/>
      <c r="H133" s="2586"/>
      <c r="I133" s="2658"/>
      <c r="J133" s="2586"/>
      <c r="K133" s="2658"/>
      <c r="L133" s="2586"/>
      <c r="M133" s="2658"/>
      <c r="N133" s="2586"/>
      <c r="O133" s="2658"/>
      <c r="P133" s="36"/>
      <c r="Q133" s="36"/>
      <c r="R133" s="36"/>
      <c r="S133" s="36"/>
      <c r="U133" s="2664"/>
      <c r="V133" s="2664"/>
    </row>
    <row r="134" spans="1:22" s="16" customFormat="1" ht="12" customHeight="1">
      <c r="A134" s="2562">
        <v>44</v>
      </c>
      <c r="B134" s="2647" t="str">
        <f>IF(職員点検資料１!B134="","",職員点検資料１!B134)</f>
        <v/>
      </c>
      <c r="C134" s="2647" t="str">
        <f>IF(職員点検資料１!C134="","",職員点検資料１!C134)</f>
        <v/>
      </c>
      <c r="D134" s="2647" t="str">
        <f>IF(職員点検資料１!D134="","",職員点検資料１!D134)</f>
        <v/>
      </c>
      <c r="E134" s="28" t="str">
        <f>職員点検資料１!E134</f>
        <v>保育士</v>
      </c>
      <c r="F134" s="29" t="str">
        <f>IF(職員点検資料１!F134="","",職員点検資料１!F134)</f>
        <v/>
      </c>
      <c r="G134" s="2665" t="str">
        <f>IF(職員点検資料１!G134="","",職員点検資料１!G134)</f>
        <v/>
      </c>
      <c r="H134" s="2584"/>
      <c r="I134" s="2656" t="s">
        <v>311</v>
      </c>
      <c r="J134" s="2584"/>
      <c r="K134" s="2656" t="s">
        <v>630</v>
      </c>
      <c r="L134" s="2584"/>
      <c r="M134" s="2656" t="s">
        <v>311</v>
      </c>
      <c r="N134" s="2584"/>
      <c r="O134" s="2656" t="s">
        <v>630</v>
      </c>
      <c r="P134" s="36"/>
      <c r="Q134" s="36"/>
      <c r="R134" s="36"/>
      <c r="S134" s="36"/>
      <c r="U134" s="2662" t="str">
        <f>職員点検資料１!AC134</f>
        <v/>
      </c>
      <c r="V134" s="2662">
        <f t="shared" ref="V134" si="42">L134+N134</f>
        <v>0</v>
      </c>
    </row>
    <row r="135" spans="1:22" s="16" customFormat="1">
      <c r="A135" s="2563"/>
      <c r="B135" s="2648"/>
      <c r="C135" s="2648"/>
      <c r="D135" s="2648"/>
      <c r="E135" s="30" t="str">
        <f>職員点検資料１!E135</f>
        <v>幼稚園教諭</v>
      </c>
      <c r="F135" s="31" t="str">
        <f>IF(職員点検資料１!F135="","",職員点検資料１!F135)</f>
        <v/>
      </c>
      <c r="G135" s="2666"/>
      <c r="H135" s="2585"/>
      <c r="I135" s="2657"/>
      <c r="J135" s="2585"/>
      <c r="K135" s="2657"/>
      <c r="L135" s="2585"/>
      <c r="M135" s="2657"/>
      <c r="N135" s="2585"/>
      <c r="O135" s="2657"/>
      <c r="P135" s="36"/>
      <c r="Q135" s="36"/>
      <c r="R135" s="36"/>
      <c r="S135" s="36"/>
      <c r="U135" s="2663"/>
      <c r="V135" s="2663"/>
    </row>
    <row r="136" spans="1:22" s="16" customFormat="1">
      <c r="A136" s="2564"/>
      <c r="B136" s="2649"/>
      <c r="C136" s="2649"/>
      <c r="D136" s="2649"/>
      <c r="E136" s="32" t="str">
        <f>職員点検資料１!E136</f>
        <v>（　　　　　　）</v>
      </c>
      <c r="F136" s="33" t="str">
        <f>IF(職員点検資料１!F136="","",職員点検資料１!F136)</f>
        <v/>
      </c>
      <c r="G136" s="2667"/>
      <c r="H136" s="2586"/>
      <c r="I136" s="2658"/>
      <c r="J136" s="2586"/>
      <c r="K136" s="2658"/>
      <c r="L136" s="2586"/>
      <c r="M136" s="2658"/>
      <c r="N136" s="2586"/>
      <c r="O136" s="2658"/>
      <c r="P136" s="36"/>
      <c r="Q136" s="36"/>
      <c r="R136" s="36"/>
      <c r="S136" s="36"/>
      <c r="U136" s="2664"/>
      <c r="V136" s="2664"/>
    </row>
    <row r="137" spans="1:22" s="16" customFormat="1" ht="12" customHeight="1">
      <c r="A137" s="2562">
        <v>45</v>
      </c>
      <c r="B137" s="2647" t="str">
        <f>IF(職員点検資料１!B137="","",職員点検資料１!B137)</f>
        <v/>
      </c>
      <c r="C137" s="2647" t="str">
        <f>IF(職員点検資料１!C137="","",職員点検資料１!C137)</f>
        <v/>
      </c>
      <c r="D137" s="2647" t="str">
        <f>IF(職員点検資料１!D137="","",職員点検資料１!D137)</f>
        <v/>
      </c>
      <c r="E137" s="28" t="str">
        <f>職員点検資料１!E137</f>
        <v>保育士</v>
      </c>
      <c r="F137" s="29" t="str">
        <f>IF(職員点検資料１!F137="","",職員点検資料１!F137)</f>
        <v/>
      </c>
      <c r="G137" s="2665" t="str">
        <f>IF(職員点検資料１!G137="","",職員点検資料１!G137)</f>
        <v/>
      </c>
      <c r="H137" s="2584"/>
      <c r="I137" s="2656" t="s">
        <v>311</v>
      </c>
      <c r="J137" s="2584"/>
      <c r="K137" s="2656" t="s">
        <v>630</v>
      </c>
      <c r="L137" s="2584"/>
      <c r="M137" s="2656" t="s">
        <v>311</v>
      </c>
      <c r="N137" s="2584"/>
      <c r="O137" s="2656" t="s">
        <v>630</v>
      </c>
      <c r="P137" s="36"/>
      <c r="Q137" s="36"/>
      <c r="R137" s="36"/>
      <c r="S137" s="36"/>
      <c r="U137" s="2662" t="str">
        <f>職員点検資料１!AC137</f>
        <v/>
      </c>
      <c r="V137" s="2662">
        <f t="shared" ref="V137" si="43">L137+N137</f>
        <v>0</v>
      </c>
    </row>
    <row r="138" spans="1:22" s="16" customFormat="1">
      <c r="A138" s="2563"/>
      <c r="B138" s="2648"/>
      <c r="C138" s="2648"/>
      <c r="D138" s="2648"/>
      <c r="E138" s="30" t="str">
        <f>職員点検資料１!E138</f>
        <v>幼稚園教諭</v>
      </c>
      <c r="F138" s="31" t="str">
        <f>IF(職員点検資料１!F138="","",職員点検資料１!F138)</f>
        <v/>
      </c>
      <c r="G138" s="2666"/>
      <c r="H138" s="2585"/>
      <c r="I138" s="2657"/>
      <c r="J138" s="2585"/>
      <c r="K138" s="2657"/>
      <c r="L138" s="2585"/>
      <c r="M138" s="2657"/>
      <c r="N138" s="2585"/>
      <c r="O138" s="2657"/>
      <c r="P138" s="36"/>
      <c r="Q138" s="36"/>
      <c r="R138" s="36"/>
      <c r="S138" s="36"/>
      <c r="U138" s="2663"/>
      <c r="V138" s="2663"/>
    </row>
    <row r="139" spans="1:22" s="16" customFormat="1">
      <c r="A139" s="2564"/>
      <c r="B139" s="2649"/>
      <c r="C139" s="2649"/>
      <c r="D139" s="2649"/>
      <c r="E139" s="32" t="str">
        <f>職員点検資料１!E139</f>
        <v>（　　　　　　）</v>
      </c>
      <c r="F139" s="33" t="str">
        <f>IF(職員点検資料１!F139="","",職員点検資料１!F139)</f>
        <v/>
      </c>
      <c r="G139" s="2667"/>
      <c r="H139" s="2586"/>
      <c r="I139" s="2658"/>
      <c r="J139" s="2586"/>
      <c r="K139" s="2658"/>
      <c r="L139" s="2586"/>
      <c r="M139" s="2658"/>
      <c r="N139" s="2586"/>
      <c r="O139" s="2658"/>
      <c r="P139" s="36"/>
      <c r="Q139" s="36"/>
      <c r="R139" s="36"/>
      <c r="S139" s="36"/>
      <c r="U139" s="2664"/>
      <c r="V139" s="2664"/>
    </row>
    <row r="140" spans="1:22" s="16" customFormat="1" ht="12" customHeight="1">
      <c r="A140" s="2562">
        <v>46</v>
      </c>
      <c r="B140" s="2647" t="str">
        <f>IF(職員点検資料１!B140="","",職員点検資料１!B140)</f>
        <v/>
      </c>
      <c r="C140" s="2647" t="str">
        <f>IF(職員点検資料１!C140="","",職員点検資料１!C140)</f>
        <v/>
      </c>
      <c r="D140" s="2647" t="str">
        <f>IF(職員点検資料１!D140="","",職員点検資料１!D140)</f>
        <v/>
      </c>
      <c r="E140" s="28" t="str">
        <f>職員点検資料１!E140</f>
        <v>保育士</v>
      </c>
      <c r="F140" s="29" t="str">
        <f>IF(職員点検資料１!F140="","",職員点検資料１!F140)</f>
        <v/>
      </c>
      <c r="G140" s="2665" t="str">
        <f>IF(職員点検資料１!G140="","",職員点検資料１!G140)</f>
        <v/>
      </c>
      <c r="H140" s="2584"/>
      <c r="I140" s="2656" t="s">
        <v>311</v>
      </c>
      <c r="J140" s="2584"/>
      <c r="K140" s="2656" t="s">
        <v>630</v>
      </c>
      <c r="L140" s="2584"/>
      <c r="M140" s="2656" t="s">
        <v>311</v>
      </c>
      <c r="N140" s="2584"/>
      <c r="O140" s="2656" t="s">
        <v>630</v>
      </c>
      <c r="P140" s="36"/>
      <c r="Q140" s="36"/>
      <c r="R140" s="36"/>
      <c r="S140" s="36"/>
      <c r="U140" s="2662" t="str">
        <f>職員点検資料１!AC140</f>
        <v/>
      </c>
      <c r="V140" s="2662">
        <f t="shared" ref="V140" si="44">L140+N140</f>
        <v>0</v>
      </c>
    </row>
    <row r="141" spans="1:22" s="16" customFormat="1">
      <c r="A141" s="2563"/>
      <c r="B141" s="2648"/>
      <c r="C141" s="2648"/>
      <c r="D141" s="2648"/>
      <c r="E141" s="30" t="str">
        <f>職員点検資料１!E141</f>
        <v>幼稚園教諭</v>
      </c>
      <c r="F141" s="31" t="str">
        <f>IF(職員点検資料１!F141="","",職員点検資料１!F141)</f>
        <v/>
      </c>
      <c r="G141" s="2666"/>
      <c r="H141" s="2585"/>
      <c r="I141" s="2657"/>
      <c r="J141" s="2585"/>
      <c r="K141" s="2657"/>
      <c r="L141" s="2585"/>
      <c r="M141" s="2657"/>
      <c r="N141" s="2585"/>
      <c r="O141" s="2657"/>
      <c r="P141" s="36"/>
      <c r="Q141" s="36"/>
      <c r="R141" s="36"/>
      <c r="S141" s="36"/>
      <c r="U141" s="2663"/>
      <c r="V141" s="2663"/>
    </row>
    <row r="142" spans="1:22" s="16" customFormat="1">
      <c r="A142" s="2564"/>
      <c r="B142" s="2649"/>
      <c r="C142" s="2649"/>
      <c r="D142" s="2649"/>
      <c r="E142" s="32" t="str">
        <f>職員点検資料１!E142</f>
        <v>（　　　　　　）</v>
      </c>
      <c r="F142" s="33" t="str">
        <f>IF(職員点検資料１!F142="","",職員点検資料１!F142)</f>
        <v/>
      </c>
      <c r="G142" s="2667"/>
      <c r="H142" s="2586"/>
      <c r="I142" s="2658"/>
      <c r="J142" s="2586"/>
      <c r="K142" s="2658"/>
      <c r="L142" s="2586"/>
      <c r="M142" s="2658"/>
      <c r="N142" s="2586"/>
      <c r="O142" s="2658"/>
      <c r="P142" s="36"/>
      <c r="Q142" s="36"/>
      <c r="R142" s="36"/>
      <c r="S142" s="36"/>
      <c r="U142" s="2664"/>
      <c r="V142" s="2664"/>
    </row>
    <row r="143" spans="1:22" s="16" customFormat="1" ht="12" customHeight="1">
      <c r="A143" s="2562">
        <v>47</v>
      </c>
      <c r="B143" s="2647" t="str">
        <f>IF(職員点検資料１!B143="","",職員点検資料１!B143)</f>
        <v/>
      </c>
      <c r="C143" s="2647" t="str">
        <f>IF(職員点検資料１!C143="","",職員点検資料１!C143)</f>
        <v/>
      </c>
      <c r="D143" s="2647" t="str">
        <f>IF(職員点検資料１!D143="","",職員点検資料１!D143)</f>
        <v/>
      </c>
      <c r="E143" s="28" t="str">
        <f>職員点検資料１!E143</f>
        <v>保育士</v>
      </c>
      <c r="F143" s="29" t="str">
        <f>IF(職員点検資料１!F143="","",職員点検資料１!F143)</f>
        <v/>
      </c>
      <c r="G143" s="2665" t="str">
        <f>IF(職員点検資料１!G143="","",職員点検資料１!G143)</f>
        <v/>
      </c>
      <c r="H143" s="2584"/>
      <c r="I143" s="2656" t="s">
        <v>311</v>
      </c>
      <c r="J143" s="2584"/>
      <c r="K143" s="2656" t="s">
        <v>630</v>
      </c>
      <c r="L143" s="2584"/>
      <c r="M143" s="2656" t="s">
        <v>311</v>
      </c>
      <c r="N143" s="2584"/>
      <c r="O143" s="2656" t="s">
        <v>630</v>
      </c>
      <c r="P143" s="36"/>
      <c r="Q143" s="36"/>
      <c r="R143" s="36"/>
      <c r="S143" s="36"/>
      <c r="U143" s="2662" t="str">
        <f>職員点検資料１!AC143</f>
        <v/>
      </c>
      <c r="V143" s="2662">
        <f t="shared" ref="V143" si="45">L143+N143</f>
        <v>0</v>
      </c>
    </row>
    <row r="144" spans="1:22" s="16" customFormat="1">
      <c r="A144" s="2563"/>
      <c r="B144" s="2648"/>
      <c r="C144" s="2648"/>
      <c r="D144" s="2648"/>
      <c r="E144" s="30" t="str">
        <f>職員点検資料１!E144</f>
        <v>幼稚園教諭</v>
      </c>
      <c r="F144" s="31" t="str">
        <f>IF(職員点検資料１!F144="","",職員点検資料１!F144)</f>
        <v/>
      </c>
      <c r="G144" s="2666"/>
      <c r="H144" s="2585"/>
      <c r="I144" s="2657"/>
      <c r="J144" s="2585"/>
      <c r="K144" s="2657"/>
      <c r="L144" s="2585"/>
      <c r="M144" s="2657"/>
      <c r="N144" s="2585"/>
      <c r="O144" s="2657"/>
      <c r="P144" s="36"/>
      <c r="Q144" s="36"/>
      <c r="R144" s="36"/>
      <c r="S144" s="36"/>
      <c r="U144" s="2663"/>
      <c r="V144" s="2663"/>
    </row>
    <row r="145" spans="1:22" s="16" customFormat="1">
      <c r="A145" s="2564"/>
      <c r="B145" s="2649"/>
      <c r="C145" s="2649"/>
      <c r="D145" s="2649"/>
      <c r="E145" s="32" t="str">
        <f>職員点検資料１!E145</f>
        <v>（　　　　　　）</v>
      </c>
      <c r="F145" s="33" t="str">
        <f>IF(職員点検資料１!F145="","",職員点検資料１!F145)</f>
        <v/>
      </c>
      <c r="G145" s="2667"/>
      <c r="H145" s="2586"/>
      <c r="I145" s="2658"/>
      <c r="J145" s="2586"/>
      <c r="K145" s="2658"/>
      <c r="L145" s="2586"/>
      <c r="M145" s="2658"/>
      <c r="N145" s="2586"/>
      <c r="O145" s="2658"/>
      <c r="P145" s="36"/>
      <c r="Q145" s="36"/>
      <c r="R145" s="36"/>
      <c r="S145" s="36"/>
      <c r="U145" s="2664"/>
      <c r="V145" s="2664"/>
    </row>
    <row r="146" spans="1:22" s="16" customFormat="1" ht="12" customHeight="1">
      <c r="A146" s="2562">
        <v>48</v>
      </c>
      <c r="B146" s="2647" t="str">
        <f>IF(職員点検資料１!B146="","",職員点検資料１!B146)</f>
        <v/>
      </c>
      <c r="C146" s="2647" t="str">
        <f>IF(職員点検資料１!C146="","",職員点検資料１!C146)</f>
        <v/>
      </c>
      <c r="D146" s="2647" t="str">
        <f>IF(職員点検資料１!D146="","",職員点検資料１!D146)</f>
        <v/>
      </c>
      <c r="E146" s="28" t="str">
        <f>職員点検資料１!E146</f>
        <v>保育士</v>
      </c>
      <c r="F146" s="29" t="str">
        <f>IF(職員点検資料１!F146="","",職員点検資料１!F146)</f>
        <v/>
      </c>
      <c r="G146" s="2665" t="str">
        <f>IF(職員点検資料１!G146="","",職員点検資料１!G146)</f>
        <v/>
      </c>
      <c r="H146" s="2584"/>
      <c r="I146" s="2656" t="s">
        <v>311</v>
      </c>
      <c r="J146" s="2584"/>
      <c r="K146" s="2656" t="s">
        <v>630</v>
      </c>
      <c r="L146" s="2584"/>
      <c r="M146" s="2656" t="s">
        <v>311</v>
      </c>
      <c r="N146" s="2584"/>
      <c r="O146" s="2656" t="s">
        <v>630</v>
      </c>
      <c r="P146" s="36"/>
      <c r="Q146" s="36"/>
      <c r="R146" s="36"/>
      <c r="S146" s="36"/>
      <c r="U146" s="2662" t="str">
        <f>職員点検資料１!AC146</f>
        <v/>
      </c>
      <c r="V146" s="2662">
        <f t="shared" ref="V146" si="46">L146+N146</f>
        <v>0</v>
      </c>
    </row>
    <row r="147" spans="1:22" s="16" customFormat="1">
      <c r="A147" s="2563"/>
      <c r="B147" s="2648"/>
      <c r="C147" s="2648"/>
      <c r="D147" s="2648"/>
      <c r="E147" s="30" t="str">
        <f>職員点検資料１!E147</f>
        <v>幼稚園教諭</v>
      </c>
      <c r="F147" s="31" t="str">
        <f>IF(職員点検資料１!F147="","",職員点検資料１!F147)</f>
        <v/>
      </c>
      <c r="G147" s="2666"/>
      <c r="H147" s="2585"/>
      <c r="I147" s="2657"/>
      <c r="J147" s="2585"/>
      <c r="K147" s="2657"/>
      <c r="L147" s="2585"/>
      <c r="M147" s="2657"/>
      <c r="N147" s="2585"/>
      <c r="O147" s="2657"/>
      <c r="P147" s="36"/>
      <c r="Q147" s="36"/>
      <c r="R147" s="36"/>
      <c r="S147" s="36"/>
      <c r="U147" s="2663"/>
      <c r="V147" s="2663"/>
    </row>
    <row r="148" spans="1:22" s="16" customFormat="1">
      <c r="A148" s="2564"/>
      <c r="B148" s="2649"/>
      <c r="C148" s="2649"/>
      <c r="D148" s="2649"/>
      <c r="E148" s="32" t="str">
        <f>職員点検資料１!E148</f>
        <v>（　　　　　　）</v>
      </c>
      <c r="F148" s="33" t="str">
        <f>IF(職員点検資料１!F148="","",職員点検資料１!F148)</f>
        <v/>
      </c>
      <c r="G148" s="2667"/>
      <c r="H148" s="2586"/>
      <c r="I148" s="2658"/>
      <c r="J148" s="2586"/>
      <c r="K148" s="2658"/>
      <c r="L148" s="2586"/>
      <c r="M148" s="2658"/>
      <c r="N148" s="2586"/>
      <c r="O148" s="2658"/>
      <c r="P148" s="36"/>
      <c r="Q148" s="36"/>
      <c r="R148" s="36"/>
      <c r="S148" s="36"/>
      <c r="U148" s="2664"/>
      <c r="V148" s="2664"/>
    </row>
    <row r="149" spans="1:22" s="16" customFormat="1" ht="12" customHeight="1">
      <c r="A149" s="2562">
        <v>49</v>
      </c>
      <c r="B149" s="2647" t="str">
        <f>IF(職員点検資料１!B149="","",職員点検資料１!B149)</f>
        <v/>
      </c>
      <c r="C149" s="2647" t="str">
        <f>IF(職員点検資料１!C149="","",職員点検資料１!C149)</f>
        <v/>
      </c>
      <c r="D149" s="2647" t="str">
        <f>IF(職員点検資料１!D149="","",職員点検資料１!D149)</f>
        <v/>
      </c>
      <c r="E149" s="28" t="str">
        <f>職員点検資料１!E149</f>
        <v>保育士</v>
      </c>
      <c r="F149" s="29" t="str">
        <f>IF(職員点検資料１!F149="","",職員点検資料１!F149)</f>
        <v/>
      </c>
      <c r="G149" s="2665" t="str">
        <f>IF(職員点検資料１!G149="","",職員点検資料１!G149)</f>
        <v/>
      </c>
      <c r="H149" s="2584"/>
      <c r="I149" s="2656" t="s">
        <v>311</v>
      </c>
      <c r="J149" s="2584"/>
      <c r="K149" s="2656" t="s">
        <v>630</v>
      </c>
      <c r="L149" s="2584"/>
      <c r="M149" s="2656" t="s">
        <v>311</v>
      </c>
      <c r="N149" s="2584"/>
      <c r="O149" s="2656" t="s">
        <v>630</v>
      </c>
      <c r="P149" s="36"/>
      <c r="Q149" s="36"/>
      <c r="R149" s="36"/>
      <c r="S149" s="36"/>
      <c r="U149" s="2662" t="str">
        <f>職員点検資料１!AC149</f>
        <v/>
      </c>
      <c r="V149" s="2662">
        <f t="shared" ref="V149" si="47">L149+N149</f>
        <v>0</v>
      </c>
    </row>
    <row r="150" spans="1:22" s="16" customFormat="1">
      <c r="A150" s="2563"/>
      <c r="B150" s="2648"/>
      <c r="C150" s="2648"/>
      <c r="D150" s="2648"/>
      <c r="E150" s="30" t="str">
        <f>職員点検資料１!E150</f>
        <v>幼稚園教諭</v>
      </c>
      <c r="F150" s="31" t="str">
        <f>IF(職員点検資料１!F150="","",職員点検資料１!F150)</f>
        <v/>
      </c>
      <c r="G150" s="2666"/>
      <c r="H150" s="2585"/>
      <c r="I150" s="2657"/>
      <c r="J150" s="2585"/>
      <c r="K150" s="2657"/>
      <c r="L150" s="2585"/>
      <c r="M150" s="2657"/>
      <c r="N150" s="2585"/>
      <c r="O150" s="2657"/>
      <c r="P150" s="36"/>
      <c r="Q150" s="36"/>
      <c r="R150" s="36"/>
      <c r="S150" s="36"/>
      <c r="U150" s="2663"/>
      <c r="V150" s="2663"/>
    </row>
    <row r="151" spans="1:22" s="16" customFormat="1">
      <c r="A151" s="2564"/>
      <c r="B151" s="2649"/>
      <c r="C151" s="2649"/>
      <c r="D151" s="2649"/>
      <c r="E151" s="32" t="str">
        <f>職員点検資料１!E151</f>
        <v>（　　　　　　）</v>
      </c>
      <c r="F151" s="33" t="str">
        <f>IF(職員点検資料１!F151="","",職員点検資料１!F151)</f>
        <v/>
      </c>
      <c r="G151" s="2667"/>
      <c r="H151" s="2586"/>
      <c r="I151" s="2658"/>
      <c r="J151" s="2586"/>
      <c r="K151" s="2658"/>
      <c r="L151" s="2586"/>
      <c r="M151" s="2658"/>
      <c r="N151" s="2586"/>
      <c r="O151" s="2658"/>
      <c r="P151" s="36"/>
      <c r="Q151" s="36"/>
      <c r="R151" s="36"/>
      <c r="S151" s="36"/>
      <c r="U151" s="2664"/>
      <c r="V151" s="2664"/>
    </row>
    <row r="152" spans="1:22" s="16" customFormat="1" ht="12" customHeight="1">
      <c r="A152" s="2562">
        <v>50</v>
      </c>
      <c r="B152" s="2647" t="str">
        <f>IF(職員点検資料１!B152="","",職員点検資料１!B152)</f>
        <v/>
      </c>
      <c r="C152" s="2647" t="str">
        <f>IF(職員点検資料１!C152="","",職員点検資料１!C152)</f>
        <v/>
      </c>
      <c r="D152" s="2647" t="str">
        <f>IF(職員点検資料１!D152="","",職員点検資料１!D152)</f>
        <v/>
      </c>
      <c r="E152" s="28" t="str">
        <f>職員点検資料１!E152</f>
        <v>保育士</v>
      </c>
      <c r="F152" s="29" t="str">
        <f>IF(職員点検資料１!F152="","",職員点検資料１!F152)</f>
        <v/>
      </c>
      <c r="G152" s="2665" t="str">
        <f>IF(職員点検資料１!G152="","",職員点検資料１!G152)</f>
        <v/>
      </c>
      <c r="H152" s="2584"/>
      <c r="I152" s="2656" t="s">
        <v>311</v>
      </c>
      <c r="J152" s="2584"/>
      <c r="K152" s="2656" t="s">
        <v>630</v>
      </c>
      <c r="L152" s="2584"/>
      <c r="M152" s="2656" t="s">
        <v>311</v>
      </c>
      <c r="N152" s="2584"/>
      <c r="O152" s="2656" t="s">
        <v>630</v>
      </c>
      <c r="P152" s="36"/>
      <c r="Q152" s="36"/>
      <c r="R152" s="36"/>
      <c r="S152" s="36"/>
      <c r="U152" s="2662" t="str">
        <f>職員点検資料１!AC152</f>
        <v/>
      </c>
      <c r="V152" s="2662">
        <f t="shared" ref="V152" si="48">L152+N152</f>
        <v>0</v>
      </c>
    </row>
    <row r="153" spans="1:22" s="16" customFormat="1">
      <c r="A153" s="2563"/>
      <c r="B153" s="2648"/>
      <c r="C153" s="2648"/>
      <c r="D153" s="2648"/>
      <c r="E153" s="30" t="str">
        <f>職員点検資料１!E153</f>
        <v>幼稚園教諭</v>
      </c>
      <c r="F153" s="31" t="str">
        <f>IF(職員点検資料１!F153="","",職員点検資料１!F153)</f>
        <v/>
      </c>
      <c r="G153" s="2666"/>
      <c r="H153" s="2585"/>
      <c r="I153" s="2657"/>
      <c r="J153" s="2585"/>
      <c r="K153" s="2657"/>
      <c r="L153" s="2585"/>
      <c r="M153" s="2657"/>
      <c r="N153" s="2585"/>
      <c r="O153" s="2657"/>
      <c r="P153" s="36"/>
      <c r="Q153" s="36"/>
      <c r="R153" s="36"/>
      <c r="S153" s="36"/>
      <c r="U153" s="2663"/>
      <c r="V153" s="2663"/>
    </row>
    <row r="154" spans="1:22" s="16" customFormat="1">
      <c r="A154" s="2564"/>
      <c r="B154" s="2649"/>
      <c r="C154" s="2649"/>
      <c r="D154" s="2649"/>
      <c r="E154" s="32" t="str">
        <f>職員点検資料１!E154</f>
        <v>（　　　　　　）</v>
      </c>
      <c r="F154" s="33" t="str">
        <f>IF(職員点検資料１!F154="","",職員点検資料１!F154)</f>
        <v/>
      </c>
      <c r="G154" s="2667"/>
      <c r="H154" s="2586"/>
      <c r="I154" s="2658"/>
      <c r="J154" s="2586"/>
      <c r="K154" s="2658"/>
      <c r="L154" s="2586"/>
      <c r="M154" s="2658"/>
      <c r="N154" s="2586"/>
      <c r="O154" s="2658"/>
      <c r="P154" s="36"/>
      <c r="Q154" s="36"/>
      <c r="R154" s="36"/>
      <c r="S154" s="36"/>
      <c r="U154" s="2664"/>
      <c r="V154" s="2664"/>
    </row>
    <row r="155" spans="1:22" s="16" customFormat="1" ht="12" customHeight="1">
      <c r="A155" s="2562">
        <v>51</v>
      </c>
      <c r="B155" s="2647" t="str">
        <f>IF(職員点検資料１!B155="","",職員点検資料１!B155)</f>
        <v/>
      </c>
      <c r="C155" s="2647" t="str">
        <f>IF(職員点検資料１!C155="","",職員点検資料１!C155)</f>
        <v/>
      </c>
      <c r="D155" s="2647" t="str">
        <f>IF(職員点検資料１!D155="","",職員点検資料１!D155)</f>
        <v/>
      </c>
      <c r="E155" s="28" t="str">
        <f>職員点検資料１!E155</f>
        <v>保育士</v>
      </c>
      <c r="F155" s="29" t="str">
        <f>IF(職員点検資料１!F155="","",職員点検資料１!F155)</f>
        <v/>
      </c>
      <c r="G155" s="2665" t="str">
        <f>IF(職員点検資料１!G155="","",職員点検資料１!G155)</f>
        <v/>
      </c>
      <c r="H155" s="2584"/>
      <c r="I155" s="2656" t="s">
        <v>311</v>
      </c>
      <c r="J155" s="2584"/>
      <c r="K155" s="2656" t="s">
        <v>630</v>
      </c>
      <c r="L155" s="2584"/>
      <c r="M155" s="2656" t="s">
        <v>311</v>
      </c>
      <c r="N155" s="2584"/>
      <c r="O155" s="2656" t="s">
        <v>630</v>
      </c>
      <c r="P155" s="36"/>
      <c r="Q155" s="36"/>
      <c r="R155" s="36"/>
      <c r="S155" s="36"/>
      <c r="U155" s="2662" t="str">
        <f>職員点検資料１!AC155</f>
        <v/>
      </c>
      <c r="V155" s="2662">
        <f t="shared" ref="V155" si="49">L155+N155</f>
        <v>0</v>
      </c>
    </row>
    <row r="156" spans="1:22" s="16" customFormat="1">
      <c r="A156" s="2563"/>
      <c r="B156" s="2648"/>
      <c r="C156" s="2648"/>
      <c r="D156" s="2648"/>
      <c r="E156" s="30" t="str">
        <f>職員点検資料１!E156</f>
        <v>幼稚園教諭</v>
      </c>
      <c r="F156" s="31" t="str">
        <f>IF(職員点検資料１!F156="","",職員点検資料１!F156)</f>
        <v/>
      </c>
      <c r="G156" s="2666"/>
      <c r="H156" s="2585"/>
      <c r="I156" s="2657"/>
      <c r="J156" s="2585"/>
      <c r="K156" s="2657"/>
      <c r="L156" s="2585"/>
      <c r="M156" s="2657"/>
      <c r="N156" s="2585"/>
      <c r="O156" s="2657"/>
      <c r="P156" s="36"/>
      <c r="Q156" s="36"/>
      <c r="R156" s="36"/>
      <c r="S156" s="36"/>
      <c r="U156" s="2663"/>
      <c r="V156" s="2663"/>
    </row>
    <row r="157" spans="1:22" s="16" customFormat="1">
      <c r="A157" s="2564"/>
      <c r="B157" s="2649"/>
      <c r="C157" s="2649"/>
      <c r="D157" s="2649"/>
      <c r="E157" s="32" t="str">
        <f>職員点検資料１!E157</f>
        <v>（　　　　　　）</v>
      </c>
      <c r="F157" s="33" t="str">
        <f>IF(職員点検資料１!F157="","",職員点検資料１!F157)</f>
        <v/>
      </c>
      <c r="G157" s="2667"/>
      <c r="H157" s="2586"/>
      <c r="I157" s="2658"/>
      <c r="J157" s="2586"/>
      <c r="K157" s="2658"/>
      <c r="L157" s="2586"/>
      <c r="M157" s="2658"/>
      <c r="N157" s="2586"/>
      <c r="O157" s="2658"/>
      <c r="P157" s="36"/>
      <c r="Q157" s="36"/>
      <c r="R157" s="36"/>
      <c r="S157" s="36"/>
      <c r="U157" s="2664"/>
      <c r="V157" s="2664"/>
    </row>
    <row r="158" spans="1:22" s="16" customFormat="1" ht="12" customHeight="1">
      <c r="A158" s="2562">
        <v>52</v>
      </c>
      <c r="B158" s="2647" t="str">
        <f>IF(職員点検資料１!B158="","",職員点検資料１!B158)</f>
        <v/>
      </c>
      <c r="C158" s="2647" t="str">
        <f>IF(職員点検資料１!C158="","",職員点検資料１!C158)</f>
        <v/>
      </c>
      <c r="D158" s="2647" t="str">
        <f>IF(職員点検資料１!D158="","",職員点検資料１!D158)</f>
        <v/>
      </c>
      <c r="E158" s="28" t="str">
        <f>職員点検資料１!E158</f>
        <v>保育士</v>
      </c>
      <c r="F158" s="29" t="str">
        <f>IF(職員点検資料１!F158="","",職員点検資料１!F158)</f>
        <v/>
      </c>
      <c r="G158" s="2665" t="str">
        <f>IF(職員点検資料１!G158="","",職員点検資料１!G158)</f>
        <v/>
      </c>
      <c r="H158" s="2584"/>
      <c r="I158" s="2656" t="s">
        <v>311</v>
      </c>
      <c r="J158" s="2584"/>
      <c r="K158" s="2656" t="s">
        <v>630</v>
      </c>
      <c r="L158" s="2584"/>
      <c r="M158" s="2656" t="s">
        <v>311</v>
      </c>
      <c r="N158" s="2584"/>
      <c r="O158" s="2656" t="s">
        <v>630</v>
      </c>
      <c r="P158" s="36"/>
      <c r="Q158" s="36"/>
      <c r="R158" s="36"/>
      <c r="S158" s="36"/>
      <c r="U158" s="2662" t="str">
        <f>職員点検資料１!AC158</f>
        <v/>
      </c>
      <c r="V158" s="2662">
        <f t="shared" ref="V158" si="50">L158+N158</f>
        <v>0</v>
      </c>
    </row>
    <row r="159" spans="1:22" s="16" customFormat="1">
      <c r="A159" s="2563"/>
      <c r="B159" s="2648"/>
      <c r="C159" s="2648"/>
      <c r="D159" s="2648"/>
      <c r="E159" s="30" t="str">
        <f>職員点検資料１!E159</f>
        <v>幼稚園教諭</v>
      </c>
      <c r="F159" s="31" t="str">
        <f>IF(職員点検資料１!F159="","",職員点検資料１!F159)</f>
        <v/>
      </c>
      <c r="G159" s="2666"/>
      <c r="H159" s="2585"/>
      <c r="I159" s="2657"/>
      <c r="J159" s="2585"/>
      <c r="K159" s="2657"/>
      <c r="L159" s="2585"/>
      <c r="M159" s="2657"/>
      <c r="N159" s="2585"/>
      <c r="O159" s="2657"/>
      <c r="P159" s="36"/>
      <c r="Q159" s="36"/>
      <c r="R159" s="36"/>
      <c r="S159" s="36"/>
      <c r="U159" s="2663"/>
      <c r="V159" s="2663"/>
    </row>
    <row r="160" spans="1:22" s="16" customFormat="1">
      <c r="A160" s="2564"/>
      <c r="B160" s="2649"/>
      <c r="C160" s="2649"/>
      <c r="D160" s="2649"/>
      <c r="E160" s="32" t="str">
        <f>職員点検資料１!E160</f>
        <v>（　　　　　　）</v>
      </c>
      <c r="F160" s="33" t="str">
        <f>IF(職員点検資料１!F160="","",職員点検資料１!F160)</f>
        <v/>
      </c>
      <c r="G160" s="2667"/>
      <c r="H160" s="2586"/>
      <c r="I160" s="2658"/>
      <c r="J160" s="2586"/>
      <c r="K160" s="2658"/>
      <c r="L160" s="2586"/>
      <c r="M160" s="2658"/>
      <c r="N160" s="2586"/>
      <c r="O160" s="2658"/>
      <c r="P160" s="36"/>
      <c r="Q160" s="36"/>
      <c r="R160" s="36"/>
      <c r="S160" s="36"/>
      <c r="U160" s="2664"/>
      <c r="V160" s="2664"/>
    </row>
    <row r="161" spans="1:22" s="16" customFormat="1" ht="12" customHeight="1">
      <c r="A161" s="2562">
        <v>53</v>
      </c>
      <c r="B161" s="2647" t="str">
        <f>IF(職員点検資料１!B161="","",職員点検資料１!B161)</f>
        <v/>
      </c>
      <c r="C161" s="2647" t="str">
        <f>IF(職員点検資料１!C161="","",職員点検資料１!C161)</f>
        <v/>
      </c>
      <c r="D161" s="2647" t="str">
        <f>IF(職員点検資料１!D161="","",職員点検資料１!D161)</f>
        <v/>
      </c>
      <c r="E161" s="28" t="str">
        <f>職員点検資料１!E161</f>
        <v>保育士</v>
      </c>
      <c r="F161" s="29" t="str">
        <f>IF(職員点検資料１!F161="","",職員点検資料１!F161)</f>
        <v/>
      </c>
      <c r="G161" s="2665" t="str">
        <f>IF(職員点検資料１!G161="","",職員点検資料１!G161)</f>
        <v/>
      </c>
      <c r="H161" s="2584"/>
      <c r="I161" s="2656" t="s">
        <v>311</v>
      </c>
      <c r="J161" s="2584"/>
      <c r="K161" s="2656" t="s">
        <v>630</v>
      </c>
      <c r="L161" s="2584"/>
      <c r="M161" s="2656" t="s">
        <v>311</v>
      </c>
      <c r="N161" s="2584"/>
      <c r="O161" s="2656" t="s">
        <v>630</v>
      </c>
      <c r="P161" s="36"/>
      <c r="Q161" s="36"/>
      <c r="R161" s="36"/>
      <c r="S161" s="36"/>
      <c r="U161" s="2662" t="str">
        <f>職員点検資料１!AC161</f>
        <v/>
      </c>
      <c r="V161" s="2662">
        <f t="shared" ref="V161" si="51">L161+N161</f>
        <v>0</v>
      </c>
    </row>
    <row r="162" spans="1:22" s="16" customFormat="1">
      <c r="A162" s="2563"/>
      <c r="B162" s="2648"/>
      <c r="C162" s="2648"/>
      <c r="D162" s="2648"/>
      <c r="E162" s="30" t="str">
        <f>職員点検資料１!E162</f>
        <v>幼稚園教諭</v>
      </c>
      <c r="F162" s="31" t="str">
        <f>IF(職員点検資料１!F162="","",職員点検資料１!F162)</f>
        <v/>
      </c>
      <c r="G162" s="2666"/>
      <c r="H162" s="2585"/>
      <c r="I162" s="2657"/>
      <c r="J162" s="2585"/>
      <c r="K162" s="2657"/>
      <c r="L162" s="2585"/>
      <c r="M162" s="2657"/>
      <c r="N162" s="2585"/>
      <c r="O162" s="2657"/>
      <c r="P162" s="36"/>
      <c r="Q162" s="36"/>
      <c r="R162" s="36"/>
      <c r="S162" s="36"/>
      <c r="U162" s="2663"/>
      <c r="V162" s="2663"/>
    </row>
    <row r="163" spans="1:22" s="16" customFormat="1">
      <c r="A163" s="2564"/>
      <c r="B163" s="2649"/>
      <c r="C163" s="2649"/>
      <c r="D163" s="2649"/>
      <c r="E163" s="32" t="str">
        <f>職員点検資料１!E163</f>
        <v>（　　　　　　）</v>
      </c>
      <c r="F163" s="33" t="str">
        <f>IF(職員点検資料１!F163="","",職員点検資料１!F163)</f>
        <v/>
      </c>
      <c r="G163" s="2667"/>
      <c r="H163" s="2586"/>
      <c r="I163" s="2658"/>
      <c r="J163" s="2586"/>
      <c r="K163" s="2658"/>
      <c r="L163" s="2586"/>
      <c r="M163" s="2658"/>
      <c r="N163" s="2586"/>
      <c r="O163" s="2658"/>
      <c r="P163" s="36"/>
      <c r="Q163" s="36"/>
      <c r="R163" s="36"/>
      <c r="S163" s="36"/>
      <c r="U163" s="2664"/>
      <c r="V163" s="2664"/>
    </row>
    <row r="164" spans="1:22" s="16" customFormat="1" ht="12" customHeight="1">
      <c r="A164" s="2562">
        <v>54</v>
      </c>
      <c r="B164" s="2647" t="str">
        <f>IF(職員点検資料１!B164="","",職員点検資料１!B164)</f>
        <v/>
      </c>
      <c r="C164" s="2647" t="str">
        <f>IF(職員点検資料１!C164="","",職員点検資料１!C164)</f>
        <v/>
      </c>
      <c r="D164" s="2647" t="str">
        <f>IF(職員点検資料１!D164="","",職員点検資料１!D164)</f>
        <v/>
      </c>
      <c r="E164" s="28" t="str">
        <f>職員点検資料１!E164</f>
        <v>保育士</v>
      </c>
      <c r="F164" s="29" t="str">
        <f>IF(職員点検資料１!F164="","",職員点検資料１!F164)</f>
        <v/>
      </c>
      <c r="G164" s="2665" t="str">
        <f>IF(職員点検資料１!G164="","",職員点検資料１!G164)</f>
        <v/>
      </c>
      <c r="H164" s="2584"/>
      <c r="I164" s="2656" t="s">
        <v>311</v>
      </c>
      <c r="J164" s="2584"/>
      <c r="K164" s="2656" t="s">
        <v>630</v>
      </c>
      <c r="L164" s="2584"/>
      <c r="M164" s="2656" t="s">
        <v>311</v>
      </c>
      <c r="N164" s="2584"/>
      <c r="O164" s="2656" t="s">
        <v>630</v>
      </c>
      <c r="P164" s="36"/>
      <c r="Q164" s="36"/>
      <c r="R164" s="36"/>
      <c r="S164" s="36"/>
      <c r="U164" s="2662" t="str">
        <f>職員点検資料１!AC164</f>
        <v/>
      </c>
      <c r="V164" s="2662">
        <f t="shared" ref="V164" si="52">L164+N164</f>
        <v>0</v>
      </c>
    </row>
    <row r="165" spans="1:22" s="16" customFormat="1">
      <c r="A165" s="2563"/>
      <c r="B165" s="2648"/>
      <c r="C165" s="2648"/>
      <c r="D165" s="2648"/>
      <c r="E165" s="30" t="str">
        <f>職員点検資料１!E165</f>
        <v>幼稚園教諭</v>
      </c>
      <c r="F165" s="31" t="str">
        <f>IF(職員点検資料１!F165="","",職員点検資料１!F165)</f>
        <v/>
      </c>
      <c r="G165" s="2666"/>
      <c r="H165" s="2585"/>
      <c r="I165" s="2657"/>
      <c r="J165" s="2585"/>
      <c r="K165" s="2657"/>
      <c r="L165" s="2585"/>
      <c r="M165" s="2657"/>
      <c r="N165" s="2585"/>
      <c r="O165" s="2657"/>
      <c r="P165" s="36"/>
      <c r="Q165" s="36"/>
      <c r="R165" s="36"/>
      <c r="S165" s="36"/>
      <c r="U165" s="2663"/>
      <c r="V165" s="2663"/>
    </row>
    <row r="166" spans="1:22" s="16" customFormat="1">
      <c r="A166" s="2564"/>
      <c r="B166" s="2649"/>
      <c r="C166" s="2649"/>
      <c r="D166" s="2649"/>
      <c r="E166" s="32" t="str">
        <f>職員点検資料１!E166</f>
        <v>（　　　　　　）</v>
      </c>
      <c r="F166" s="33" t="str">
        <f>IF(職員点検資料１!F166="","",職員点検資料１!F166)</f>
        <v/>
      </c>
      <c r="G166" s="2667"/>
      <c r="H166" s="2586"/>
      <c r="I166" s="2658"/>
      <c r="J166" s="2586"/>
      <c r="K166" s="2658"/>
      <c r="L166" s="2586"/>
      <c r="M166" s="2658"/>
      <c r="N166" s="2586"/>
      <c r="O166" s="2658"/>
      <c r="P166" s="36"/>
      <c r="Q166" s="36"/>
      <c r="R166" s="36"/>
      <c r="S166" s="36"/>
      <c r="U166" s="2664"/>
      <c r="V166" s="2664"/>
    </row>
    <row r="167" spans="1:22" s="16" customFormat="1" ht="12" customHeight="1">
      <c r="A167" s="2562">
        <v>55</v>
      </c>
      <c r="B167" s="2647" t="str">
        <f>IF(職員点検資料１!B167="","",職員点検資料１!B167)</f>
        <v/>
      </c>
      <c r="C167" s="2647" t="str">
        <f>IF(職員点検資料１!C167="","",職員点検資料１!C167)</f>
        <v/>
      </c>
      <c r="D167" s="2647" t="str">
        <f>IF(職員点検資料１!D167="","",職員点検資料１!D167)</f>
        <v/>
      </c>
      <c r="E167" s="28" t="str">
        <f>職員点検資料１!E167</f>
        <v>保育士</v>
      </c>
      <c r="F167" s="29" t="str">
        <f>IF(職員点検資料１!F167="","",職員点検資料１!F167)</f>
        <v/>
      </c>
      <c r="G167" s="2665" t="str">
        <f>IF(職員点検資料１!G167="","",職員点検資料１!G167)</f>
        <v/>
      </c>
      <c r="H167" s="2584"/>
      <c r="I167" s="2656" t="s">
        <v>311</v>
      </c>
      <c r="J167" s="2584"/>
      <c r="K167" s="2656" t="s">
        <v>630</v>
      </c>
      <c r="L167" s="2584"/>
      <c r="M167" s="2656" t="s">
        <v>311</v>
      </c>
      <c r="N167" s="2584"/>
      <c r="O167" s="2656" t="s">
        <v>630</v>
      </c>
      <c r="P167" s="36"/>
      <c r="Q167" s="36"/>
      <c r="R167" s="36"/>
      <c r="S167" s="36"/>
      <c r="U167" s="2662" t="str">
        <f>職員点検資料１!AC167</f>
        <v/>
      </c>
      <c r="V167" s="2662">
        <f t="shared" ref="V167" si="53">L167+N167</f>
        <v>0</v>
      </c>
    </row>
    <row r="168" spans="1:22" s="16" customFormat="1">
      <c r="A168" s="2563"/>
      <c r="B168" s="2648"/>
      <c r="C168" s="2648"/>
      <c r="D168" s="2648"/>
      <c r="E168" s="30" t="str">
        <f>職員点検資料１!E168</f>
        <v>幼稚園教諭</v>
      </c>
      <c r="F168" s="31" t="str">
        <f>IF(職員点検資料１!F168="","",職員点検資料１!F168)</f>
        <v/>
      </c>
      <c r="G168" s="2666"/>
      <c r="H168" s="2585"/>
      <c r="I168" s="2657"/>
      <c r="J168" s="2585"/>
      <c r="K168" s="2657"/>
      <c r="L168" s="2585"/>
      <c r="M168" s="2657"/>
      <c r="N168" s="2585"/>
      <c r="O168" s="2657"/>
      <c r="P168" s="36"/>
      <c r="Q168" s="36"/>
      <c r="R168" s="36"/>
      <c r="S168" s="36"/>
      <c r="U168" s="2663"/>
      <c r="V168" s="2663"/>
    </row>
    <row r="169" spans="1:22" s="16" customFormat="1">
      <c r="A169" s="2564"/>
      <c r="B169" s="2649"/>
      <c r="C169" s="2649"/>
      <c r="D169" s="2649"/>
      <c r="E169" s="32" t="str">
        <f>職員点検資料１!E169</f>
        <v>（　　　　　　）</v>
      </c>
      <c r="F169" s="33" t="str">
        <f>IF(職員点検資料１!F169="","",職員点検資料１!F169)</f>
        <v/>
      </c>
      <c r="G169" s="2667"/>
      <c r="H169" s="2586"/>
      <c r="I169" s="2658"/>
      <c r="J169" s="2586"/>
      <c r="K169" s="2658"/>
      <c r="L169" s="2586"/>
      <c r="M169" s="2658"/>
      <c r="N169" s="2586"/>
      <c r="O169" s="2658"/>
      <c r="P169" s="36"/>
      <c r="Q169" s="36"/>
      <c r="R169" s="36"/>
      <c r="S169" s="36"/>
      <c r="U169" s="2664"/>
      <c r="V169" s="2664"/>
    </row>
    <row r="170" spans="1:22" s="16" customFormat="1" ht="12" customHeight="1">
      <c r="A170" s="2562">
        <v>56</v>
      </c>
      <c r="B170" s="2647" t="str">
        <f>IF(職員点検資料１!B170="","",職員点検資料１!B170)</f>
        <v/>
      </c>
      <c r="C170" s="2647" t="str">
        <f>IF(職員点検資料１!C170="","",職員点検資料１!C170)</f>
        <v/>
      </c>
      <c r="D170" s="2647" t="str">
        <f>IF(職員点検資料１!D170="","",職員点検資料１!D170)</f>
        <v/>
      </c>
      <c r="E170" s="28" t="str">
        <f>職員点検資料１!E170</f>
        <v>保育士</v>
      </c>
      <c r="F170" s="29" t="str">
        <f>IF(職員点検資料１!F170="","",職員点検資料１!F170)</f>
        <v/>
      </c>
      <c r="G170" s="2665" t="str">
        <f>IF(職員点検資料１!G170="","",職員点検資料１!G170)</f>
        <v/>
      </c>
      <c r="H170" s="2584"/>
      <c r="I170" s="2656" t="s">
        <v>311</v>
      </c>
      <c r="J170" s="2584"/>
      <c r="K170" s="2656" t="s">
        <v>630</v>
      </c>
      <c r="L170" s="2584"/>
      <c r="M170" s="2656" t="s">
        <v>311</v>
      </c>
      <c r="N170" s="2584"/>
      <c r="O170" s="2656" t="s">
        <v>630</v>
      </c>
      <c r="P170" s="36"/>
      <c r="Q170" s="36"/>
      <c r="R170" s="36"/>
      <c r="S170" s="36"/>
      <c r="U170" s="2662" t="str">
        <f>職員点検資料１!AC170</f>
        <v/>
      </c>
      <c r="V170" s="2662">
        <f t="shared" ref="V170" si="54">L170+N170</f>
        <v>0</v>
      </c>
    </row>
    <row r="171" spans="1:22" s="16" customFormat="1">
      <c r="A171" s="2563"/>
      <c r="B171" s="2648"/>
      <c r="C171" s="2648"/>
      <c r="D171" s="2648"/>
      <c r="E171" s="30" t="str">
        <f>職員点検資料１!E171</f>
        <v>幼稚園教諭</v>
      </c>
      <c r="F171" s="31" t="str">
        <f>IF(職員点検資料１!F171="","",職員点検資料１!F171)</f>
        <v/>
      </c>
      <c r="G171" s="2666"/>
      <c r="H171" s="2585"/>
      <c r="I171" s="2657"/>
      <c r="J171" s="2585"/>
      <c r="K171" s="2657"/>
      <c r="L171" s="2585"/>
      <c r="M171" s="2657"/>
      <c r="N171" s="2585"/>
      <c r="O171" s="2657"/>
      <c r="P171" s="36"/>
      <c r="Q171" s="36"/>
      <c r="R171" s="36"/>
      <c r="S171" s="36"/>
      <c r="U171" s="2663"/>
      <c r="V171" s="2663"/>
    </row>
    <row r="172" spans="1:22" s="16" customFormat="1">
      <c r="A172" s="2564"/>
      <c r="B172" s="2649"/>
      <c r="C172" s="2649"/>
      <c r="D172" s="2649"/>
      <c r="E172" s="32" t="str">
        <f>職員点検資料１!E172</f>
        <v>（　　　　　　）</v>
      </c>
      <c r="F172" s="33" t="str">
        <f>IF(職員点検資料１!F172="","",職員点検資料１!F172)</f>
        <v/>
      </c>
      <c r="G172" s="2667"/>
      <c r="H172" s="2586"/>
      <c r="I172" s="2658"/>
      <c r="J172" s="2586"/>
      <c r="K172" s="2658"/>
      <c r="L172" s="2586"/>
      <c r="M172" s="2658"/>
      <c r="N172" s="2586"/>
      <c r="O172" s="2658"/>
      <c r="P172" s="36"/>
      <c r="Q172" s="36"/>
      <c r="R172" s="36"/>
      <c r="S172" s="36"/>
      <c r="U172" s="2664"/>
      <c r="V172" s="2664"/>
    </row>
    <row r="173" spans="1:22" s="16" customFormat="1" ht="12" customHeight="1">
      <c r="A173" s="2562">
        <v>57</v>
      </c>
      <c r="B173" s="2647" t="str">
        <f>IF(職員点検資料１!B173="","",職員点検資料１!B173)</f>
        <v/>
      </c>
      <c r="C173" s="2647" t="str">
        <f>IF(職員点検資料１!C173="","",職員点検資料１!C173)</f>
        <v/>
      </c>
      <c r="D173" s="2647" t="str">
        <f>IF(職員点検資料１!D173="","",職員点検資料１!D173)</f>
        <v/>
      </c>
      <c r="E173" s="28" t="str">
        <f>職員点検資料１!E173</f>
        <v>保育士</v>
      </c>
      <c r="F173" s="29" t="str">
        <f>IF(職員点検資料１!F173="","",職員点検資料１!F173)</f>
        <v/>
      </c>
      <c r="G173" s="2665" t="str">
        <f>IF(職員点検資料１!G173="","",職員点検資料１!G173)</f>
        <v/>
      </c>
      <c r="H173" s="2584"/>
      <c r="I173" s="2656" t="s">
        <v>311</v>
      </c>
      <c r="J173" s="2584"/>
      <c r="K173" s="2656" t="s">
        <v>630</v>
      </c>
      <c r="L173" s="2584"/>
      <c r="M173" s="2656" t="s">
        <v>311</v>
      </c>
      <c r="N173" s="2584"/>
      <c r="O173" s="2656" t="s">
        <v>630</v>
      </c>
      <c r="P173" s="36"/>
      <c r="Q173" s="36"/>
      <c r="R173" s="36"/>
      <c r="S173" s="36"/>
      <c r="U173" s="2662" t="str">
        <f>職員点検資料１!AC173</f>
        <v/>
      </c>
      <c r="V173" s="2662">
        <f t="shared" ref="V173" si="55">L173+N173</f>
        <v>0</v>
      </c>
    </row>
    <row r="174" spans="1:22" s="16" customFormat="1">
      <c r="A174" s="2563"/>
      <c r="B174" s="2648"/>
      <c r="C174" s="2648"/>
      <c r="D174" s="2648"/>
      <c r="E174" s="30" t="str">
        <f>職員点検資料１!E174</f>
        <v>幼稚園教諭</v>
      </c>
      <c r="F174" s="31" t="str">
        <f>IF(職員点検資料１!F174="","",職員点検資料１!F174)</f>
        <v/>
      </c>
      <c r="G174" s="2666"/>
      <c r="H174" s="2585"/>
      <c r="I174" s="2657"/>
      <c r="J174" s="2585"/>
      <c r="K174" s="2657"/>
      <c r="L174" s="2585"/>
      <c r="M174" s="2657"/>
      <c r="N174" s="2585"/>
      <c r="O174" s="2657"/>
      <c r="P174" s="36"/>
      <c r="Q174" s="36"/>
      <c r="R174" s="36"/>
      <c r="S174" s="36"/>
      <c r="U174" s="2663"/>
      <c r="V174" s="2663"/>
    </row>
    <row r="175" spans="1:22" s="16" customFormat="1">
      <c r="A175" s="2564"/>
      <c r="B175" s="2649"/>
      <c r="C175" s="2649"/>
      <c r="D175" s="2649"/>
      <c r="E175" s="32" t="str">
        <f>職員点検資料１!E175</f>
        <v>（　　　　　　）</v>
      </c>
      <c r="F175" s="33" t="str">
        <f>IF(職員点検資料１!F175="","",職員点検資料１!F175)</f>
        <v/>
      </c>
      <c r="G175" s="2667"/>
      <c r="H175" s="2586"/>
      <c r="I175" s="2658"/>
      <c r="J175" s="2586"/>
      <c r="K175" s="2658"/>
      <c r="L175" s="2586"/>
      <c r="M175" s="2658"/>
      <c r="N175" s="2586"/>
      <c r="O175" s="2658"/>
      <c r="P175" s="36"/>
      <c r="Q175" s="36"/>
      <c r="R175" s="36"/>
      <c r="S175" s="36"/>
      <c r="U175" s="2664"/>
      <c r="V175" s="2664"/>
    </row>
    <row r="176" spans="1:22" s="16" customFormat="1" ht="12" customHeight="1">
      <c r="A176" s="2562">
        <v>58</v>
      </c>
      <c r="B176" s="2647" t="str">
        <f>IF(職員点検資料１!B176="","",職員点検資料１!B176)</f>
        <v/>
      </c>
      <c r="C176" s="2647" t="str">
        <f>IF(職員点検資料１!C176="","",職員点検資料１!C176)</f>
        <v/>
      </c>
      <c r="D176" s="2647" t="str">
        <f>IF(職員点検資料１!D176="","",職員点検資料１!D176)</f>
        <v/>
      </c>
      <c r="E176" s="28" t="str">
        <f>職員点検資料１!E176</f>
        <v>保育士</v>
      </c>
      <c r="F176" s="29" t="str">
        <f>IF(職員点検資料１!F176="","",職員点検資料１!F176)</f>
        <v/>
      </c>
      <c r="G176" s="2665" t="str">
        <f>IF(職員点検資料１!G176="","",職員点検資料１!G176)</f>
        <v/>
      </c>
      <c r="H176" s="2584"/>
      <c r="I176" s="2656" t="s">
        <v>311</v>
      </c>
      <c r="J176" s="2584"/>
      <c r="K176" s="2656" t="s">
        <v>630</v>
      </c>
      <c r="L176" s="2584"/>
      <c r="M176" s="2656" t="s">
        <v>311</v>
      </c>
      <c r="N176" s="2584"/>
      <c r="O176" s="2656" t="s">
        <v>630</v>
      </c>
      <c r="P176" s="36"/>
      <c r="Q176" s="36"/>
      <c r="R176" s="36"/>
      <c r="S176" s="36"/>
      <c r="U176" s="2662" t="str">
        <f>職員点検資料１!AC176</f>
        <v/>
      </c>
      <c r="V176" s="2662">
        <f t="shared" ref="V176" si="56">L176+N176</f>
        <v>0</v>
      </c>
    </row>
    <row r="177" spans="1:22" s="16" customFormat="1">
      <c r="A177" s="2563"/>
      <c r="B177" s="2648"/>
      <c r="C177" s="2648"/>
      <c r="D177" s="2648"/>
      <c r="E177" s="30" t="str">
        <f>職員点検資料１!E177</f>
        <v>幼稚園教諭</v>
      </c>
      <c r="F177" s="31" t="str">
        <f>IF(職員点検資料１!F177="","",職員点検資料１!F177)</f>
        <v/>
      </c>
      <c r="G177" s="2666"/>
      <c r="H177" s="2585"/>
      <c r="I177" s="2657"/>
      <c r="J177" s="2585"/>
      <c r="K177" s="2657"/>
      <c r="L177" s="2585"/>
      <c r="M177" s="2657"/>
      <c r="N177" s="2585"/>
      <c r="O177" s="2657"/>
      <c r="P177" s="36"/>
      <c r="Q177" s="36"/>
      <c r="R177" s="36"/>
      <c r="S177" s="36"/>
      <c r="U177" s="2663"/>
      <c r="V177" s="2663"/>
    </row>
    <row r="178" spans="1:22" s="16" customFormat="1">
      <c r="A178" s="2564"/>
      <c r="B178" s="2649"/>
      <c r="C178" s="2649"/>
      <c r="D178" s="2649"/>
      <c r="E178" s="32" t="str">
        <f>職員点検資料１!E178</f>
        <v>（　　　　　　）</v>
      </c>
      <c r="F178" s="33" t="str">
        <f>IF(職員点検資料１!F178="","",職員点検資料１!F178)</f>
        <v/>
      </c>
      <c r="G178" s="2667"/>
      <c r="H178" s="2586"/>
      <c r="I178" s="2658"/>
      <c r="J178" s="2586"/>
      <c r="K178" s="2658"/>
      <c r="L178" s="2586"/>
      <c r="M178" s="2658"/>
      <c r="N178" s="2586"/>
      <c r="O178" s="2658"/>
      <c r="P178" s="36"/>
      <c r="Q178" s="36"/>
      <c r="R178" s="36"/>
      <c r="S178" s="36"/>
      <c r="U178" s="2664"/>
      <c r="V178" s="2664"/>
    </row>
    <row r="179" spans="1:22" s="16" customFormat="1" ht="12" customHeight="1">
      <c r="A179" s="2562">
        <v>59</v>
      </c>
      <c r="B179" s="2647" t="str">
        <f>IF(職員点検資料１!B179="","",職員点検資料１!B179)</f>
        <v/>
      </c>
      <c r="C179" s="2647" t="str">
        <f>IF(職員点検資料１!C179="","",職員点検資料１!C179)</f>
        <v/>
      </c>
      <c r="D179" s="2647" t="str">
        <f>IF(職員点検資料１!D179="","",職員点検資料１!D179)</f>
        <v/>
      </c>
      <c r="E179" s="28" t="str">
        <f>職員点検資料１!E179</f>
        <v>保育士</v>
      </c>
      <c r="F179" s="29" t="str">
        <f>IF(職員点検資料１!F179="","",職員点検資料１!F179)</f>
        <v/>
      </c>
      <c r="G179" s="2665" t="str">
        <f>IF(職員点検資料１!G179="","",職員点検資料１!G179)</f>
        <v/>
      </c>
      <c r="H179" s="2584"/>
      <c r="I179" s="2656" t="s">
        <v>311</v>
      </c>
      <c r="J179" s="2584"/>
      <c r="K179" s="2656" t="s">
        <v>630</v>
      </c>
      <c r="L179" s="2584"/>
      <c r="M179" s="2656" t="s">
        <v>311</v>
      </c>
      <c r="N179" s="2584"/>
      <c r="O179" s="2656" t="s">
        <v>630</v>
      </c>
      <c r="P179" s="36"/>
      <c r="Q179" s="36"/>
      <c r="R179" s="36"/>
      <c r="S179" s="36"/>
      <c r="U179" s="2662" t="str">
        <f>職員点検資料１!AC179</f>
        <v/>
      </c>
      <c r="V179" s="2662">
        <f t="shared" ref="V179" si="57">L179+N179</f>
        <v>0</v>
      </c>
    </row>
    <row r="180" spans="1:22" s="16" customFormat="1">
      <c r="A180" s="2563"/>
      <c r="B180" s="2648"/>
      <c r="C180" s="2648"/>
      <c r="D180" s="2648"/>
      <c r="E180" s="30" t="str">
        <f>職員点検資料１!E180</f>
        <v>幼稚園教諭</v>
      </c>
      <c r="F180" s="31" t="str">
        <f>IF(職員点検資料１!F180="","",職員点検資料１!F180)</f>
        <v/>
      </c>
      <c r="G180" s="2666"/>
      <c r="H180" s="2585"/>
      <c r="I180" s="2657"/>
      <c r="J180" s="2585"/>
      <c r="K180" s="2657"/>
      <c r="L180" s="2585"/>
      <c r="M180" s="2657"/>
      <c r="N180" s="2585"/>
      <c r="O180" s="2657"/>
      <c r="P180" s="36"/>
      <c r="Q180" s="36"/>
      <c r="R180" s="36"/>
      <c r="S180" s="36"/>
      <c r="U180" s="2663"/>
      <c r="V180" s="2663"/>
    </row>
    <row r="181" spans="1:22" s="16" customFormat="1">
      <c r="A181" s="2564"/>
      <c r="B181" s="2649"/>
      <c r="C181" s="2649"/>
      <c r="D181" s="2649"/>
      <c r="E181" s="32" t="str">
        <f>職員点検資料１!E181</f>
        <v>（　　　　　　）</v>
      </c>
      <c r="F181" s="33" t="str">
        <f>IF(職員点検資料１!F181="","",職員点検資料１!F181)</f>
        <v/>
      </c>
      <c r="G181" s="2667"/>
      <c r="H181" s="2586"/>
      <c r="I181" s="2658"/>
      <c r="J181" s="2586"/>
      <c r="K181" s="2658"/>
      <c r="L181" s="2586"/>
      <c r="M181" s="2658"/>
      <c r="N181" s="2586"/>
      <c r="O181" s="2658"/>
      <c r="P181" s="36"/>
      <c r="Q181" s="36"/>
      <c r="R181" s="36"/>
      <c r="S181" s="36"/>
      <c r="U181" s="2664"/>
      <c r="V181" s="2664"/>
    </row>
    <row r="182" spans="1:22" s="16" customFormat="1" ht="12" customHeight="1">
      <c r="A182" s="2562">
        <v>60</v>
      </c>
      <c r="B182" s="2647" t="str">
        <f>IF(職員点検資料１!B182="","",職員点検資料１!B182)</f>
        <v/>
      </c>
      <c r="C182" s="2647" t="str">
        <f>IF(職員点検資料１!C182="","",職員点検資料１!C182)</f>
        <v/>
      </c>
      <c r="D182" s="2647" t="str">
        <f>IF(職員点検資料１!D182="","",職員点検資料１!D182)</f>
        <v/>
      </c>
      <c r="E182" s="28" t="str">
        <f>職員点検資料１!E182</f>
        <v>保育士</v>
      </c>
      <c r="F182" s="29" t="str">
        <f>IF(職員点検資料１!F182="","",職員点検資料１!F182)</f>
        <v/>
      </c>
      <c r="G182" s="2665" t="str">
        <f>IF(職員点検資料１!G182="","",職員点検資料１!G182)</f>
        <v/>
      </c>
      <c r="H182" s="2584"/>
      <c r="I182" s="2656" t="s">
        <v>311</v>
      </c>
      <c r="J182" s="2584"/>
      <c r="K182" s="2656" t="s">
        <v>630</v>
      </c>
      <c r="L182" s="2584"/>
      <c r="M182" s="2656" t="s">
        <v>311</v>
      </c>
      <c r="N182" s="2584"/>
      <c r="O182" s="2656" t="s">
        <v>630</v>
      </c>
      <c r="P182" s="36"/>
      <c r="Q182" s="36"/>
      <c r="R182" s="36"/>
      <c r="S182" s="36"/>
      <c r="U182" s="2662" t="str">
        <f>職員点検資料１!AC182</f>
        <v/>
      </c>
      <c r="V182" s="2662">
        <f t="shared" ref="V182" si="58">L182+N182</f>
        <v>0</v>
      </c>
    </row>
    <row r="183" spans="1:22" s="16" customFormat="1">
      <c r="A183" s="2563"/>
      <c r="B183" s="2648"/>
      <c r="C183" s="2648"/>
      <c r="D183" s="2648"/>
      <c r="E183" s="30" t="str">
        <f>職員点検資料１!E183</f>
        <v>幼稚園教諭</v>
      </c>
      <c r="F183" s="31" t="str">
        <f>IF(職員点検資料１!F183="","",職員点検資料１!F183)</f>
        <v/>
      </c>
      <c r="G183" s="2666"/>
      <c r="H183" s="2585"/>
      <c r="I183" s="2657"/>
      <c r="J183" s="2585"/>
      <c r="K183" s="2657"/>
      <c r="L183" s="2585"/>
      <c r="M183" s="2657"/>
      <c r="N183" s="2585"/>
      <c r="O183" s="2657"/>
      <c r="P183" s="36"/>
      <c r="Q183" s="36"/>
      <c r="R183" s="36"/>
      <c r="S183" s="36"/>
      <c r="U183" s="2663"/>
      <c r="V183" s="2663"/>
    </row>
    <row r="184" spans="1:22" s="16" customFormat="1">
      <c r="A184" s="2564"/>
      <c r="B184" s="2649"/>
      <c r="C184" s="2649"/>
      <c r="D184" s="2649"/>
      <c r="E184" s="32" t="str">
        <f>職員点検資料１!E184</f>
        <v>（　　　　　　）</v>
      </c>
      <c r="F184" s="33" t="str">
        <f>IF(職員点検資料１!F184="","",職員点検資料１!F184)</f>
        <v/>
      </c>
      <c r="G184" s="2667"/>
      <c r="H184" s="2586"/>
      <c r="I184" s="2658"/>
      <c r="J184" s="2586"/>
      <c r="K184" s="2658"/>
      <c r="L184" s="2586"/>
      <c r="M184" s="2658"/>
      <c r="N184" s="2586"/>
      <c r="O184" s="2658"/>
      <c r="P184" s="36"/>
      <c r="Q184" s="36"/>
      <c r="R184" s="36"/>
      <c r="S184" s="36"/>
      <c r="U184" s="2664"/>
      <c r="V184" s="2664"/>
    </row>
  </sheetData>
  <sheetProtection sheet="1" objects="1" scenarios="1"/>
  <mergeCells count="914">
    <mergeCell ref="H179:H181"/>
    <mergeCell ref="I179:I181"/>
    <mergeCell ref="J179:J181"/>
    <mergeCell ref="K179:K181"/>
    <mergeCell ref="H182:H184"/>
    <mergeCell ref="I182:I184"/>
    <mergeCell ref="J182:J184"/>
    <mergeCell ref="K182:K184"/>
    <mergeCell ref="H3:O3"/>
    <mergeCell ref="H170:H172"/>
    <mergeCell ref="I170:I172"/>
    <mergeCell ref="J170:J172"/>
    <mergeCell ref="K170:K172"/>
    <mergeCell ref="H173:H175"/>
    <mergeCell ref="I173:I175"/>
    <mergeCell ref="J173:J175"/>
    <mergeCell ref="K173:K175"/>
    <mergeCell ref="H176:H178"/>
    <mergeCell ref="I176:I178"/>
    <mergeCell ref="J176:J178"/>
    <mergeCell ref="K176:K178"/>
    <mergeCell ref="H161:H163"/>
    <mergeCell ref="I161:I163"/>
    <mergeCell ref="J161:J163"/>
    <mergeCell ref="K161:K163"/>
    <mergeCell ref="H164:H166"/>
    <mergeCell ref="I164:I166"/>
    <mergeCell ref="J164:J166"/>
    <mergeCell ref="K164:K166"/>
    <mergeCell ref="H167:H169"/>
    <mergeCell ref="I167:I169"/>
    <mergeCell ref="J167:J169"/>
    <mergeCell ref="K167:K169"/>
    <mergeCell ref="H152:H154"/>
    <mergeCell ref="I152:I154"/>
    <mergeCell ref="J152:J154"/>
    <mergeCell ref="K152:K154"/>
    <mergeCell ref="H155:H157"/>
    <mergeCell ref="I155:I157"/>
    <mergeCell ref="J155:J157"/>
    <mergeCell ref="K155:K157"/>
    <mergeCell ref="H158:H160"/>
    <mergeCell ref="I158:I160"/>
    <mergeCell ref="J158:J160"/>
    <mergeCell ref="K158:K160"/>
    <mergeCell ref="H143:H145"/>
    <mergeCell ref="I143:I145"/>
    <mergeCell ref="J143:J145"/>
    <mergeCell ref="K143:K145"/>
    <mergeCell ref="H146:H148"/>
    <mergeCell ref="I146:I148"/>
    <mergeCell ref="J146:J148"/>
    <mergeCell ref="K146:K148"/>
    <mergeCell ref="H149:H151"/>
    <mergeCell ref="I149:I151"/>
    <mergeCell ref="J149:J151"/>
    <mergeCell ref="K149:K151"/>
    <mergeCell ref="H134:H136"/>
    <mergeCell ref="I134:I136"/>
    <mergeCell ref="J134:J136"/>
    <mergeCell ref="K134:K136"/>
    <mergeCell ref="H137:H139"/>
    <mergeCell ref="I137:I139"/>
    <mergeCell ref="J137:J139"/>
    <mergeCell ref="K137:K139"/>
    <mergeCell ref="H140:H142"/>
    <mergeCell ref="I140:I142"/>
    <mergeCell ref="J140:J142"/>
    <mergeCell ref="K140:K142"/>
    <mergeCell ref="H125:H127"/>
    <mergeCell ref="I125:I127"/>
    <mergeCell ref="J125:J127"/>
    <mergeCell ref="K125:K127"/>
    <mergeCell ref="H128:H130"/>
    <mergeCell ref="I128:I130"/>
    <mergeCell ref="J128:J130"/>
    <mergeCell ref="K128:K130"/>
    <mergeCell ref="H131:H133"/>
    <mergeCell ref="I131:I133"/>
    <mergeCell ref="J131:J133"/>
    <mergeCell ref="K131:K133"/>
    <mergeCell ref="H116:H118"/>
    <mergeCell ref="I116:I118"/>
    <mergeCell ref="J116:J118"/>
    <mergeCell ref="K116:K118"/>
    <mergeCell ref="H119:H121"/>
    <mergeCell ref="I119:I121"/>
    <mergeCell ref="J119:J121"/>
    <mergeCell ref="K119:K121"/>
    <mergeCell ref="H122:H124"/>
    <mergeCell ref="I122:I124"/>
    <mergeCell ref="J122:J124"/>
    <mergeCell ref="K122:K124"/>
    <mergeCell ref="H107:H109"/>
    <mergeCell ref="I107:I109"/>
    <mergeCell ref="J107:J109"/>
    <mergeCell ref="K107:K109"/>
    <mergeCell ref="H110:H112"/>
    <mergeCell ref="I110:I112"/>
    <mergeCell ref="J110:J112"/>
    <mergeCell ref="K110:K112"/>
    <mergeCell ref="H113:H115"/>
    <mergeCell ref="I113:I115"/>
    <mergeCell ref="J113:J115"/>
    <mergeCell ref="K113:K115"/>
    <mergeCell ref="H98:H100"/>
    <mergeCell ref="I98:I100"/>
    <mergeCell ref="J98:J100"/>
    <mergeCell ref="K98:K100"/>
    <mergeCell ref="H101:H103"/>
    <mergeCell ref="I101:I103"/>
    <mergeCell ref="J101:J103"/>
    <mergeCell ref="K101:K103"/>
    <mergeCell ref="H104:H106"/>
    <mergeCell ref="I104:I106"/>
    <mergeCell ref="J104:J106"/>
    <mergeCell ref="K104:K106"/>
    <mergeCell ref="H89:H91"/>
    <mergeCell ref="I89:I91"/>
    <mergeCell ref="J89:J91"/>
    <mergeCell ref="K89:K91"/>
    <mergeCell ref="H92:H94"/>
    <mergeCell ref="I92:I94"/>
    <mergeCell ref="J92:J94"/>
    <mergeCell ref="K92:K94"/>
    <mergeCell ref="H95:H97"/>
    <mergeCell ref="I95:I97"/>
    <mergeCell ref="J95:J97"/>
    <mergeCell ref="K95:K97"/>
    <mergeCell ref="H80:H82"/>
    <mergeCell ref="I80:I82"/>
    <mergeCell ref="J80:J82"/>
    <mergeCell ref="K80:K82"/>
    <mergeCell ref="H83:H85"/>
    <mergeCell ref="I83:I85"/>
    <mergeCell ref="J83:J85"/>
    <mergeCell ref="K83:K85"/>
    <mergeCell ref="H86:H88"/>
    <mergeCell ref="I86:I88"/>
    <mergeCell ref="J86:J88"/>
    <mergeCell ref="K86:K88"/>
    <mergeCell ref="H71:H73"/>
    <mergeCell ref="I71:I73"/>
    <mergeCell ref="J71:J73"/>
    <mergeCell ref="K71:K73"/>
    <mergeCell ref="H74:H76"/>
    <mergeCell ref="I74:I76"/>
    <mergeCell ref="J74:J76"/>
    <mergeCell ref="K74:K76"/>
    <mergeCell ref="H77:H79"/>
    <mergeCell ref="I77:I79"/>
    <mergeCell ref="J77:J79"/>
    <mergeCell ref="K77:K79"/>
    <mergeCell ref="H62:H64"/>
    <mergeCell ref="I62:I64"/>
    <mergeCell ref="J62:J64"/>
    <mergeCell ref="K62:K64"/>
    <mergeCell ref="H65:H67"/>
    <mergeCell ref="I65:I67"/>
    <mergeCell ref="J65:J67"/>
    <mergeCell ref="K65:K67"/>
    <mergeCell ref="H68:H70"/>
    <mergeCell ref="I68:I70"/>
    <mergeCell ref="J68:J70"/>
    <mergeCell ref="K68:K70"/>
    <mergeCell ref="H53:H55"/>
    <mergeCell ref="I53:I55"/>
    <mergeCell ref="J53:J55"/>
    <mergeCell ref="K53:K55"/>
    <mergeCell ref="H56:H58"/>
    <mergeCell ref="I56:I58"/>
    <mergeCell ref="J56:J58"/>
    <mergeCell ref="K56:K58"/>
    <mergeCell ref="H59:H61"/>
    <mergeCell ref="I59:I61"/>
    <mergeCell ref="J59:J61"/>
    <mergeCell ref="K59:K61"/>
    <mergeCell ref="H44:H46"/>
    <mergeCell ref="I44:I46"/>
    <mergeCell ref="J44:J46"/>
    <mergeCell ref="K44:K46"/>
    <mergeCell ref="H47:H49"/>
    <mergeCell ref="I47:I49"/>
    <mergeCell ref="J47:J49"/>
    <mergeCell ref="K47:K49"/>
    <mergeCell ref="H50:H52"/>
    <mergeCell ref="I50:I52"/>
    <mergeCell ref="J50:J52"/>
    <mergeCell ref="K50:K52"/>
    <mergeCell ref="H35:H37"/>
    <mergeCell ref="I35:I37"/>
    <mergeCell ref="J35:J37"/>
    <mergeCell ref="K35:K37"/>
    <mergeCell ref="H38:H40"/>
    <mergeCell ref="I38:I40"/>
    <mergeCell ref="J38:J40"/>
    <mergeCell ref="K38:K40"/>
    <mergeCell ref="H41:H43"/>
    <mergeCell ref="I41:I43"/>
    <mergeCell ref="J41:J43"/>
    <mergeCell ref="K41:K43"/>
    <mergeCell ref="H26:H28"/>
    <mergeCell ref="I26:I28"/>
    <mergeCell ref="J26:J28"/>
    <mergeCell ref="K26:K28"/>
    <mergeCell ref="H29:H31"/>
    <mergeCell ref="I29:I31"/>
    <mergeCell ref="J29:J31"/>
    <mergeCell ref="K29:K31"/>
    <mergeCell ref="H32:H34"/>
    <mergeCell ref="I32:I34"/>
    <mergeCell ref="J32:J34"/>
    <mergeCell ref="K32:K34"/>
    <mergeCell ref="H17:H19"/>
    <mergeCell ref="I17:I19"/>
    <mergeCell ref="J17:J19"/>
    <mergeCell ref="K17:K19"/>
    <mergeCell ref="H20:H22"/>
    <mergeCell ref="I20:I22"/>
    <mergeCell ref="J20:J22"/>
    <mergeCell ref="K20:K22"/>
    <mergeCell ref="H23:H25"/>
    <mergeCell ref="I23:I25"/>
    <mergeCell ref="J23:J25"/>
    <mergeCell ref="K23:K25"/>
    <mergeCell ref="H8:H10"/>
    <mergeCell ref="I8:I10"/>
    <mergeCell ref="J8:J10"/>
    <mergeCell ref="K8:K10"/>
    <mergeCell ref="H11:H13"/>
    <mergeCell ref="I11:I13"/>
    <mergeCell ref="J11:J13"/>
    <mergeCell ref="K11:K13"/>
    <mergeCell ref="H14:H16"/>
    <mergeCell ref="I14:I16"/>
    <mergeCell ref="J14:J16"/>
    <mergeCell ref="K14:K16"/>
    <mergeCell ref="V53:V55"/>
    <mergeCell ref="V56:V58"/>
    <mergeCell ref="V167:V169"/>
    <mergeCell ref="V170:V172"/>
    <mergeCell ref="V173:V175"/>
    <mergeCell ref="V176:V178"/>
    <mergeCell ref="V179:V181"/>
    <mergeCell ref="V182:V184"/>
    <mergeCell ref="P3:R3"/>
    <mergeCell ref="P4:S4"/>
    <mergeCell ref="V5:V7"/>
    <mergeCell ref="V8:V10"/>
    <mergeCell ref="V11:V13"/>
    <mergeCell ref="V14:V16"/>
    <mergeCell ref="V17:V19"/>
    <mergeCell ref="V20:V22"/>
    <mergeCell ref="V23:V25"/>
    <mergeCell ref="V26:V28"/>
    <mergeCell ref="V29:V31"/>
    <mergeCell ref="V32:V34"/>
    <mergeCell ref="V35:V37"/>
    <mergeCell ref="V38:V40"/>
    <mergeCell ref="V41:V43"/>
    <mergeCell ref="V44:V46"/>
    <mergeCell ref="V47:V49"/>
    <mergeCell ref="V50:V52"/>
    <mergeCell ref="V140:V142"/>
    <mergeCell ref="V143:V145"/>
    <mergeCell ref="V146:V148"/>
    <mergeCell ref="V149:V151"/>
    <mergeCell ref="V152:V154"/>
    <mergeCell ref="V155:V157"/>
    <mergeCell ref="V158:V160"/>
    <mergeCell ref="V86:V88"/>
    <mergeCell ref="V89:V91"/>
    <mergeCell ref="V92:V94"/>
    <mergeCell ref="V95:V97"/>
    <mergeCell ref="V98:V100"/>
    <mergeCell ref="V101:V103"/>
    <mergeCell ref="V104:V106"/>
    <mergeCell ref="V107:V109"/>
    <mergeCell ref="V110:V112"/>
    <mergeCell ref="V59:V61"/>
    <mergeCell ref="V62:V64"/>
    <mergeCell ref="V65:V67"/>
    <mergeCell ref="V68:V70"/>
    <mergeCell ref="V71:V73"/>
    <mergeCell ref="V74:V76"/>
    <mergeCell ref="V161:V163"/>
    <mergeCell ref="V164:V166"/>
    <mergeCell ref="V113:V115"/>
    <mergeCell ref="V116:V118"/>
    <mergeCell ref="V119:V121"/>
    <mergeCell ref="V122:V124"/>
    <mergeCell ref="V125:V127"/>
    <mergeCell ref="V128:V130"/>
    <mergeCell ref="V131:V133"/>
    <mergeCell ref="V134:V136"/>
    <mergeCell ref="V137:V139"/>
    <mergeCell ref="V77:V79"/>
    <mergeCell ref="V80:V82"/>
    <mergeCell ref="V83:V85"/>
    <mergeCell ref="U167:U169"/>
    <mergeCell ref="U170:U172"/>
    <mergeCell ref="U173:U175"/>
    <mergeCell ref="U176:U178"/>
    <mergeCell ref="U179:U181"/>
    <mergeCell ref="U182:U184"/>
    <mergeCell ref="U140:U142"/>
    <mergeCell ref="U143:U145"/>
    <mergeCell ref="U146:U148"/>
    <mergeCell ref="U149:U151"/>
    <mergeCell ref="U152:U154"/>
    <mergeCell ref="U155:U157"/>
    <mergeCell ref="U158:U160"/>
    <mergeCell ref="U161:U163"/>
    <mergeCell ref="U164:U166"/>
    <mergeCell ref="U113:U115"/>
    <mergeCell ref="U116:U118"/>
    <mergeCell ref="U119:U121"/>
    <mergeCell ref="U122:U124"/>
    <mergeCell ref="U125:U127"/>
    <mergeCell ref="U128:U130"/>
    <mergeCell ref="U131:U133"/>
    <mergeCell ref="U134:U136"/>
    <mergeCell ref="U137:U139"/>
    <mergeCell ref="U86:U88"/>
    <mergeCell ref="U89:U91"/>
    <mergeCell ref="U92:U94"/>
    <mergeCell ref="U95:U97"/>
    <mergeCell ref="U98:U100"/>
    <mergeCell ref="U101:U103"/>
    <mergeCell ref="U104:U106"/>
    <mergeCell ref="U107:U109"/>
    <mergeCell ref="U110:U112"/>
    <mergeCell ref="U59:U61"/>
    <mergeCell ref="U62:U64"/>
    <mergeCell ref="U65:U67"/>
    <mergeCell ref="U68:U70"/>
    <mergeCell ref="U71:U73"/>
    <mergeCell ref="U74:U76"/>
    <mergeCell ref="U77:U79"/>
    <mergeCell ref="U80:U82"/>
    <mergeCell ref="U83:U85"/>
    <mergeCell ref="U32:U34"/>
    <mergeCell ref="U35:U37"/>
    <mergeCell ref="U38:U40"/>
    <mergeCell ref="U41:U43"/>
    <mergeCell ref="U44:U46"/>
    <mergeCell ref="U47:U49"/>
    <mergeCell ref="U50:U52"/>
    <mergeCell ref="U53:U55"/>
    <mergeCell ref="U56:U58"/>
    <mergeCell ref="U5:U7"/>
    <mergeCell ref="U8:U10"/>
    <mergeCell ref="U11:U13"/>
    <mergeCell ref="U14:U16"/>
    <mergeCell ref="U17:U19"/>
    <mergeCell ref="U20:U22"/>
    <mergeCell ref="U23:U25"/>
    <mergeCell ref="U26:U28"/>
    <mergeCell ref="U29:U31"/>
    <mergeCell ref="D158:D160"/>
    <mergeCell ref="D161:D163"/>
    <mergeCell ref="D164:D166"/>
    <mergeCell ref="D167:D169"/>
    <mergeCell ref="G182:G184"/>
    <mergeCell ref="G179:G181"/>
    <mergeCell ref="G176:G178"/>
    <mergeCell ref="G173:G175"/>
    <mergeCell ref="G170:G172"/>
    <mergeCell ref="G167:G169"/>
    <mergeCell ref="D170:D172"/>
    <mergeCell ref="D173:D175"/>
    <mergeCell ref="D176:D178"/>
    <mergeCell ref="D179:D181"/>
    <mergeCell ref="D182:D184"/>
    <mergeCell ref="G164:G166"/>
    <mergeCell ref="G161:G163"/>
    <mergeCell ref="G158:G160"/>
    <mergeCell ref="L182:L184"/>
    <mergeCell ref="M182:M184"/>
    <mergeCell ref="N182:N184"/>
    <mergeCell ref="O182:O184"/>
    <mergeCell ref="L176:L178"/>
    <mergeCell ref="M176:M178"/>
    <mergeCell ref="N176:N178"/>
    <mergeCell ref="O176:O178"/>
    <mergeCell ref="L179:L181"/>
    <mergeCell ref="M179:M181"/>
    <mergeCell ref="N179:N181"/>
    <mergeCell ref="O179:O181"/>
    <mergeCell ref="L170:L172"/>
    <mergeCell ref="M170:M172"/>
    <mergeCell ref="N170:N172"/>
    <mergeCell ref="O170:O172"/>
    <mergeCell ref="L173:L175"/>
    <mergeCell ref="M173:M175"/>
    <mergeCell ref="N173:N175"/>
    <mergeCell ref="O173:O175"/>
    <mergeCell ref="L164:L166"/>
    <mergeCell ref="M164:M166"/>
    <mergeCell ref="N164:N166"/>
    <mergeCell ref="O164:O166"/>
    <mergeCell ref="L167:L169"/>
    <mergeCell ref="M167:M169"/>
    <mergeCell ref="N167:N169"/>
    <mergeCell ref="O167:O169"/>
    <mergeCell ref="L158:L160"/>
    <mergeCell ref="M158:M160"/>
    <mergeCell ref="N158:N160"/>
    <mergeCell ref="O158:O160"/>
    <mergeCell ref="L161:L163"/>
    <mergeCell ref="M161:M163"/>
    <mergeCell ref="N161:N163"/>
    <mergeCell ref="O161:O163"/>
    <mergeCell ref="L152:L154"/>
    <mergeCell ref="M152:M154"/>
    <mergeCell ref="N152:N154"/>
    <mergeCell ref="O152:O154"/>
    <mergeCell ref="L155:L157"/>
    <mergeCell ref="M155:M157"/>
    <mergeCell ref="N155:N157"/>
    <mergeCell ref="O155:O157"/>
    <mergeCell ref="L146:L148"/>
    <mergeCell ref="M146:M148"/>
    <mergeCell ref="N146:N148"/>
    <mergeCell ref="O146:O148"/>
    <mergeCell ref="L149:L151"/>
    <mergeCell ref="M149:M151"/>
    <mergeCell ref="N149:N151"/>
    <mergeCell ref="O149:O151"/>
    <mergeCell ref="L140:L142"/>
    <mergeCell ref="M140:M142"/>
    <mergeCell ref="N140:N142"/>
    <mergeCell ref="O140:O142"/>
    <mergeCell ref="L143:L145"/>
    <mergeCell ref="M143:M145"/>
    <mergeCell ref="N143:N145"/>
    <mergeCell ref="O143:O145"/>
    <mergeCell ref="L134:L136"/>
    <mergeCell ref="M134:M136"/>
    <mergeCell ref="N134:N136"/>
    <mergeCell ref="O134:O136"/>
    <mergeCell ref="L137:L139"/>
    <mergeCell ref="M137:M139"/>
    <mergeCell ref="N137:N139"/>
    <mergeCell ref="O137:O139"/>
    <mergeCell ref="L128:L130"/>
    <mergeCell ref="M128:M130"/>
    <mergeCell ref="N128:N130"/>
    <mergeCell ref="O128:O130"/>
    <mergeCell ref="L131:L133"/>
    <mergeCell ref="M131:M133"/>
    <mergeCell ref="N131:N133"/>
    <mergeCell ref="O131:O133"/>
    <mergeCell ref="L122:L124"/>
    <mergeCell ref="M122:M124"/>
    <mergeCell ref="N122:N124"/>
    <mergeCell ref="O122:O124"/>
    <mergeCell ref="L125:L127"/>
    <mergeCell ref="M125:M127"/>
    <mergeCell ref="N125:N127"/>
    <mergeCell ref="O125:O127"/>
    <mergeCell ref="L116:L118"/>
    <mergeCell ref="M116:M118"/>
    <mergeCell ref="N116:N118"/>
    <mergeCell ref="O116:O118"/>
    <mergeCell ref="L119:L121"/>
    <mergeCell ref="M119:M121"/>
    <mergeCell ref="N119:N121"/>
    <mergeCell ref="O119:O121"/>
    <mergeCell ref="L110:L112"/>
    <mergeCell ref="M110:M112"/>
    <mergeCell ref="N110:N112"/>
    <mergeCell ref="O110:O112"/>
    <mergeCell ref="L113:L115"/>
    <mergeCell ref="M113:M115"/>
    <mergeCell ref="N113:N115"/>
    <mergeCell ref="O113:O115"/>
    <mergeCell ref="L104:L106"/>
    <mergeCell ref="M104:M106"/>
    <mergeCell ref="N104:N106"/>
    <mergeCell ref="O104:O106"/>
    <mergeCell ref="L107:L109"/>
    <mergeCell ref="M107:M109"/>
    <mergeCell ref="N107:N109"/>
    <mergeCell ref="O107:O109"/>
    <mergeCell ref="L98:L100"/>
    <mergeCell ref="M98:M100"/>
    <mergeCell ref="N98:N100"/>
    <mergeCell ref="O98:O100"/>
    <mergeCell ref="L101:L103"/>
    <mergeCell ref="M101:M103"/>
    <mergeCell ref="N101:N103"/>
    <mergeCell ref="O101:O103"/>
    <mergeCell ref="L92:L94"/>
    <mergeCell ref="M92:M94"/>
    <mergeCell ref="N92:N94"/>
    <mergeCell ref="O92:O94"/>
    <mergeCell ref="L95:L97"/>
    <mergeCell ref="M95:M97"/>
    <mergeCell ref="N95:N97"/>
    <mergeCell ref="O95:O97"/>
    <mergeCell ref="L86:L88"/>
    <mergeCell ref="M86:M88"/>
    <mergeCell ref="N86:N88"/>
    <mergeCell ref="O86:O88"/>
    <mergeCell ref="L89:L91"/>
    <mergeCell ref="M89:M91"/>
    <mergeCell ref="N89:N91"/>
    <mergeCell ref="O89:O91"/>
    <mergeCell ref="L80:L82"/>
    <mergeCell ref="M80:M82"/>
    <mergeCell ref="N80:N82"/>
    <mergeCell ref="O80:O82"/>
    <mergeCell ref="L83:L85"/>
    <mergeCell ref="M83:M85"/>
    <mergeCell ref="N83:N85"/>
    <mergeCell ref="O83:O85"/>
    <mergeCell ref="L74:L76"/>
    <mergeCell ref="M74:M76"/>
    <mergeCell ref="N74:N76"/>
    <mergeCell ref="O74:O76"/>
    <mergeCell ref="L77:L79"/>
    <mergeCell ref="M77:M79"/>
    <mergeCell ref="N77:N79"/>
    <mergeCell ref="O77:O79"/>
    <mergeCell ref="L68:L70"/>
    <mergeCell ref="M68:M70"/>
    <mergeCell ref="N68:N70"/>
    <mergeCell ref="O68:O70"/>
    <mergeCell ref="L71:L73"/>
    <mergeCell ref="M71:M73"/>
    <mergeCell ref="N71:N73"/>
    <mergeCell ref="O71:O73"/>
    <mergeCell ref="L62:L64"/>
    <mergeCell ref="M62:M64"/>
    <mergeCell ref="N62:N64"/>
    <mergeCell ref="O62:O64"/>
    <mergeCell ref="L65:L67"/>
    <mergeCell ref="M65:M67"/>
    <mergeCell ref="N65:N67"/>
    <mergeCell ref="O65:O67"/>
    <mergeCell ref="L56:L58"/>
    <mergeCell ref="M56:M58"/>
    <mergeCell ref="N56:N58"/>
    <mergeCell ref="O56:O58"/>
    <mergeCell ref="L59:L61"/>
    <mergeCell ref="M59:M61"/>
    <mergeCell ref="N59:N61"/>
    <mergeCell ref="O59:O61"/>
    <mergeCell ref="L50:L52"/>
    <mergeCell ref="M50:M52"/>
    <mergeCell ref="N50:N52"/>
    <mergeCell ref="O50:O52"/>
    <mergeCell ref="L53:L55"/>
    <mergeCell ref="M53:M55"/>
    <mergeCell ref="N53:N55"/>
    <mergeCell ref="O53:O55"/>
    <mergeCell ref="L44:L46"/>
    <mergeCell ref="M44:M46"/>
    <mergeCell ref="N44:N46"/>
    <mergeCell ref="O44:O46"/>
    <mergeCell ref="L47:L49"/>
    <mergeCell ref="M47:M49"/>
    <mergeCell ref="N47:N49"/>
    <mergeCell ref="O47:O49"/>
    <mergeCell ref="L38:L40"/>
    <mergeCell ref="M38:M40"/>
    <mergeCell ref="N38:N40"/>
    <mergeCell ref="O38:O40"/>
    <mergeCell ref="L41:L43"/>
    <mergeCell ref="M41:M43"/>
    <mergeCell ref="N41:N43"/>
    <mergeCell ref="O41:O43"/>
    <mergeCell ref="L32:L34"/>
    <mergeCell ref="M32:M34"/>
    <mergeCell ref="N32:N34"/>
    <mergeCell ref="O32:O34"/>
    <mergeCell ref="L35:L37"/>
    <mergeCell ref="M35:M37"/>
    <mergeCell ref="N35:N37"/>
    <mergeCell ref="O35:O37"/>
    <mergeCell ref="L26:L28"/>
    <mergeCell ref="M26:M28"/>
    <mergeCell ref="N26:N28"/>
    <mergeCell ref="O26:O28"/>
    <mergeCell ref="L29:L31"/>
    <mergeCell ref="M29:M31"/>
    <mergeCell ref="N29:N31"/>
    <mergeCell ref="O29:O31"/>
    <mergeCell ref="L20:L22"/>
    <mergeCell ref="M20:M22"/>
    <mergeCell ref="N20:N22"/>
    <mergeCell ref="O20:O22"/>
    <mergeCell ref="L23:L25"/>
    <mergeCell ref="M23:M25"/>
    <mergeCell ref="N23:N25"/>
    <mergeCell ref="O23:O25"/>
    <mergeCell ref="L14:L16"/>
    <mergeCell ref="M14:M16"/>
    <mergeCell ref="N14:N16"/>
    <mergeCell ref="O14:O16"/>
    <mergeCell ref="L17:L19"/>
    <mergeCell ref="M17:M19"/>
    <mergeCell ref="N17:N19"/>
    <mergeCell ref="O17:O19"/>
    <mergeCell ref="L8:L10"/>
    <mergeCell ref="M8:M10"/>
    <mergeCell ref="N8:N10"/>
    <mergeCell ref="O8:O10"/>
    <mergeCell ref="L11:L13"/>
    <mergeCell ref="M11:M13"/>
    <mergeCell ref="N11:N13"/>
    <mergeCell ref="O11:O13"/>
    <mergeCell ref="L4:M4"/>
    <mergeCell ref="N4:O4"/>
    <mergeCell ref="L5:L7"/>
    <mergeCell ref="M5:M7"/>
    <mergeCell ref="N5:N7"/>
    <mergeCell ref="O5:O7"/>
    <mergeCell ref="A5:A7"/>
    <mergeCell ref="B5:B7"/>
    <mergeCell ref="C5:C7"/>
    <mergeCell ref="G3:G4"/>
    <mergeCell ref="G5:G7"/>
    <mergeCell ref="H4:I4"/>
    <mergeCell ref="J4:K4"/>
    <mergeCell ref="H5:H7"/>
    <mergeCell ref="I5:I7"/>
    <mergeCell ref="J5:J7"/>
    <mergeCell ref="K5:K7"/>
    <mergeCell ref="A1:F1"/>
    <mergeCell ref="A3:A4"/>
    <mergeCell ref="B3:B4"/>
    <mergeCell ref="C3:C4"/>
    <mergeCell ref="E3:F3"/>
    <mergeCell ref="D3:D4"/>
    <mergeCell ref="D5:D7"/>
    <mergeCell ref="G11:G13"/>
    <mergeCell ref="G8:G10"/>
    <mergeCell ref="A11:A13"/>
    <mergeCell ref="B11:B13"/>
    <mergeCell ref="C11:C13"/>
    <mergeCell ref="A8:A10"/>
    <mergeCell ref="B8:B10"/>
    <mergeCell ref="C8:C10"/>
    <mergeCell ref="D8:D10"/>
    <mergeCell ref="D11:D13"/>
    <mergeCell ref="A17:A19"/>
    <mergeCell ref="B17:B19"/>
    <mergeCell ref="C17:C19"/>
    <mergeCell ref="A14:A16"/>
    <mergeCell ref="B14:B16"/>
    <mergeCell ref="C14:C16"/>
    <mergeCell ref="D14:D16"/>
    <mergeCell ref="D17:D19"/>
    <mergeCell ref="G23:G25"/>
    <mergeCell ref="G20:G22"/>
    <mergeCell ref="A23:A25"/>
    <mergeCell ref="B23:B25"/>
    <mergeCell ref="C23:C25"/>
    <mergeCell ref="A20:A22"/>
    <mergeCell ref="B20:B22"/>
    <mergeCell ref="C20:C22"/>
    <mergeCell ref="D20:D22"/>
    <mergeCell ref="D23:D25"/>
    <mergeCell ref="G17:G19"/>
    <mergeCell ref="G14:G16"/>
    <mergeCell ref="A29:A31"/>
    <mergeCell ref="B29:B31"/>
    <mergeCell ref="C29:C31"/>
    <mergeCell ref="A26:A28"/>
    <mergeCell ref="B26:B28"/>
    <mergeCell ref="C26:C28"/>
    <mergeCell ref="D26:D28"/>
    <mergeCell ref="D29:D31"/>
    <mergeCell ref="G35:G37"/>
    <mergeCell ref="G32:G34"/>
    <mergeCell ref="A35:A37"/>
    <mergeCell ref="B35:B37"/>
    <mergeCell ref="C35:C37"/>
    <mergeCell ref="A32:A34"/>
    <mergeCell ref="B32:B34"/>
    <mergeCell ref="C32:C34"/>
    <mergeCell ref="D32:D34"/>
    <mergeCell ref="D35:D37"/>
    <mergeCell ref="G29:G31"/>
    <mergeCell ref="G26:G28"/>
    <mergeCell ref="A41:A43"/>
    <mergeCell ref="B41:B43"/>
    <mergeCell ref="C41:C43"/>
    <mergeCell ref="A38:A40"/>
    <mergeCell ref="B38:B40"/>
    <mergeCell ref="C38:C40"/>
    <mergeCell ref="D38:D40"/>
    <mergeCell ref="D41:D43"/>
    <mergeCell ref="G47:G49"/>
    <mergeCell ref="G44:G46"/>
    <mergeCell ref="A47:A49"/>
    <mergeCell ref="B47:B49"/>
    <mergeCell ref="C47:C49"/>
    <mergeCell ref="A44:A46"/>
    <mergeCell ref="B44:B46"/>
    <mergeCell ref="C44:C46"/>
    <mergeCell ref="D44:D46"/>
    <mergeCell ref="D47:D49"/>
    <mergeCell ref="G41:G43"/>
    <mergeCell ref="G38:G40"/>
    <mergeCell ref="A53:A55"/>
    <mergeCell ref="B53:B55"/>
    <mergeCell ref="C53:C55"/>
    <mergeCell ref="A50:A52"/>
    <mergeCell ref="B50:B52"/>
    <mergeCell ref="C50:C52"/>
    <mergeCell ref="D50:D52"/>
    <mergeCell ref="D53:D55"/>
    <mergeCell ref="G59:G61"/>
    <mergeCell ref="G56:G58"/>
    <mergeCell ref="A59:A61"/>
    <mergeCell ref="B59:B61"/>
    <mergeCell ref="C59:C61"/>
    <mergeCell ref="A56:A58"/>
    <mergeCell ref="B56:B58"/>
    <mergeCell ref="C56:C58"/>
    <mergeCell ref="D56:D58"/>
    <mergeCell ref="D59:D61"/>
    <mergeCell ref="G53:G55"/>
    <mergeCell ref="G50:G52"/>
    <mergeCell ref="A65:A67"/>
    <mergeCell ref="B65:B67"/>
    <mergeCell ref="C65:C67"/>
    <mergeCell ref="A62:A64"/>
    <mergeCell ref="B62:B64"/>
    <mergeCell ref="C62:C64"/>
    <mergeCell ref="D62:D64"/>
    <mergeCell ref="D65:D67"/>
    <mergeCell ref="G71:G73"/>
    <mergeCell ref="G68:G70"/>
    <mergeCell ref="A71:A73"/>
    <mergeCell ref="B71:B73"/>
    <mergeCell ref="C71:C73"/>
    <mergeCell ref="A68:A70"/>
    <mergeCell ref="B68:B70"/>
    <mergeCell ref="C68:C70"/>
    <mergeCell ref="D68:D70"/>
    <mergeCell ref="D71:D73"/>
    <mergeCell ref="G65:G67"/>
    <mergeCell ref="G62:G64"/>
    <mergeCell ref="A77:A79"/>
    <mergeCell ref="B77:B79"/>
    <mergeCell ref="C77:C79"/>
    <mergeCell ref="A74:A76"/>
    <mergeCell ref="B74:B76"/>
    <mergeCell ref="C74:C76"/>
    <mergeCell ref="D74:D76"/>
    <mergeCell ref="D77:D79"/>
    <mergeCell ref="G83:G85"/>
    <mergeCell ref="G80:G82"/>
    <mergeCell ref="A83:A85"/>
    <mergeCell ref="B83:B85"/>
    <mergeCell ref="C83:C85"/>
    <mergeCell ref="A80:A82"/>
    <mergeCell ref="B80:B82"/>
    <mergeCell ref="C80:C82"/>
    <mergeCell ref="D80:D82"/>
    <mergeCell ref="D83:D85"/>
    <mergeCell ref="G77:G79"/>
    <mergeCell ref="G74:G76"/>
    <mergeCell ref="A89:A91"/>
    <mergeCell ref="B89:B91"/>
    <mergeCell ref="C89:C91"/>
    <mergeCell ref="A86:A88"/>
    <mergeCell ref="B86:B88"/>
    <mergeCell ref="C86:C88"/>
    <mergeCell ref="D86:D88"/>
    <mergeCell ref="D89:D91"/>
    <mergeCell ref="G95:G97"/>
    <mergeCell ref="G92:G94"/>
    <mergeCell ref="A95:A97"/>
    <mergeCell ref="B95:B97"/>
    <mergeCell ref="C95:C97"/>
    <mergeCell ref="A92:A94"/>
    <mergeCell ref="B92:B94"/>
    <mergeCell ref="C92:C94"/>
    <mergeCell ref="D92:D94"/>
    <mergeCell ref="D95:D97"/>
    <mergeCell ref="G89:G91"/>
    <mergeCell ref="G86:G88"/>
    <mergeCell ref="A101:A103"/>
    <mergeCell ref="B101:B103"/>
    <mergeCell ref="C101:C103"/>
    <mergeCell ref="A98:A100"/>
    <mergeCell ref="B98:B100"/>
    <mergeCell ref="C98:C100"/>
    <mergeCell ref="D98:D100"/>
    <mergeCell ref="D101:D103"/>
    <mergeCell ref="G107:G109"/>
    <mergeCell ref="G104:G106"/>
    <mergeCell ref="A107:A109"/>
    <mergeCell ref="B107:B109"/>
    <mergeCell ref="C107:C109"/>
    <mergeCell ref="A104:A106"/>
    <mergeCell ref="B104:B106"/>
    <mergeCell ref="C104:C106"/>
    <mergeCell ref="D104:D106"/>
    <mergeCell ref="D107:D109"/>
    <mergeCell ref="G101:G103"/>
    <mergeCell ref="G98:G100"/>
    <mergeCell ref="A113:A115"/>
    <mergeCell ref="B113:B115"/>
    <mergeCell ref="C113:C115"/>
    <mergeCell ref="A110:A112"/>
    <mergeCell ref="B110:B112"/>
    <mergeCell ref="C110:C112"/>
    <mergeCell ref="D110:D112"/>
    <mergeCell ref="D113:D115"/>
    <mergeCell ref="G119:G121"/>
    <mergeCell ref="G116:G118"/>
    <mergeCell ref="A119:A121"/>
    <mergeCell ref="B119:B121"/>
    <mergeCell ref="C119:C121"/>
    <mergeCell ref="A116:A118"/>
    <mergeCell ref="B116:B118"/>
    <mergeCell ref="C116:C118"/>
    <mergeCell ref="D116:D118"/>
    <mergeCell ref="D119:D121"/>
    <mergeCell ref="G113:G115"/>
    <mergeCell ref="G110:G112"/>
    <mergeCell ref="A125:A127"/>
    <mergeCell ref="B125:B127"/>
    <mergeCell ref="C125:C127"/>
    <mergeCell ref="A122:A124"/>
    <mergeCell ref="B122:B124"/>
    <mergeCell ref="C122:C124"/>
    <mergeCell ref="D122:D124"/>
    <mergeCell ref="D125:D127"/>
    <mergeCell ref="G131:G133"/>
    <mergeCell ref="G128:G130"/>
    <mergeCell ref="A131:A133"/>
    <mergeCell ref="B131:B133"/>
    <mergeCell ref="C131:C133"/>
    <mergeCell ref="A128:A130"/>
    <mergeCell ref="B128:B130"/>
    <mergeCell ref="C128:C130"/>
    <mergeCell ref="D128:D130"/>
    <mergeCell ref="D131:D133"/>
    <mergeCell ref="G125:G127"/>
    <mergeCell ref="G122:G124"/>
    <mergeCell ref="A137:A139"/>
    <mergeCell ref="B137:B139"/>
    <mergeCell ref="C137:C139"/>
    <mergeCell ref="A134:A136"/>
    <mergeCell ref="B134:B136"/>
    <mergeCell ref="C134:C136"/>
    <mergeCell ref="D134:D136"/>
    <mergeCell ref="D137:D139"/>
    <mergeCell ref="G143:G145"/>
    <mergeCell ref="G140:G142"/>
    <mergeCell ref="A143:A145"/>
    <mergeCell ref="B143:B145"/>
    <mergeCell ref="C143:C145"/>
    <mergeCell ref="A140:A142"/>
    <mergeCell ref="B140:B142"/>
    <mergeCell ref="C140:C142"/>
    <mergeCell ref="D140:D142"/>
    <mergeCell ref="D143:D145"/>
    <mergeCell ref="G137:G139"/>
    <mergeCell ref="G134:G136"/>
    <mergeCell ref="A149:A151"/>
    <mergeCell ref="B149:B151"/>
    <mergeCell ref="C149:C151"/>
    <mergeCell ref="A146:A148"/>
    <mergeCell ref="B146:B148"/>
    <mergeCell ref="C146:C148"/>
    <mergeCell ref="D146:D148"/>
    <mergeCell ref="D149:D151"/>
    <mergeCell ref="G155:G157"/>
    <mergeCell ref="G152:G154"/>
    <mergeCell ref="A155:A157"/>
    <mergeCell ref="B155:B157"/>
    <mergeCell ref="C155:C157"/>
    <mergeCell ref="A152:A154"/>
    <mergeCell ref="B152:B154"/>
    <mergeCell ref="C152:C154"/>
    <mergeCell ref="D152:D154"/>
    <mergeCell ref="D155:D157"/>
    <mergeCell ref="G149:G151"/>
    <mergeCell ref="G146:G148"/>
    <mergeCell ref="A161:A163"/>
    <mergeCell ref="B161:B163"/>
    <mergeCell ref="C161:C163"/>
    <mergeCell ref="A158:A160"/>
    <mergeCell ref="B158:B160"/>
    <mergeCell ref="C158:C160"/>
    <mergeCell ref="A167:A169"/>
    <mergeCell ref="B167:B169"/>
    <mergeCell ref="C167:C169"/>
    <mergeCell ref="A164:A166"/>
    <mergeCell ref="B164:B166"/>
    <mergeCell ref="C164:C166"/>
    <mergeCell ref="A173:A175"/>
    <mergeCell ref="B173:B175"/>
    <mergeCell ref="C173:C175"/>
    <mergeCell ref="A170:A172"/>
    <mergeCell ref="B170:B172"/>
    <mergeCell ref="C170:C172"/>
    <mergeCell ref="A182:A184"/>
    <mergeCell ref="B182:B184"/>
    <mergeCell ref="C182:C184"/>
    <mergeCell ref="A179:A181"/>
    <mergeCell ref="B179:B181"/>
    <mergeCell ref="C179:C181"/>
    <mergeCell ref="A176:A178"/>
    <mergeCell ref="B176:B178"/>
    <mergeCell ref="C176:C178"/>
  </mergeCells>
  <phoneticPr fontId="3"/>
  <printOptions horizontalCentered="1"/>
  <pageMargins left="0.31496062992125984" right="0.31496062992125984" top="0.55118110236220474" bottom="0.35433070866141736" header="0.31496062992125984" footer="0.31496062992125984"/>
  <pageSetup paperSize="9" scale="94" fitToHeight="0" orientation="landscape" r:id="rId1"/>
  <rowBreaks count="2" manualBreakCount="2">
    <brk id="43" max="14" man="1"/>
    <brk id="82" max="14" man="1"/>
  </rowBreaks>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A1:V184"/>
  <sheetViews>
    <sheetView view="pageBreakPreview" topLeftCell="F11" zoomScaleNormal="100" zoomScaleSheetLayoutView="100" workbookViewId="0">
      <selection activeCell="O20" sqref="O20:O22"/>
    </sheetView>
  </sheetViews>
  <sheetFormatPr defaultRowHeight="13.5"/>
  <cols>
    <col min="1" max="1" width="3.25" style="14" bestFit="1" customWidth="1"/>
    <col min="2" max="2" width="14.5" style="14" customWidth="1"/>
    <col min="3" max="4" width="11" style="14" customWidth="1"/>
    <col min="5" max="5" width="9.375" style="14" customWidth="1"/>
    <col min="6" max="6" width="15" style="14" customWidth="1"/>
    <col min="7" max="7" width="10.375" style="14" customWidth="1"/>
    <col min="8" max="8" width="8.375" style="14" customWidth="1"/>
    <col min="9" max="9" width="10.125" style="14" customWidth="1"/>
    <col min="10" max="10" width="4.75" style="14" customWidth="1"/>
    <col min="11" max="11" width="7.125" style="14" customWidth="1"/>
    <col min="12" max="12" width="4.75" style="14" customWidth="1"/>
    <col min="13" max="13" width="10.125" style="14" customWidth="1"/>
    <col min="14" max="14" width="4.75" style="14" customWidth="1"/>
    <col min="15" max="15" width="7.125" style="14" customWidth="1"/>
    <col min="16" max="16" width="4.75" style="14" customWidth="1"/>
    <col min="17" max="17" width="10.25" style="36" customWidth="1"/>
    <col min="18" max="18" width="9" style="36"/>
    <col min="19" max="19" width="4.75" style="36" customWidth="1"/>
    <col min="20" max="20" width="11" style="36" customWidth="1"/>
    <col min="21" max="21" width="0" style="14" hidden="1" customWidth="1"/>
    <col min="22" max="22" width="0" style="24" hidden="1" customWidth="1"/>
    <col min="23" max="16384" width="9" style="14"/>
  </cols>
  <sheetData>
    <row r="1" spans="1:22" ht="18" customHeight="1">
      <c r="A1" s="2548" t="s">
        <v>825</v>
      </c>
      <c r="B1" s="2548"/>
      <c r="C1" s="2548"/>
      <c r="D1" s="2548"/>
      <c r="E1" s="2548"/>
      <c r="F1" s="2548"/>
      <c r="G1" s="2549"/>
      <c r="H1" s="2549"/>
      <c r="I1" s="21"/>
      <c r="J1" s="21"/>
      <c r="K1" s="21"/>
      <c r="L1" s="21"/>
      <c r="M1" s="21"/>
      <c r="N1" s="21"/>
      <c r="O1" s="21"/>
      <c r="P1" s="21"/>
    </row>
    <row r="2" spans="1:22" ht="18" customHeight="1" thickBot="1">
      <c r="A2" s="14" t="s">
        <v>883</v>
      </c>
    </row>
    <row r="3" spans="1:22" s="16" customFormat="1" ht="18" customHeight="1">
      <c r="A3" s="2544" t="s">
        <v>628</v>
      </c>
      <c r="B3" s="2544" t="s">
        <v>591</v>
      </c>
      <c r="C3" s="2544" t="s">
        <v>615</v>
      </c>
      <c r="D3" s="2547" t="s">
        <v>756</v>
      </c>
      <c r="E3" s="2547" t="s">
        <v>627</v>
      </c>
      <c r="F3" s="2547"/>
      <c r="G3" s="2547" t="s">
        <v>626</v>
      </c>
      <c r="H3" s="2577" t="s">
        <v>635</v>
      </c>
      <c r="I3" s="2718" t="s">
        <v>975</v>
      </c>
      <c r="J3" s="2719"/>
      <c r="K3" s="2719"/>
      <c r="L3" s="2719"/>
      <c r="M3" s="2719"/>
      <c r="N3" s="2719"/>
      <c r="O3" s="2719"/>
      <c r="P3" s="2720"/>
      <c r="Q3" s="48" t="s">
        <v>977</v>
      </c>
      <c r="R3" s="44">
        <f>IF(AND(SUM(M5:M54)&lt;&gt;0,'職員点検資料１ (記入例)'!U2&lt;&gt;""),(SUMIF(V5:V184,1,M5:M184)+SUMIF(V5:V184,1,O5:O184))/'職員点検資料１ (記入例)'!U2,"")</f>
        <v>1.46875</v>
      </c>
      <c r="S3" s="45" t="s">
        <v>147</v>
      </c>
      <c r="T3" s="46" t="s">
        <v>1240</v>
      </c>
      <c r="V3" s="41"/>
    </row>
    <row r="4" spans="1:22" s="16" customFormat="1" ht="45.75" customHeight="1">
      <c r="A4" s="2544"/>
      <c r="B4" s="2544"/>
      <c r="C4" s="2544"/>
      <c r="D4" s="2547"/>
      <c r="E4" s="20" t="s">
        <v>622</v>
      </c>
      <c r="F4" s="19" t="s">
        <v>621</v>
      </c>
      <c r="G4" s="2547"/>
      <c r="H4" s="2687"/>
      <c r="I4" s="2694" t="s">
        <v>1391</v>
      </c>
      <c r="J4" s="2711"/>
      <c r="K4" s="2696" t="s">
        <v>1394</v>
      </c>
      <c r="L4" s="2697"/>
      <c r="M4" s="2694" t="s">
        <v>1392</v>
      </c>
      <c r="N4" s="2695"/>
      <c r="O4" s="2696" t="s">
        <v>1393</v>
      </c>
      <c r="P4" s="2697"/>
      <c r="Q4" s="2698" t="str">
        <f>IF('職員点検資料１ (記入例)'!U2="","※職員点検資料1シートに常勤職員の月間勤務時間数を入力してください。","")</f>
        <v/>
      </c>
      <c r="R4" s="2698"/>
      <c r="S4" s="2698"/>
      <c r="T4" s="2698"/>
      <c r="V4" s="41"/>
    </row>
    <row r="5" spans="1:22" s="16" customFormat="1" ht="12">
      <c r="A5" s="2496">
        <v>1</v>
      </c>
      <c r="B5" s="2688" t="str">
        <f>IF('職員点検資料２ (記入例)'!B5="","",'職員点検資料２ (記入例)'!B5)</f>
        <v>指導　相模</v>
      </c>
      <c r="C5" s="2647" t="str">
        <f>IF('職員点検資料２ (記入例)'!C5="","",'職員点検資料２ (記入例)'!C5)</f>
        <v>事務長</v>
      </c>
      <c r="D5" s="2691" t="str">
        <f>IF('職員点検資料２ (記入例)'!D5="","",'職員点検資料２ (記入例)'!D5)</f>
        <v>常勤職員</v>
      </c>
      <c r="E5" s="28" t="str">
        <f>'職員点検資料２ (記入例)'!E5</f>
        <v>保育士</v>
      </c>
      <c r="F5" s="29" t="str">
        <f>IF('職員点検資料２ (記入例)'!F5="","",'職員点検資料２ (記入例)'!F5)</f>
        <v/>
      </c>
      <c r="G5" s="2691">
        <f>IF('職員点検資料２ (記入例)'!G5="","",'職員点検資料２ (記入例)'!G5)</f>
        <v>43922</v>
      </c>
      <c r="H5" s="2699" t="str">
        <f>'職員点検資料２ (記入例)'!H5</f>
        <v>定めあり</v>
      </c>
      <c r="I5" s="2702">
        <v>160</v>
      </c>
      <c r="J5" s="2705" t="s">
        <v>629</v>
      </c>
      <c r="K5" s="2708">
        <v>0</v>
      </c>
      <c r="L5" s="2659" t="s">
        <v>629</v>
      </c>
      <c r="M5" s="2702">
        <v>160</v>
      </c>
      <c r="N5" s="2705" t="s">
        <v>629</v>
      </c>
      <c r="O5" s="2708">
        <v>0</v>
      </c>
      <c r="P5" s="2659" t="s">
        <v>629</v>
      </c>
      <c r="Q5" s="40"/>
      <c r="R5" s="40"/>
      <c r="S5" s="40"/>
      <c r="T5" s="40"/>
      <c r="V5" s="2662">
        <f>'職員点検資料２ (記入例)'!AD5</f>
        <v>0</v>
      </c>
    </row>
    <row r="6" spans="1:22" s="16" customFormat="1" ht="12">
      <c r="A6" s="2497"/>
      <c r="B6" s="2689"/>
      <c r="C6" s="2648"/>
      <c r="D6" s="2692"/>
      <c r="E6" s="30" t="str">
        <f>'職員点検資料２ (記入例)'!E6</f>
        <v>幼稚園教諭</v>
      </c>
      <c r="F6" s="31" t="str">
        <f>IF('職員点検資料２ (記入例)'!F6="","",'職員点検資料２ (記入例)'!F6)</f>
        <v/>
      </c>
      <c r="G6" s="2692"/>
      <c r="H6" s="2700"/>
      <c r="I6" s="2703"/>
      <c r="J6" s="2706"/>
      <c r="K6" s="2709"/>
      <c r="L6" s="2660"/>
      <c r="M6" s="2703"/>
      <c r="N6" s="2706"/>
      <c r="O6" s="2709"/>
      <c r="P6" s="2660"/>
      <c r="Q6" s="40"/>
      <c r="R6" s="40"/>
      <c r="S6" s="40"/>
      <c r="T6" s="40"/>
      <c r="V6" s="2663"/>
    </row>
    <row r="7" spans="1:22" s="16" customFormat="1" ht="12">
      <c r="A7" s="2498"/>
      <c r="B7" s="2690"/>
      <c r="C7" s="2649"/>
      <c r="D7" s="2693"/>
      <c r="E7" s="32" t="str">
        <f>'職員点検資料２ (記入例)'!E7</f>
        <v>（　　　　　　）</v>
      </c>
      <c r="F7" s="33" t="str">
        <f>IF('職員点検資料２ (記入例)'!F7="","",'職員点検資料２ (記入例)'!F7)</f>
        <v/>
      </c>
      <c r="G7" s="2693"/>
      <c r="H7" s="2701"/>
      <c r="I7" s="2704"/>
      <c r="J7" s="2707"/>
      <c r="K7" s="2710"/>
      <c r="L7" s="2661"/>
      <c r="M7" s="2704"/>
      <c r="N7" s="2707"/>
      <c r="O7" s="2710"/>
      <c r="P7" s="2661"/>
      <c r="Q7" s="40"/>
      <c r="R7" s="40"/>
      <c r="S7" s="40"/>
      <c r="T7" s="40"/>
      <c r="V7" s="2664"/>
    </row>
    <row r="8" spans="1:22" s="16" customFormat="1" ht="12" customHeight="1">
      <c r="A8" s="2496">
        <v>2</v>
      </c>
      <c r="B8" s="2688" t="str">
        <f>IF('職員点検資料２ (記入例)'!B8="","",'職員点検資料２ (記入例)'!B8)</f>
        <v>監査　相模</v>
      </c>
      <c r="C8" s="2647" t="str">
        <f>IF('職員点検資料２ (記入例)'!C8="","",'職員点検資料２ (記入例)'!C8)</f>
        <v>保育教諭等</v>
      </c>
      <c r="D8" s="2691" t="str">
        <f>IF('職員点検資料２ (記入例)'!D8="","",'職員点検資料２ (記入例)'!D8)</f>
        <v>常勤的非常勤職員</v>
      </c>
      <c r="E8" s="28" t="str">
        <f>'職員点検資料２ (記入例)'!E8</f>
        <v>保育士</v>
      </c>
      <c r="F8" s="29" t="str">
        <f>IF('職員点検資料２ (記入例)'!F8="","",'職員点検資料２ (記入例)'!F8)</f>
        <v>神奈川県第00000号</v>
      </c>
      <c r="G8" s="2691">
        <f>IF('職員点検資料２ (記入例)'!G8="","",'職員点検資料２ (記入例)'!G8)</f>
        <v>43922</v>
      </c>
      <c r="H8" s="2699" t="str">
        <f>'職員点検資料２ (記入例)'!H8</f>
        <v>定めあり</v>
      </c>
      <c r="I8" s="2702">
        <v>152</v>
      </c>
      <c r="J8" s="2705" t="s">
        <v>629</v>
      </c>
      <c r="K8" s="2708">
        <v>8</v>
      </c>
      <c r="L8" s="2659" t="s">
        <v>629</v>
      </c>
      <c r="M8" s="2702">
        <v>152</v>
      </c>
      <c r="N8" s="2705" t="s">
        <v>629</v>
      </c>
      <c r="O8" s="2708">
        <v>8</v>
      </c>
      <c r="P8" s="2659" t="s">
        <v>629</v>
      </c>
      <c r="Q8" s="40"/>
      <c r="R8" s="40"/>
      <c r="S8" s="40"/>
      <c r="T8" s="40"/>
      <c r="V8" s="2662">
        <f>'職員点検資料２ (記入例)'!AD8</f>
        <v>1</v>
      </c>
    </row>
    <row r="9" spans="1:22" s="16" customFormat="1" ht="12">
      <c r="A9" s="2497"/>
      <c r="B9" s="2689"/>
      <c r="C9" s="2648"/>
      <c r="D9" s="2692"/>
      <c r="E9" s="30" t="str">
        <f>'職員点検資料２ (記入例)'!E9</f>
        <v>幼稚園教諭</v>
      </c>
      <c r="F9" s="31" t="str">
        <f>IF('職員点検資料２ (記入例)'!F9="","",'職員点検資料２ (記入例)'!F9)</f>
        <v>平0幼2第0000号</v>
      </c>
      <c r="G9" s="2692"/>
      <c r="H9" s="2700"/>
      <c r="I9" s="2703"/>
      <c r="J9" s="2706"/>
      <c r="K9" s="2709"/>
      <c r="L9" s="2660"/>
      <c r="M9" s="2703"/>
      <c r="N9" s="2706"/>
      <c r="O9" s="2709"/>
      <c r="P9" s="2660"/>
      <c r="Q9" s="40"/>
      <c r="R9" s="40"/>
      <c r="S9" s="40"/>
      <c r="T9" s="40"/>
      <c r="V9" s="2663"/>
    </row>
    <row r="10" spans="1:22" s="16" customFormat="1" ht="12">
      <c r="A10" s="2498"/>
      <c r="B10" s="2690"/>
      <c r="C10" s="2649"/>
      <c r="D10" s="2693"/>
      <c r="E10" s="32" t="str">
        <f>'職員点検資料２ (記入例)'!E10</f>
        <v>（　　　　　　）</v>
      </c>
      <c r="F10" s="33" t="str">
        <f>IF('職員点検資料２ (記入例)'!F10="","",'職員点検資料２ (記入例)'!F10)</f>
        <v/>
      </c>
      <c r="G10" s="2693"/>
      <c r="H10" s="2701"/>
      <c r="I10" s="2704"/>
      <c r="J10" s="2707"/>
      <c r="K10" s="2710"/>
      <c r="L10" s="2661"/>
      <c r="M10" s="2704"/>
      <c r="N10" s="2707"/>
      <c r="O10" s="2710"/>
      <c r="P10" s="2661"/>
      <c r="Q10" s="40"/>
      <c r="R10" s="40"/>
      <c r="S10" s="40"/>
      <c r="T10" s="40"/>
      <c r="V10" s="2664"/>
    </row>
    <row r="11" spans="1:22" s="16" customFormat="1" ht="12" customHeight="1">
      <c r="A11" s="2496">
        <v>3</v>
      </c>
      <c r="B11" s="2688" t="str">
        <f>IF('職員点検資料２ (記入例)'!B11="","",'職員点検資料２ (記入例)'!B11)</f>
        <v>若者　相模</v>
      </c>
      <c r="C11" s="2647" t="str">
        <f>IF('職員点検資料２ (記入例)'!C11="","",'職員点検資料２ (記入例)'!C11)</f>
        <v>保育教諭等</v>
      </c>
      <c r="D11" s="2691" t="str">
        <f>IF('職員点検資料２ (記入例)'!D11="","",'職員点検資料２ (記入例)'!D11)</f>
        <v>非常勤職員</v>
      </c>
      <c r="E11" s="28" t="str">
        <f>'職員点検資料２ (記入例)'!E11</f>
        <v>保育士</v>
      </c>
      <c r="F11" s="29" t="str">
        <f>IF('職員点検資料２ (記入例)'!F11="","",'職員点検資料２ (記入例)'!F11)</f>
        <v>神奈川県第00000号</v>
      </c>
      <c r="G11" s="2691">
        <f>IF('職員点検資料２ (記入例)'!G11="","",'職員点検資料２ (記入例)'!G11)</f>
        <v>43922</v>
      </c>
      <c r="H11" s="2699" t="str">
        <f>'職員点検資料２ (記入例)'!H11</f>
        <v>定めあり</v>
      </c>
      <c r="I11" s="2702">
        <v>50</v>
      </c>
      <c r="J11" s="2705" t="s">
        <v>629</v>
      </c>
      <c r="K11" s="2708">
        <v>0</v>
      </c>
      <c r="L11" s="2659" t="s">
        <v>629</v>
      </c>
      <c r="M11" s="2702">
        <v>48</v>
      </c>
      <c r="N11" s="2705" t="s">
        <v>629</v>
      </c>
      <c r="O11" s="2708">
        <v>2</v>
      </c>
      <c r="P11" s="2659" t="s">
        <v>629</v>
      </c>
      <c r="Q11" s="40"/>
      <c r="R11" s="40"/>
      <c r="S11" s="40"/>
      <c r="T11" s="40"/>
      <c r="V11" s="2662">
        <f>'職員点検資料２ (記入例)'!AD11</f>
        <v>1</v>
      </c>
    </row>
    <row r="12" spans="1:22" s="16" customFormat="1" ht="12">
      <c r="A12" s="2497"/>
      <c r="B12" s="2689"/>
      <c r="C12" s="2648"/>
      <c r="D12" s="2692"/>
      <c r="E12" s="30" t="str">
        <f>'職員点検資料２ (記入例)'!E12</f>
        <v>幼稚園教諭</v>
      </c>
      <c r="F12" s="31" t="str">
        <f>IF('職員点検資料２ (記入例)'!F12="","",'職員点検資料２ (記入例)'!F12)</f>
        <v>平0幼2第0000号</v>
      </c>
      <c r="G12" s="2692"/>
      <c r="H12" s="2700"/>
      <c r="I12" s="2703"/>
      <c r="J12" s="2706"/>
      <c r="K12" s="2709"/>
      <c r="L12" s="2660"/>
      <c r="M12" s="2703"/>
      <c r="N12" s="2706"/>
      <c r="O12" s="2709"/>
      <c r="P12" s="2660"/>
      <c r="Q12" s="40"/>
      <c r="R12" s="40"/>
      <c r="S12" s="40"/>
      <c r="T12" s="40"/>
      <c r="V12" s="2663"/>
    </row>
    <row r="13" spans="1:22" s="16" customFormat="1" ht="12">
      <c r="A13" s="2498"/>
      <c r="B13" s="2690"/>
      <c r="C13" s="2649"/>
      <c r="D13" s="2693"/>
      <c r="E13" s="32" t="str">
        <f>'職員点検資料２ (記入例)'!E13</f>
        <v>（　　　　　　）</v>
      </c>
      <c r="F13" s="33" t="str">
        <f>IF('職員点検資料２ (記入例)'!F13="","",'職員点検資料２ (記入例)'!F13)</f>
        <v/>
      </c>
      <c r="G13" s="2693"/>
      <c r="H13" s="2701"/>
      <c r="I13" s="2704"/>
      <c r="J13" s="2707"/>
      <c r="K13" s="2710"/>
      <c r="L13" s="2661"/>
      <c r="M13" s="2704"/>
      <c r="N13" s="2707"/>
      <c r="O13" s="2710"/>
      <c r="P13" s="2661"/>
      <c r="Q13" s="40"/>
      <c r="R13" s="40"/>
      <c r="S13" s="40"/>
      <c r="T13" s="40"/>
      <c r="V13" s="2664"/>
    </row>
    <row r="14" spans="1:22" s="16" customFormat="1" ht="12" customHeight="1">
      <c r="A14" s="2496">
        <v>4</v>
      </c>
      <c r="B14" s="2688" t="str">
        <f>IF('職員点検資料２ (記入例)'!B14="","",'職員点検資料２ (記入例)'!B14)</f>
        <v>政策　相模</v>
      </c>
      <c r="C14" s="2647" t="str">
        <f>IF('職員点検資料２ (記入例)'!C14="","",'職員点検資料２ (記入例)'!C14)</f>
        <v>保育教諭等</v>
      </c>
      <c r="D14" s="2691" t="str">
        <f>IF('職員点検資料２ (記入例)'!D14="","",'職員点検資料２ (記入例)'!D14)</f>
        <v>派遣職員</v>
      </c>
      <c r="E14" s="28" t="str">
        <f>'職員点検資料２ (記入例)'!E14</f>
        <v>保育士</v>
      </c>
      <c r="F14" s="29" t="str">
        <f>IF('職員点検資料２ (記入例)'!F14="","",'職員点検資料２ (記入例)'!F14)</f>
        <v>神奈川県第00000号</v>
      </c>
      <c r="G14" s="2691">
        <f>IF('職員点検資料２ (記入例)'!G14="","",'職員点検資料２ (記入例)'!G14)</f>
        <v>43922</v>
      </c>
      <c r="H14" s="2699" t="str">
        <f>'職員点検資料２ (記入例)'!H14</f>
        <v>定めあり</v>
      </c>
      <c r="I14" s="2702">
        <v>20</v>
      </c>
      <c r="J14" s="2705" t="s">
        <v>629</v>
      </c>
      <c r="K14" s="2708">
        <v>5</v>
      </c>
      <c r="L14" s="2659" t="s">
        <v>629</v>
      </c>
      <c r="M14" s="2702">
        <v>25</v>
      </c>
      <c r="N14" s="2705" t="s">
        <v>629</v>
      </c>
      <c r="O14" s="2708">
        <v>0</v>
      </c>
      <c r="P14" s="2659" t="s">
        <v>629</v>
      </c>
      <c r="Q14" s="40"/>
      <c r="R14" s="40"/>
      <c r="S14" s="40"/>
      <c r="T14" s="40"/>
      <c r="V14" s="2662">
        <f>'職員点検資料２ (記入例)'!AD14</f>
        <v>1</v>
      </c>
    </row>
    <row r="15" spans="1:22" s="16" customFormat="1" ht="12">
      <c r="A15" s="2497"/>
      <c r="B15" s="2689"/>
      <c r="C15" s="2648"/>
      <c r="D15" s="2692"/>
      <c r="E15" s="30" t="str">
        <f>'職員点検資料２ (記入例)'!E15</f>
        <v>幼稚園教諭</v>
      </c>
      <c r="F15" s="31" t="str">
        <f>IF('職員点検資料２ (記入例)'!F15="","",'職員点検資料２ (記入例)'!F15)</f>
        <v>平0幼2第0000号</v>
      </c>
      <c r="G15" s="2692"/>
      <c r="H15" s="2700"/>
      <c r="I15" s="2703"/>
      <c r="J15" s="2706"/>
      <c r="K15" s="2709"/>
      <c r="L15" s="2660"/>
      <c r="M15" s="2703"/>
      <c r="N15" s="2706"/>
      <c r="O15" s="2709"/>
      <c r="P15" s="2660"/>
      <c r="Q15" s="40"/>
      <c r="R15" s="40"/>
      <c r="S15" s="40"/>
      <c r="T15" s="40"/>
      <c r="V15" s="2663"/>
    </row>
    <row r="16" spans="1:22" s="16" customFormat="1" ht="12.75" thickBot="1">
      <c r="A16" s="2498"/>
      <c r="B16" s="2690"/>
      <c r="C16" s="2649"/>
      <c r="D16" s="2693"/>
      <c r="E16" s="32" t="str">
        <f>'職員点検資料２ (記入例)'!E16</f>
        <v>（　　　　　　）</v>
      </c>
      <c r="F16" s="33" t="str">
        <f>IF('職員点検資料２ (記入例)'!F16="","",'職員点検資料２ (記入例)'!F16)</f>
        <v/>
      </c>
      <c r="G16" s="2693"/>
      <c r="H16" s="2701"/>
      <c r="I16" s="2712"/>
      <c r="J16" s="2713"/>
      <c r="K16" s="2714"/>
      <c r="L16" s="2669"/>
      <c r="M16" s="2712"/>
      <c r="N16" s="2713"/>
      <c r="O16" s="2714"/>
      <c r="P16" s="2669"/>
      <c r="Q16" s="40"/>
      <c r="R16" s="40"/>
      <c r="S16" s="40"/>
      <c r="T16" s="40"/>
      <c r="V16" s="2664"/>
    </row>
    <row r="17" spans="1:22" s="16" customFormat="1" ht="12" customHeight="1">
      <c r="A17" s="2496">
        <v>5</v>
      </c>
      <c r="B17" s="2688" t="str">
        <f>IF('職員点検資料２ (記入例)'!B17="","",'職員点検資料２ (記入例)'!B17)</f>
        <v/>
      </c>
      <c r="C17" s="2647" t="str">
        <f>IF('職員点検資料２ (記入例)'!C17="","",'職員点検資料２ (記入例)'!C17)</f>
        <v/>
      </c>
      <c r="D17" s="2691" t="str">
        <f>IF('職員点検資料２ (記入例)'!D17="","",'職員点検資料２ (記入例)'!D17)</f>
        <v/>
      </c>
      <c r="E17" s="28" t="str">
        <f>'職員点検資料２ (記入例)'!E17</f>
        <v>保育士</v>
      </c>
      <c r="F17" s="29" t="str">
        <f>IF('職員点検資料２ (記入例)'!F17="","",'職員点検資料２ (記入例)'!F17)</f>
        <v/>
      </c>
      <c r="G17" s="2691" t="str">
        <f>IF('職員点検資料２ (記入例)'!G17="","",'職員点検資料２ (記入例)'!G17)</f>
        <v/>
      </c>
      <c r="H17" s="2691" t="str">
        <f>'職員点検資料２ (記入例)'!H17</f>
        <v>定めあり・定めなし</v>
      </c>
      <c r="I17" s="2716"/>
      <c r="J17" s="2706" t="s">
        <v>629</v>
      </c>
      <c r="K17" s="2709"/>
      <c r="L17" s="2657" t="s">
        <v>629</v>
      </c>
      <c r="M17" s="2716"/>
      <c r="N17" s="2706" t="s">
        <v>629</v>
      </c>
      <c r="O17" s="2709"/>
      <c r="P17" s="2657" t="s">
        <v>629</v>
      </c>
      <c r="Q17" s="40"/>
      <c r="R17" s="40"/>
      <c r="S17" s="40"/>
      <c r="T17" s="40"/>
      <c r="V17" s="2662" t="str">
        <f>'職員点検資料２ (記入例)'!AD17</f>
        <v/>
      </c>
    </row>
    <row r="18" spans="1:22" s="16" customFormat="1" ht="12">
      <c r="A18" s="2497"/>
      <c r="B18" s="2689"/>
      <c r="C18" s="2648"/>
      <c r="D18" s="2692"/>
      <c r="E18" s="30" t="str">
        <f>'職員点検資料２ (記入例)'!E18</f>
        <v>幼稚園教諭</v>
      </c>
      <c r="F18" s="31" t="str">
        <f>IF('職員点検資料２ (記入例)'!F18="","",'職員点検資料２ (記入例)'!F18)</f>
        <v/>
      </c>
      <c r="G18" s="2692"/>
      <c r="H18" s="2692"/>
      <c r="I18" s="2716"/>
      <c r="J18" s="2706"/>
      <c r="K18" s="2709"/>
      <c r="L18" s="2657"/>
      <c r="M18" s="2716"/>
      <c r="N18" s="2706"/>
      <c r="O18" s="2709"/>
      <c r="P18" s="2657"/>
      <c r="Q18" s="40"/>
      <c r="R18" s="40"/>
      <c r="S18" s="40"/>
      <c r="T18" s="40"/>
      <c r="V18" s="2663"/>
    </row>
    <row r="19" spans="1:22" s="16" customFormat="1" ht="12">
      <c r="A19" s="2498"/>
      <c r="B19" s="2690"/>
      <c r="C19" s="2649"/>
      <c r="D19" s="2693"/>
      <c r="E19" s="32" t="str">
        <f>'職員点検資料２ (記入例)'!E19</f>
        <v>（　　　　　　）</v>
      </c>
      <c r="F19" s="33" t="str">
        <f>IF('職員点検資料２ (記入例)'!F19="","",'職員点検資料２ (記入例)'!F19)</f>
        <v/>
      </c>
      <c r="G19" s="2693"/>
      <c r="H19" s="2693"/>
      <c r="I19" s="2717"/>
      <c r="J19" s="2707"/>
      <c r="K19" s="2710"/>
      <c r="L19" s="2658"/>
      <c r="M19" s="2717"/>
      <c r="N19" s="2707"/>
      <c r="O19" s="2710"/>
      <c r="P19" s="2658"/>
      <c r="Q19" s="40"/>
      <c r="R19" s="40"/>
      <c r="S19" s="40"/>
      <c r="T19" s="40"/>
      <c r="V19" s="2664"/>
    </row>
    <row r="20" spans="1:22" s="16" customFormat="1" ht="12" customHeight="1">
      <c r="A20" s="2496">
        <v>6</v>
      </c>
      <c r="B20" s="2688" t="str">
        <f>IF('職員点検資料２ (記入例)'!B20="","",'職員点検資料２ (記入例)'!B20)</f>
        <v/>
      </c>
      <c r="C20" s="2647" t="str">
        <f>IF('職員点検資料２ (記入例)'!C20="","",'職員点検資料２ (記入例)'!C20)</f>
        <v/>
      </c>
      <c r="D20" s="2691" t="str">
        <f>IF('職員点検資料２ (記入例)'!D20="","",'職員点検資料２ (記入例)'!D20)</f>
        <v/>
      </c>
      <c r="E20" s="28" t="str">
        <f>'職員点検資料２ (記入例)'!E20</f>
        <v>保育士</v>
      </c>
      <c r="F20" s="29" t="str">
        <f>IF('職員点検資料２ (記入例)'!F20="","",'職員点検資料２ (記入例)'!F20)</f>
        <v/>
      </c>
      <c r="G20" s="2691" t="str">
        <f>IF('職員点検資料２ (記入例)'!G20="","",'職員点検資料２ (記入例)'!G20)</f>
        <v/>
      </c>
      <c r="H20" s="2691" t="str">
        <f>'職員点検資料２ (記入例)'!H20</f>
        <v>定めあり・定めなし</v>
      </c>
      <c r="I20" s="2715"/>
      <c r="J20" s="2705" t="s">
        <v>629</v>
      </c>
      <c r="K20" s="2708"/>
      <c r="L20" s="2656" t="s">
        <v>629</v>
      </c>
      <c r="M20" s="2715"/>
      <c r="N20" s="2705" t="s">
        <v>629</v>
      </c>
      <c r="O20" s="2708"/>
      <c r="P20" s="2656" t="s">
        <v>629</v>
      </c>
      <c r="Q20" s="40"/>
      <c r="R20" s="40"/>
      <c r="S20" s="40"/>
      <c r="T20" s="40"/>
      <c r="V20" s="2662" t="str">
        <f>'職員点検資料２ (記入例)'!AD20</f>
        <v/>
      </c>
    </row>
    <row r="21" spans="1:22" s="16" customFormat="1" ht="12">
      <c r="A21" s="2497"/>
      <c r="B21" s="2689"/>
      <c r="C21" s="2648"/>
      <c r="D21" s="2692"/>
      <c r="E21" s="30" t="str">
        <f>'職員点検資料２ (記入例)'!E21</f>
        <v>幼稚園教諭</v>
      </c>
      <c r="F21" s="31" t="str">
        <f>IF('職員点検資料２ (記入例)'!F21="","",'職員点検資料２ (記入例)'!F21)</f>
        <v/>
      </c>
      <c r="G21" s="2692"/>
      <c r="H21" s="2692"/>
      <c r="I21" s="2716"/>
      <c r="J21" s="2706"/>
      <c r="K21" s="2709"/>
      <c r="L21" s="2657"/>
      <c r="M21" s="2716"/>
      <c r="N21" s="2706"/>
      <c r="O21" s="2709"/>
      <c r="P21" s="2657"/>
      <c r="Q21" s="40"/>
      <c r="R21" s="40"/>
      <c r="S21" s="40"/>
      <c r="T21" s="40"/>
      <c r="V21" s="2663"/>
    </row>
    <row r="22" spans="1:22" s="16" customFormat="1" ht="12">
      <c r="A22" s="2498"/>
      <c r="B22" s="2690"/>
      <c r="C22" s="2649"/>
      <c r="D22" s="2693"/>
      <c r="E22" s="32" t="str">
        <f>'職員点検資料２ (記入例)'!E22</f>
        <v>（　　　　　　）</v>
      </c>
      <c r="F22" s="33" t="str">
        <f>IF('職員点検資料２ (記入例)'!F22="","",'職員点検資料２ (記入例)'!F22)</f>
        <v/>
      </c>
      <c r="G22" s="2693"/>
      <c r="H22" s="2693"/>
      <c r="I22" s="2717"/>
      <c r="J22" s="2707"/>
      <c r="K22" s="2710"/>
      <c r="L22" s="2658"/>
      <c r="M22" s="2717"/>
      <c r="N22" s="2707"/>
      <c r="O22" s="2710"/>
      <c r="P22" s="2658"/>
      <c r="Q22" s="40"/>
      <c r="R22" s="40"/>
      <c r="S22" s="40"/>
      <c r="T22" s="40"/>
      <c r="V22" s="2664"/>
    </row>
    <row r="23" spans="1:22" s="16" customFormat="1" ht="12" customHeight="1">
      <c r="A23" s="2496">
        <v>7</v>
      </c>
      <c r="B23" s="2688" t="str">
        <f>IF('職員点検資料２ (記入例)'!B23="","",'職員点検資料２ (記入例)'!B23)</f>
        <v/>
      </c>
      <c r="C23" s="2647" t="str">
        <f>IF('職員点検資料２ (記入例)'!C23="","",'職員点検資料２ (記入例)'!C23)</f>
        <v/>
      </c>
      <c r="D23" s="2691" t="str">
        <f>IF('職員点検資料２ (記入例)'!D23="","",'職員点検資料２ (記入例)'!D23)</f>
        <v/>
      </c>
      <c r="E23" s="28" t="str">
        <f>'職員点検資料２ (記入例)'!E23</f>
        <v>保育士</v>
      </c>
      <c r="F23" s="29" t="str">
        <f>IF('職員点検資料２ (記入例)'!F23="","",'職員点検資料２ (記入例)'!F23)</f>
        <v/>
      </c>
      <c r="G23" s="2691" t="str">
        <f>IF('職員点検資料２ (記入例)'!G23="","",'職員点検資料２ (記入例)'!G23)</f>
        <v/>
      </c>
      <c r="H23" s="2691" t="str">
        <f>'職員点検資料２ (記入例)'!H23</f>
        <v>定めあり・定めなし</v>
      </c>
      <c r="I23" s="2715"/>
      <c r="J23" s="2705" t="s">
        <v>629</v>
      </c>
      <c r="K23" s="2708"/>
      <c r="L23" s="2656" t="s">
        <v>629</v>
      </c>
      <c r="M23" s="2715"/>
      <c r="N23" s="2705" t="s">
        <v>629</v>
      </c>
      <c r="O23" s="2708"/>
      <c r="P23" s="2656" t="s">
        <v>629</v>
      </c>
      <c r="Q23" s="40"/>
      <c r="R23" s="40"/>
      <c r="S23" s="40"/>
      <c r="T23" s="40"/>
      <c r="V23" s="2662" t="str">
        <f>'職員点検資料２ (記入例)'!AD23</f>
        <v/>
      </c>
    </row>
    <row r="24" spans="1:22" s="16" customFormat="1" ht="12">
      <c r="A24" s="2497"/>
      <c r="B24" s="2689"/>
      <c r="C24" s="2648"/>
      <c r="D24" s="2692"/>
      <c r="E24" s="30" t="str">
        <f>'職員点検資料２ (記入例)'!E24</f>
        <v>幼稚園教諭</v>
      </c>
      <c r="F24" s="31" t="str">
        <f>IF('職員点検資料２ (記入例)'!F24="","",'職員点検資料２ (記入例)'!F24)</f>
        <v/>
      </c>
      <c r="G24" s="2692"/>
      <c r="H24" s="2692"/>
      <c r="I24" s="2716"/>
      <c r="J24" s="2706"/>
      <c r="K24" s="2709"/>
      <c r="L24" s="2657"/>
      <c r="M24" s="2716"/>
      <c r="N24" s="2706"/>
      <c r="O24" s="2709"/>
      <c r="P24" s="2657"/>
      <c r="Q24" s="40"/>
      <c r="R24" s="40"/>
      <c r="S24" s="40"/>
      <c r="T24" s="40"/>
      <c r="V24" s="2663"/>
    </row>
    <row r="25" spans="1:22" s="16" customFormat="1" ht="12">
      <c r="A25" s="2498"/>
      <c r="B25" s="2690"/>
      <c r="C25" s="2649"/>
      <c r="D25" s="2693"/>
      <c r="E25" s="32" t="str">
        <f>'職員点検資料２ (記入例)'!E25</f>
        <v>（　　　　　　）</v>
      </c>
      <c r="F25" s="33" t="str">
        <f>IF('職員点検資料２ (記入例)'!F25="","",'職員点検資料２ (記入例)'!F25)</f>
        <v/>
      </c>
      <c r="G25" s="2693"/>
      <c r="H25" s="2693"/>
      <c r="I25" s="2717"/>
      <c r="J25" s="2707"/>
      <c r="K25" s="2710"/>
      <c r="L25" s="2658"/>
      <c r="M25" s="2717"/>
      <c r="N25" s="2707"/>
      <c r="O25" s="2710"/>
      <c r="P25" s="2658"/>
      <c r="Q25" s="40"/>
      <c r="R25" s="40"/>
      <c r="S25" s="40"/>
      <c r="T25" s="40"/>
      <c r="V25" s="2664"/>
    </row>
    <row r="26" spans="1:22" s="16" customFormat="1" ht="12" customHeight="1">
      <c r="A26" s="2496">
        <v>8</v>
      </c>
      <c r="B26" s="2688" t="str">
        <f>IF('職員点検資料２ (記入例)'!B26="","",'職員点検資料２ (記入例)'!B26)</f>
        <v/>
      </c>
      <c r="C26" s="2647" t="str">
        <f>IF('職員点検資料２ (記入例)'!C26="","",'職員点検資料２ (記入例)'!C26)</f>
        <v/>
      </c>
      <c r="D26" s="2691" t="str">
        <f>IF('職員点検資料２ (記入例)'!D26="","",'職員点検資料２ (記入例)'!D26)</f>
        <v/>
      </c>
      <c r="E26" s="28" t="str">
        <f>'職員点検資料２ (記入例)'!E26</f>
        <v>保育士</v>
      </c>
      <c r="F26" s="29" t="str">
        <f>IF('職員点検資料２ (記入例)'!F26="","",'職員点検資料２ (記入例)'!F26)</f>
        <v/>
      </c>
      <c r="G26" s="2691" t="str">
        <f>IF('職員点検資料２ (記入例)'!G26="","",'職員点検資料２ (記入例)'!G26)</f>
        <v/>
      </c>
      <c r="H26" s="2691" t="str">
        <f>'職員点検資料２ (記入例)'!H26</f>
        <v>定めあり・定めなし</v>
      </c>
      <c r="I26" s="2715"/>
      <c r="J26" s="2705" t="s">
        <v>629</v>
      </c>
      <c r="K26" s="2708"/>
      <c r="L26" s="2656" t="s">
        <v>629</v>
      </c>
      <c r="M26" s="2715"/>
      <c r="N26" s="2705" t="s">
        <v>629</v>
      </c>
      <c r="O26" s="2708"/>
      <c r="P26" s="2656" t="s">
        <v>629</v>
      </c>
      <c r="Q26" s="40"/>
      <c r="R26" s="40"/>
      <c r="S26" s="40"/>
      <c r="T26" s="40"/>
      <c r="V26" s="2662" t="str">
        <f>'職員点検資料２ (記入例)'!AD26</f>
        <v/>
      </c>
    </row>
    <row r="27" spans="1:22" s="16" customFormat="1" ht="12">
      <c r="A27" s="2497"/>
      <c r="B27" s="2689"/>
      <c r="C27" s="2648"/>
      <c r="D27" s="2692"/>
      <c r="E27" s="30" t="str">
        <f>'職員点検資料２ (記入例)'!E27</f>
        <v>幼稚園教諭</v>
      </c>
      <c r="F27" s="31" t="str">
        <f>IF('職員点検資料２ (記入例)'!F27="","",'職員点検資料２ (記入例)'!F27)</f>
        <v/>
      </c>
      <c r="G27" s="2692"/>
      <c r="H27" s="2692"/>
      <c r="I27" s="2716"/>
      <c r="J27" s="2706"/>
      <c r="K27" s="2709"/>
      <c r="L27" s="2657"/>
      <c r="M27" s="2716"/>
      <c r="N27" s="2706"/>
      <c r="O27" s="2709"/>
      <c r="P27" s="2657"/>
      <c r="Q27" s="40"/>
      <c r="R27" s="40"/>
      <c r="S27" s="40"/>
      <c r="T27" s="40"/>
      <c r="V27" s="2663"/>
    </row>
    <row r="28" spans="1:22" s="16" customFormat="1" ht="12">
      <c r="A28" s="2498"/>
      <c r="B28" s="2690"/>
      <c r="C28" s="2649"/>
      <c r="D28" s="2693"/>
      <c r="E28" s="32" t="str">
        <f>'職員点検資料２ (記入例)'!E28</f>
        <v>（　　　　　　）</v>
      </c>
      <c r="F28" s="33" t="str">
        <f>IF('職員点検資料２ (記入例)'!F28="","",'職員点検資料２ (記入例)'!F28)</f>
        <v/>
      </c>
      <c r="G28" s="2693"/>
      <c r="H28" s="2693"/>
      <c r="I28" s="2717"/>
      <c r="J28" s="2707"/>
      <c r="K28" s="2710"/>
      <c r="L28" s="2658"/>
      <c r="M28" s="2717"/>
      <c r="N28" s="2707"/>
      <c r="O28" s="2710"/>
      <c r="P28" s="2658"/>
      <c r="Q28" s="40"/>
      <c r="R28" s="40"/>
      <c r="S28" s="40"/>
      <c r="T28" s="40"/>
      <c r="V28" s="2664"/>
    </row>
    <row r="29" spans="1:22" s="16" customFormat="1" ht="12" customHeight="1">
      <c r="A29" s="2496">
        <v>9</v>
      </c>
      <c r="B29" s="2688" t="str">
        <f>IF('職員点検資料２ (記入例)'!B29="","",'職員点検資料２ (記入例)'!B29)</f>
        <v/>
      </c>
      <c r="C29" s="2647" t="str">
        <f>IF('職員点検資料２ (記入例)'!C29="","",'職員点検資料２ (記入例)'!C29)</f>
        <v/>
      </c>
      <c r="D29" s="2691" t="str">
        <f>IF('職員点検資料２ (記入例)'!D29="","",'職員点検資料２ (記入例)'!D29)</f>
        <v/>
      </c>
      <c r="E29" s="28" t="str">
        <f>'職員点検資料２ (記入例)'!E29</f>
        <v>保育士</v>
      </c>
      <c r="F29" s="29" t="str">
        <f>IF('職員点検資料２ (記入例)'!F29="","",'職員点検資料２ (記入例)'!F29)</f>
        <v/>
      </c>
      <c r="G29" s="2691" t="str">
        <f>IF('職員点検資料２ (記入例)'!G29="","",'職員点検資料２ (記入例)'!G29)</f>
        <v/>
      </c>
      <c r="H29" s="2691" t="str">
        <f>'職員点検資料２ (記入例)'!H29</f>
        <v>定めあり・定めなし</v>
      </c>
      <c r="I29" s="2715"/>
      <c r="J29" s="2705" t="s">
        <v>629</v>
      </c>
      <c r="K29" s="2708"/>
      <c r="L29" s="2656" t="s">
        <v>629</v>
      </c>
      <c r="M29" s="2715"/>
      <c r="N29" s="2705" t="s">
        <v>629</v>
      </c>
      <c r="O29" s="2708"/>
      <c r="P29" s="2656" t="s">
        <v>629</v>
      </c>
      <c r="Q29" s="40"/>
      <c r="R29" s="40"/>
      <c r="S29" s="40"/>
      <c r="T29" s="40"/>
      <c r="V29" s="2662" t="str">
        <f>'職員点検資料２ (記入例)'!AD29</f>
        <v/>
      </c>
    </row>
    <row r="30" spans="1:22" s="16" customFormat="1" ht="12">
      <c r="A30" s="2497"/>
      <c r="B30" s="2689"/>
      <c r="C30" s="2648"/>
      <c r="D30" s="2692"/>
      <c r="E30" s="30" t="str">
        <f>'職員点検資料２ (記入例)'!E30</f>
        <v>幼稚園教諭</v>
      </c>
      <c r="F30" s="31" t="str">
        <f>IF('職員点検資料２ (記入例)'!F30="","",'職員点検資料２ (記入例)'!F30)</f>
        <v/>
      </c>
      <c r="G30" s="2692"/>
      <c r="H30" s="2692"/>
      <c r="I30" s="2716"/>
      <c r="J30" s="2706"/>
      <c r="K30" s="2709"/>
      <c r="L30" s="2657"/>
      <c r="M30" s="2716"/>
      <c r="N30" s="2706"/>
      <c r="O30" s="2709"/>
      <c r="P30" s="2657"/>
      <c r="Q30" s="40"/>
      <c r="R30" s="40"/>
      <c r="S30" s="40"/>
      <c r="T30" s="40"/>
      <c r="V30" s="2663"/>
    </row>
    <row r="31" spans="1:22" s="16" customFormat="1" ht="12">
      <c r="A31" s="2498"/>
      <c r="B31" s="2690"/>
      <c r="C31" s="2649"/>
      <c r="D31" s="2693"/>
      <c r="E31" s="32" t="str">
        <f>'職員点検資料２ (記入例)'!E31</f>
        <v>（　　　　　　）</v>
      </c>
      <c r="F31" s="33" t="str">
        <f>IF('職員点検資料２ (記入例)'!F31="","",'職員点検資料２ (記入例)'!F31)</f>
        <v/>
      </c>
      <c r="G31" s="2693"/>
      <c r="H31" s="2693"/>
      <c r="I31" s="2717"/>
      <c r="J31" s="2707"/>
      <c r="K31" s="2710"/>
      <c r="L31" s="2658"/>
      <c r="M31" s="2717"/>
      <c r="N31" s="2707"/>
      <c r="O31" s="2710"/>
      <c r="P31" s="2658"/>
      <c r="Q31" s="40"/>
      <c r="R31" s="40"/>
      <c r="S31" s="40"/>
      <c r="T31" s="40"/>
      <c r="V31" s="2664"/>
    </row>
    <row r="32" spans="1:22" s="16" customFormat="1" ht="12" customHeight="1">
      <c r="A32" s="2496">
        <v>10</v>
      </c>
      <c r="B32" s="2688" t="str">
        <f>IF('職員点検資料２ (記入例)'!B32="","",'職員点検資料２ (記入例)'!B32)</f>
        <v/>
      </c>
      <c r="C32" s="2647" t="str">
        <f>IF('職員点検資料２ (記入例)'!C32="","",'職員点検資料２ (記入例)'!C32)</f>
        <v/>
      </c>
      <c r="D32" s="2691" t="str">
        <f>IF('職員点検資料２ (記入例)'!D32="","",'職員点検資料２ (記入例)'!D32)</f>
        <v/>
      </c>
      <c r="E32" s="28" t="str">
        <f>'職員点検資料２ (記入例)'!E32</f>
        <v>保育士</v>
      </c>
      <c r="F32" s="29" t="str">
        <f>IF('職員点検資料２ (記入例)'!F32="","",'職員点検資料２ (記入例)'!F32)</f>
        <v/>
      </c>
      <c r="G32" s="2691" t="str">
        <f>IF('職員点検資料２ (記入例)'!G32="","",'職員点検資料２ (記入例)'!G32)</f>
        <v/>
      </c>
      <c r="H32" s="2691" t="str">
        <f>'職員点検資料２ (記入例)'!H32</f>
        <v>定めあり・定めなし</v>
      </c>
      <c r="I32" s="2715"/>
      <c r="J32" s="2705" t="s">
        <v>629</v>
      </c>
      <c r="K32" s="2708"/>
      <c r="L32" s="2656" t="s">
        <v>629</v>
      </c>
      <c r="M32" s="2715"/>
      <c r="N32" s="2705" t="s">
        <v>629</v>
      </c>
      <c r="O32" s="2708"/>
      <c r="P32" s="2656" t="s">
        <v>629</v>
      </c>
      <c r="Q32" s="40"/>
      <c r="R32" s="40"/>
      <c r="S32" s="40"/>
      <c r="T32" s="40"/>
      <c r="V32" s="2662" t="str">
        <f>'職員点検資料２ (記入例)'!AD32</f>
        <v/>
      </c>
    </row>
    <row r="33" spans="1:22" s="16" customFormat="1" ht="12">
      <c r="A33" s="2497"/>
      <c r="B33" s="2689"/>
      <c r="C33" s="2648"/>
      <c r="D33" s="2692"/>
      <c r="E33" s="30" t="str">
        <f>'職員点検資料２ (記入例)'!E33</f>
        <v>幼稚園教諭</v>
      </c>
      <c r="F33" s="31" t="str">
        <f>IF('職員点検資料２ (記入例)'!F33="","",'職員点検資料２ (記入例)'!F33)</f>
        <v/>
      </c>
      <c r="G33" s="2692"/>
      <c r="H33" s="2692"/>
      <c r="I33" s="2716"/>
      <c r="J33" s="2706"/>
      <c r="K33" s="2709"/>
      <c r="L33" s="2657"/>
      <c r="M33" s="2716"/>
      <c r="N33" s="2706"/>
      <c r="O33" s="2709"/>
      <c r="P33" s="2657"/>
      <c r="Q33" s="40"/>
      <c r="R33" s="40"/>
      <c r="S33" s="40"/>
      <c r="T33" s="40"/>
      <c r="V33" s="2663"/>
    </row>
    <row r="34" spans="1:22" s="16" customFormat="1" ht="12">
      <c r="A34" s="2498"/>
      <c r="B34" s="2690"/>
      <c r="C34" s="2649"/>
      <c r="D34" s="2693"/>
      <c r="E34" s="32" t="str">
        <f>'職員点検資料２ (記入例)'!E34</f>
        <v>（　　　　　　）</v>
      </c>
      <c r="F34" s="33" t="str">
        <f>IF('職員点検資料２ (記入例)'!F34="","",'職員点検資料２ (記入例)'!F34)</f>
        <v/>
      </c>
      <c r="G34" s="2693"/>
      <c r="H34" s="2693"/>
      <c r="I34" s="2717"/>
      <c r="J34" s="2707"/>
      <c r="K34" s="2710"/>
      <c r="L34" s="2658"/>
      <c r="M34" s="2717"/>
      <c r="N34" s="2707"/>
      <c r="O34" s="2710"/>
      <c r="P34" s="2658"/>
      <c r="Q34" s="40"/>
      <c r="R34" s="40"/>
      <c r="S34" s="40"/>
      <c r="T34" s="40"/>
      <c r="V34" s="2664"/>
    </row>
    <row r="35" spans="1:22" s="16" customFormat="1" ht="12" customHeight="1">
      <c r="A35" s="2496">
        <v>11</v>
      </c>
      <c r="B35" s="2688" t="str">
        <f>IF('職員点検資料２ (記入例)'!B35="","",'職員点検資料２ (記入例)'!B35)</f>
        <v/>
      </c>
      <c r="C35" s="2647" t="str">
        <f>IF('職員点検資料２ (記入例)'!C35="","",'職員点検資料２ (記入例)'!C35)</f>
        <v/>
      </c>
      <c r="D35" s="2691" t="str">
        <f>IF('職員点検資料２ (記入例)'!D35="","",'職員点検資料２ (記入例)'!D35)</f>
        <v/>
      </c>
      <c r="E35" s="28" t="str">
        <f>'職員点検資料２ (記入例)'!E35</f>
        <v>保育士</v>
      </c>
      <c r="F35" s="29" t="str">
        <f>IF('職員点検資料２ (記入例)'!F35="","",'職員点検資料２ (記入例)'!F35)</f>
        <v/>
      </c>
      <c r="G35" s="2691" t="str">
        <f>IF('職員点検資料２ (記入例)'!G35="","",'職員点検資料２ (記入例)'!G35)</f>
        <v/>
      </c>
      <c r="H35" s="2691" t="str">
        <f>'職員点検資料２ (記入例)'!H35</f>
        <v>定めあり・定めなし</v>
      </c>
      <c r="I35" s="2715"/>
      <c r="J35" s="2705" t="s">
        <v>629</v>
      </c>
      <c r="K35" s="2708"/>
      <c r="L35" s="2656" t="s">
        <v>629</v>
      </c>
      <c r="M35" s="2715"/>
      <c r="N35" s="2705" t="s">
        <v>629</v>
      </c>
      <c r="O35" s="2708"/>
      <c r="P35" s="2656" t="s">
        <v>629</v>
      </c>
      <c r="Q35" s="40"/>
      <c r="R35" s="40"/>
      <c r="S35" s="40"/>
      <c r="T35" s="40"/>
      <c r="V35" s="2662" t="str">
        <f>'職員点検資料２ (記入例)'!AD35</f>
        <v/>
      </c>
    </row>
    <row r="36" spans="1:22" s="16" customFormat="1" ht="12">
      <c r="A36" s="2497"/>
      <c r="B36" s="2689"/>
      <c r="C36" s="2648"/>
      <c r="D36" s="2692"/>
      <c r="E36" s="30" t="str">
        <f>'職員点検資料２ (記入例)'!E36</f>
        <v>幼稚園教諭</v>
      </c>
      <c r="F36" s="31" t="str">
        <f>IF('職員点検資料２ (記入例)'!F36="","",'職員点検資料２ (記入例)'!F36)</f>
        <v/>
      </c>
      <c r="G36" s="2692"/>
      <c r="H36" s="2692"/>
      <c r="I36" s="2716"/>
      <c r="J36" s="2706"/>
      <c r="K36" s="2709"/>
      <c r="L36" s="2657"/>
      <c r="M36" s="2716"/>
      <c r="N36" s="2706"/>
      <c r="O36" s="2709"/>
      <c r="P36" s="2657"/>
      <c r="Q36" s="40"/>
      <c r="R36" s="40"/>
      <c r="S36" s="40"/>
      <c r="T36" s="40"/>
      <c r="V36" s="2663"/>
    </row>
    <row r="37" spans="1:22" s="16" customFormat="1" ht="12">
      <c r="A37" s="2498"/>
      <c r="B37" s="2690"/>
      <c r="C37" s="2649"/>
      <c r="D37" s="2693"/>
      <c r="E37" s="32" t="str">
        <f>'職員点検資料２ (記入例)'!E37</f>
        <v>（　　　　　　）</v>
      </c>
      <c r="F37" s="33" t="str">
        <f>IF('職員点検資料２ (記入例)'!F37="","",'職員点検資料２ (記入例)'!F37)</f>
        <v/>
      </c>
      <c r="G37" s="2693"/>
      <c r="H37" s="2693"/>
      <c r="I37" s="2717"/>
      <c r="J37" s="2707"/>
      <c r="K37" s="2710"/>
      <c r="L37" s="2658"/>
      <c r="M37" s="2717"/>
      <c r="N37" s="2707"/>
      <c r="O37" s="2710"/>
      <c r="P37" s="2658"/>
      <c r="Q37" s="40"/>
      <c r="R37" s="40"/>
      <c r="S37" s="40"/>
      <c r="T37" s="40"/>
      <c r="V37" s="2664"/>
    </row>
    <row r="38" spans="1:22" s="16" customFormat="1" ht="12" customHeight="1">
      <c r="A38" s="2496">
        <v>12</v>
      </c>
      <c r="B38" s="2688" t="str">
        <f>IF('職員点検資料２ (記入例)'!B38="","",'職員点検資料２ (記入例)'!B38)</f>
        <v/>
      </c>
      <c r="C38" s="2647" t="str">
        <f>IF('職員点検資料２ (記入例)'!C38="","",'職員点検資料２ (記入例)'!C38)</f>
        <v/>
      </c>
      <c r="D38" s="2691" t="str">
        <f>IF('職員点検資料２ (記入例)'!D38="","",'職員点検資料２ (記入例)'!D38)</f>
        <v/>
      </c>
      <c r="E38" s="28" t="str">
        <f>'職員点検資料２ (記入例)'!E38</f>
        <v>保育士</v>
      </c>
      <c r="F38" s="29" t="str">
        <f>IF('職員点検資料２ (記入例)'!F38="","",'職員点検資料２ (記入例)'!F38)</f>
        <v/>
      </c>
      <c r="G38" s="2691" t="str">
        <f>IF('職員点検資料２ (記入例)'!G38="","",'職員点検資料２ (記入例)'!G38)</f>
        <v/>
      </c>
      <c r="H38" s="2691" t="str">
        <f>'職員点検資料２ (記入例)'!H38</f>
        <v>定めあり・定めなし</v>
      </c>
      <c r="I38" s="2715"/>
      <c r="J38" s="2705" t="s">
        <v>629</v>
      </c>
      <c r="K38" s="2708"/>
      <c r="L38" s="2656" t="s">
        <v>629</v>
      </c>
      <c r="M38" s="2715"/>
      <c r="N38" s="2705" t="s">
        <v>629</v>
      </c>
      <c r="O38" s="2708"/>
      <c r="P38" s="2656" t="s">
        <v>629</v>
      </c>
      <c r="Q38" s="40"/>
      <c r="R38" s="40"/>
      <c r="S38" s="40"/>
      <c r="T38" s="40"/>
      <c r="V38" s="2662" t="str">
        <f>'職員点検資料２ (記入例)'!AD38</f>
        <v/>
      </c>
    </row>
    <row r="39" spans="1:22" s="16" customFormat="1" ht="12">
      <c r="A39" s="2497"/>
      <c r="B39" s="2689"/>
      <c r="C39" s="2648"/>
      <c r="D39" s="2692"/>
      <c r="E39" s="30" t="str">
        <f>'職員点検資料２ (記入例)'!E39</f>
        <v>幼稚園教諭</v>
      </c>
      <c r="F39" s="31" t="str">
        <f>IF('職員点検資料２ (記入例)'!F39="","",'職員点検資料２ (記入例)'!F39)</f>
        <v/>
      </c>
      <c r="G39" s="2692"/>
      <c r="H39" s="2692"/>
      <c r="I39" s="2716"/>
      <c r="J39" s="2706"/>
      <c r="K39" s="2709"/>
      <c r="L39" s="2657"/>
      <c r="M39" s="2716"/>
      <c r="N39" s="2706"/>
      <c r="O39" s="2709"/>
      <c r="P39" s="2657"/>
      <c r="Q39" s="40"/>
      <c r="R39" s="40"/>
      <c r="S39" s="40"/>
      <c r="T39" s="40"/>
      <c r="V39" s="2663"/>
    </row>
    <row r="40" spans="1:22" s="16" customFormat="1" ht="12">
      <c r="A40" s="2498"/>
      <c r="B40" s="2690"/>
      <c r="C40" s="2649"/>
      <c r="D40" s="2693"/>
      <c r="E40" s="32" t="str">
        <f>'職員点検資料２ (記入例)'!E40</f>
        <v>（　　　　　　）</v>
      </c>
      <c r="F40" s="33" t="str">
        <f>IF('職員点検資料２ (記入例)'!F40="","",'職員点検資料２ (記入例)'!F40)</f>
        <v/>
      </c>
      <c r="G40" s="2693"/>
      <c r="H40" s="2693"/>
      <c r="I40" s="2717"/>
      <c r="J40" s="2707"/>
      <c r="K40" s="2710"/>
      <c r="L40" s="2658"/>
      <c r="M40" s="2717"/>
      <c r="N40" s="2707"/>
      <c r="O40" s="2710"/>
      <c r="P40" s="2658"/>
      <c r="Q40" s="40"/>
      <c r="R40" s="40"/>
      <c r="S40" s="40"/>
      <c r="T40" s="40"/>
      <c r="V40" s="2664"/>
    </row>
    <row r="41" spans="1:22" s="16" customFormat="1" ht="12" customHeight="1">
      <c r="A41" s="2496">
        <v>13</v>
      </c>
      <c r="B41" s="2688" t="str">
        <f>IF('職員点検資料２ (記入例)'!B41="","",'職員点検資料２ (記入例)'!B41)</f>
        <v/>
      </c>
      <c r="C41" s="2647" t="str">
        <f>IF('職員点検資料２ (記入例)'!C41="","",'職員点検資料２ (記入例)'!C41)</f>
        <v/>
      </c>
      <c r="D41" s="2691" t="str">
        <f>IF('職員点検資料２ (記入例)'!D41="","",'職員点検資料２ (記入例)'!D41)</f>
        <v/>
      </c>
      <c r="E41" s="28" t="str">
        <f>'職員点検資料２ (記入例)'!E41</f>
        <v>保育士</v>
      </c>
      <c r="F41" s="29" t="str">
        <f>IF('職員点検資料２ (記入例)'!F41="","",'職員点検資料２ (記入例)'!F41)</f>
        <v/>
      </c>
      <c r="G41" s="2691" t="str">
        <f>IF('職員点検資料２ (記入例)'!G41="","",'職員点検資料２ (記入例)'!G41)</f>
        <v/>
      </c>
      <c r="H41" s="2691" t="str">
        <f>'職員点検資料２ (記入例)'!H41</f>
        <v>定めあり・定めなし</v>
      </c>
      <c r="I41" s="2715"/>
      <c r="J41" s="2705" t="s">
        <v>629</v>
      </c>
      <c r="K41" s="2708"/>
      <c r="L41" s="2656" t="s">
        <v>629</v>
      </c>
      <c r="M41" s="2715"/>
      <c r="N41" s="2705" t="s">
        <v>629</v>
      </c>
      <c r="O41" s="2708"/>
      <c r="P41" s="2656" t="s">
        <v>629</v>
      </c>
      <c r="Q41" s="40"/>
      <c r="R41" s="40"/>
      <c r="S41" s="40"/>
      <c r="T41" s="40"/>
      <c r="V41" s="2662" t="str">
        <f>'職員点検資料２ (記入例)'!AD41</f>
        <v/>
      </c>
    </row>
    <row r="42" spans="1:22" s="16" customFormat="1" ht="12">
      <c r="A42" s="2497"/>
      <c r="B42" s="2689"/>
      <c r="C42" s="2648"/>
      <c r="D42" s="2692"/>
      <c r="E42" s="30" t="str">
        <f>'職員点検資料２ (記入例)'!E42</f>
        <v>幼稚園教諭</v>
      </c>
      <c r="F42" s="31" t="str">
        <f>IF('職員点検資料２ (記入例)'!F42="","",'職員点検資料２ (記入例)'!F42)</f>
        <v/>
      </c>
      <c r="G42" s="2692"/>
      <c r="H42" s="2692"/>
      <c r="I42" s="2716"/>
      <c r="J42" s="2706"/>
      <c r="K42" s="2709"/>
      <c r="L42" s="2657"/>
      <c r="M42" s="2716"/>
      <c r="N42" s="2706"/>
      <c r="O42" s="2709"/>
      <c r="P42" s="2657"/>
      <c r="Q42" s="40"/>
      <c r="R42" s="40"/>
      <c r="S42" s="40"/>
      <c r="T42" s="40"/>
      <c r="V42" s="2663"/>
    </row>
    <row r="43" spans="1:22" s="16" customFormat="1" ht="12">
      <c r="A43" s="2498"/>
      <c r="B43" s="2690"/>
      <c r="C43" s="2649"/>
      <c r="D43" s="2693"/>
      <c r="E43" s="32" t="str">
        <f>'職員点検資料２ (記入例)'!E43</f>
        <v>（　　　　　　）</v>
      </c>
      <c r="F43" s="33" t="str">
        <f>IF('職員点検資料２ (記入例)'!F43="","",'職員点検資料２ (記入例)'!F43)</f>
        <v/>
      </c>
      <c r="G43" s="2693"/>
      <c r="H43" s="2693"/>
      <c r="I43" s="2717"/>
      <c r="J43" s="2707"/>
      <c r="K43" s="2710"/>
      <c r="L43" s="2658"/>
      <c r="M43" s="2717"/>
      <c r="N43" s="2707"/>
      <c r="O43" s="2710"/>
      <c r="P43" s="2658"/>
      <c r="Q43" s="40"/>
      <c r="R43" s="40"/>
      <c r="S43" s="40"/>
      <c r="T43" s="40"/>
      <c r="V43" s="2664"/>
    </row>
    <row r="44" spans="1:22" s="16" customFormat="1" ht="12" customHeight="1">
      <c r="A44" s="2496">
        <v>14</v>
      </c>
      <c r="B44" s="2688" t="str">
        <f>IF('職員点検資料２ (記入例)'!B44="","",'職員点検資料２ (記入例)'!B44)</f>
        <v/>
      </c>
      <c r="C44" s="2647" t="str">
        <f>IF('職員点検資料２ (記入例)'!C44="","",'職員点検資料２ (記入例)'!C44)</f>
        <v/>
      </c>
      <c r="D44" s="2691" t="str">
        <f>IF('職員点検資料２ (記入例)'!D44="","",'職員点検資料２ (記入例)'!D44)</f>
        <v/>
      </c>
      <c r="E44" s="28" t="str">
        <f>'職員点検資料２ (記入例)'!E44</f>
        <v>保育士</v>
      </c>
      <c r="F44" s="29" t="str">
        <f>IF('職員点検資料２ (記入例)'!F44="","",'職員点検資料２ (記入例)'!F44)</f>
        <v/>
      </c>
      <c r="G44" s="2691" t="str">
        <f>IF('職員点検資料２ (記入例)'!G44="","",'職員点検資料２ (記入例)'!G44)</f>
        <v/>
      </c>
      <c r="H44" s="2691" t="str">
        <f>'職員点検資料２ (記入例)'!H44</f>
        <v>定めあり・定めなし</v>
      </c>
      <c r="I44" s="2715"/>
      <c r="J44" s="2705" t="s">
        <v>629</v>
      </c>
      <c r="K44" s="2708"/>
      <c r="L44" s="2656" t="s">
        <v>629</v>
      </c>
      <c r="M44" s="2715"/>
      <c r="N44" s="2705" t="s">
        <v>629</v>
      </c>
      <c r="O44" s="2708"/>
      <c r="P44" s="2656" t="s">
        <v>629</v>
      </c>
      <c r="Q44" s="40"/>
      <c r="R44" s="40"/>
      <c r="S44" s="40"/>
      <c r="T44" s="40"/>
      <c r="V44" s="2662" t="str">
        <f>'職員点検資料２ (記入例)'!AD44</f>
        <v/>
      </c>
    </row>
    <row r="45" spans="1:22" s="16" customFormat="1" ht="12">
      <c r="A45" s="2497"/>
      <c r="B45" s="2689"/>
      <c r="C45" s="2648"/>
      <c r="D45" s="2692"/>
      <c r="E45" s="30" t="str">
        <f>'職員点検資料２ (記入例)'!E45</f>
        <v>幼稚園教諭</v>
      </c>
      <c r="F45" s="31" t="str">
        <f>IF('職員点検資料２ (記入例)'!F45="","",'職員点検資料２ (記入例)'!F45)</f>
        <v/>
      </c>
      <c r="G45" s="2692"/>
      <c r="H45" s="2692"/>
      <c r="I45" s="2716"/>
      <c r="J45" s="2706"/>
      <c r="K45" s="2709"/>
      <c r="L45" s="2657"/>
      <c r="M45" s="2716"/>
      <c r="N45" s="2706"/>
      <c r="O45" s="2709"/>
      <c r="P45" s="2657"/>
      <c r="Q45" s="40"/>
      <c r="R45" s="40"/>
      <c r="S45" s="40"/>
      <c r="T45" s="40"/>
      <c r="V45" s="2663"/>
    </row>
    <row r="46" spans="1:22" s="16" customFormat="1" ht="12">
      <c r="A46" s="2498"/>
      <c r="B46" s="2690"/>
      <c r="C46" s="2649"/>
      <c r="D46" s="2693"/>
      <c r="E46" s="32" t="str">
        <f>'職員点検資料２ (記入例)'!E46</f>
        <v>（　　　　　　）</v>
      </c>
      <c r="F46" s="33" t="str">
        <f>IF('職員点検資料２ (記入例)'!F46="","",'職員点検資料２ (記入例)'!F46)</f>
        <v/>
      </c>
      <c r="G46" s="2693"/>
      <c r="H46" s="2693"/>
      <c r="I46" s="2717"/>
      <c r="J46" s="2707"/>
      <c r="K46" s="2710"/>
      <c r="L46" s="2658"/>
      <c r="M46" s="2717"/>
      <c r="N46" s="2707"/>
      <c r="O46" s="2710"/>
      <c r="P46" s="2658"/>
      <c r="Q46" s="40"/>
      <c r="R46" s="40"/>
      <c r="S46" s="40"/>
      <c r="T46" s="40"/>
      <c r="V46" s="2664"/>
    </row>
    <row r="47" spans="1:22" s="16" customFormat="1" ht="12" customHeight="1">
      <c r="A47" s="2496">
        <v>15</v>
      </c>
      <c r="B47" s="2688" t="str">
        <f>IF('職員点検資料２ (記入例)'!B47="","",'職員点検資料２ (記入例)'!B47)</f>
        <v/>
      </c>
      <c r="C47" s="2647" t="str">
        <f>IF('職員点検資料２ (記入例)'!C47="","",'職員点検資料２ (記入例)'!C47)</f>
        <v/>
      </c>
      <c r="D47" s="2691" t="str">
        <f>IF('職員点検資料２ (記入例)'!D47="","",'職員点検資料２ (記入例)'!D47)</f>
        <v/>
      </c>
      <c r="E47" s="28" t="str">
        <f>'職員点検資料２ (記入例)'!E47</f>
        <v>保育士</v>
      </c>
      <c r="F47" s="29" t="str">
        <f>IF('職員点検資料２ (記入例)'!F47="","",'職員点検資料２ (記入例)'!F47)</f>
        <v/>
      </c>
      <c r="G47" s="2691" t="str">
        <f>IF('職員点検資料２ (記入例)'!G47="","",'職員点検資料２ (記入例)'!G47)</f>
        <v/>
      </c>
      <c r="H47" s="2691" t="str">
        <f>'職員点検資料２ (記入例)'!H47</f>
        <v>定めあり・定めなし</v>
      </c>
      <c r="I47" s="2715"/>
      <c r="J47" s="2705" t="s">
        <v>629</v>
      </c>
      <c r="K47" s="2708"/>
      <c r="L47" s="2656" t="s">
        <v>629</v>
      </c>
      <c r="M47" s="2715"/>
      <c r="N47" s="2705" t="s">
        <v>629</v>
      </c>
      <c r="O47" s="2708"/>
      <c r="P47" s="2656" t="s">
        <v>629</v>
      </c>
      <c r="Q47" s="40"/>
      <c r="R47" s="40"/>
      <c r="S47" s="40"/>
      <c r="T47" s="40"/>
      <c r="V47" s="2662" t="str">
        <f>'職員点検資料２ (記入例)'!AD47</f>
        <v/>
      </c>
    </row>
    <row r="48" spans="1:22" s="16" customFormat="1" ht="12">
      <c r="A48" s="2497"/>
      <c r="B48" s="2689"/>
      <c r="C48" s="2648"/>
      <c r="D48" s="2692"/>
      <c r="E48" s="30" t="str">
        <f>'職員点検資料２ (記入例)'!E48</f>
        <v>幼稚園教諭</v>
      </c>
      <c r="F48" s="31" t="str">
        <f>IF('職員点検資料２ (記入例)'!F48="","",'職員点検資料２ (記入例)'!F48)</f>
        <v/>
      </c>
      <c r="G48" s="2692"/>
      <c r="H48" s="2692"/>
      <c r="I48" s="2716"/>
      <c r="J48" s="2706"/>
      <c r="K48" s="2709"/>
      <c r="L48" s="2657"/>
      <c r="M48" s="2716"/>
      <c r="N48" s="2706"/>
      <c r="O48" s="2709"/>
      <c r="P48" s="2657"/>
      <c r="Q48" s="40"/>
      <c r="R48" s="40"/>
      <c r="S48" s="40"/>
      <c r="T48" s="40"/>
      <c r="V48" s="2663"/>
    </row>
    <row r="49" spans="1:22" s="16" customFormat="1" ht="12">
      <c r="A49" s="2498"/>
      <c r="B49" s="2690"/>
      <c r="C49" s="2649"/>
      <c r="D49" s="2693"/>
      <c r="E49" s="32" t="str">
        <f>'職員点検資料２ (記入例)'!E49</f>
        <v>（　　　　　　）</v>
      </c>
      <c r="F49" s="33" t="str">
        <f>IF('職員点検資料２ (記入例)'!F49="","",'職員点検資料２ (記入例)'!F49)</f>
        <v/>
      </c>
      <c r="G49" s="2693"/>
      <c r="H49" s="2693"/>
      <c r="I49" s="2717"/>
      <c r="J49" s="2707"/>
      <c r="K49" s="2710"/>
      <c r="L49" s="2658"/>
      <c r="M49" s="2717"/>
      <c r="N49" s="2707"/>
      <c r="O49" s="2710"/>
      <c r="P49" s="2658"/>
      <c r="Q49" s="40"/>
      <c r="R49" s="40"/>
      <c r="S49" s="40"/>
      <c r="T49" s="40"/>
      <c r="V49" s="2664"/>
    </row>
    <row r="50" spans="1:22" s="16" customFormat="1" ht="12" customHeight="1">
      <c r="A50" s="2496">
        <v>16</v>
      </c>
      <c r="B50" s="2688" t="str">
        <f>IF('職員点検資料２ (記入例)'!B50="","",'職員点検資料２ (記入例)'!B50)</f>
        <v/>
      </c>
      <c r="C50" s="2647" t="str">
        <f>IF('職員点検資料２ (記入例)'!C50="","",'職員点検資料２ (記入例)'!C50)</f>
        <v/>
      </c>
      <c r="D50" s="2691" t="str">
        <f>IF('職員点検資料２ (記入例)'!D50="","",'職員点検資料２ (記入例)'!D50)</f>
        <v/>
      </c>
      <c r="E50" s="28" t="str">
        <f>'職員点検資料２ (記入例)'!E50</f>
        <v>保育士</v>
      </c>
      <c r="F50" s="29" t="str">
        <f>IF('職員点検資料２ (記入例)'!F50="","",'職員点検資料２ (記入例)'!F50)</f>
        <v/>
      </c>
      <c r="G50" s="2691" t="str">
        <f>IF('職員点検資料２ (記入例)'!G50="","",'職員点検資料２ (記入例)'!G50)</f>
        <v/>
      </c>
      <c r="H50" s="2691" t="str">
        <f>'職員点検資料２ (記入例)'!H50</f>
        <v>定めあり・定めなし</v>
      </c>
      <c r="I50" s="2715"/>
      <c r="J50" s="2705" t="s">
        <v>629</v>
      </c>
      <c r="K50" s="2708"/>
      <c r="L50" s="2656" t="s">
        <v>629</v>
      </c>
      <c r="M50" s="2715"/>
      <c r="N50" s="2705" t="s">
        <v>629</v>
      </c>
      <c r="O50" s="2708"/>
      <c r="P50" s="2656" t="s">
        <v>629</v>
      </c>
      <c r="Q50" s="40"/>
      <c r="R50" s="40"/>
      <c r="S50" s="40"/>
      <c r="T50" s="40"/>
      <c r="V50" s="2662" t="str">
        <f>'職員点検資料２ (記入例)'!AD50</f>
        <v/>
      </c>
    </row>
    <row r="51" spans="1:22" s="16" customFormat="1" ht="12">
      <c r="A51" s="2497"/>
      <c r="B51" s="2689"/>
      <c r="C51" s="2648"/>
      <c r="D51" s="2692"/>
      <c r="E51" s="30" t="str">
        <f>'職員点検資料２ (記入例)'!E51</f>
        <v>幼稚園教諭</v>
      </c>
      <c r="F51" s="31" t="str">
        <f>IF('職員点検資料２ (記入例)'!F51="","",'職員点検資料２ (記入例)'!F51)</f>
        <v/>
      </c>
      <c r="G51" s="2692"/>
      <c r="H51" s="2692"/>
      <c r="I51" s="2716"/>
      <c r="J51" s="2706"/>
      <c r="K51" s="2709"/>
      <c r="L51" s="2657"/>
      <c r="M51" s="2716"/>
      <c r="N51" s="2706"/>
      <c r="O51" s="2709"/>
      <c r="P51" s="2657"/>
      <c r="Q51" s="40"/>
      <c r="R51" s="40"/>
      <c r="S51" s="40"/>
      <c r="T51" s="40"/>
      <c r="V51" s="2663"/>
    </row>
    <row r="52" spans="1:22" s="16" customFormat="1" ht="12">
      <c r="A52" s="2498"/>
      <c r="B52" s="2690"/>
      <c r="C52" s="2649"/>
      <c r="D52" s="2693"/>
      <c r="E52" s="32" t="str">
        <f>'職員点検資料２ (記入例)'!E52</f>
        <v>（　　　　　　）</v>
      </c>
      <c r="F52" s="33" t="str">
        <f>IF('職員点検資料２ (記入例)'!F52="","",'職員点検資料２ (記入例)'!F52)</f>
        <v/>
      </c>
      <c r="G52" s="2693"/>
      <c r="H52" s="2693"/>
      <c r="I52" s="2717"/>
      <c r="J52" s="2707"/>
      <c r="K52" s="2710"/>
      <c r="L52" s="2658"/>
      <c r="M52" s="2717"/>
      <c r="N52" s="2707"/>
      <c r="O52" s="2710"/>
      <c r="P52" s="2658"/>
      <c r="Q52" s="40"/>
      <c r="R52" s="40"/>
      <c r="S52" s="40"/>
      <c r="T52" s="40"/>
      <c r="V52" s="2664"/>
    </row>
    <row r="53" spans="1:22" s="16" customFormat="1" ht="12" customHeight="1">
      <c r="A53" s="2496">
        <v>17</v>
      </c>
      <c r="B53" s="2688" t="str">
        <f>IF('職員点検資料２ (記入例)'!B53="","",'職員点検資料２ (記入例)'!B53)</f>
        <v/>
      </c>
      <c r="C53" s="2647" t="str">
        <f>IF('職員点検資料２ (記入例)'!C53="","",'職員点検資料２ (記入例)'!C53)</f>
        <v/>
      </c>
      <c r="D53" s="2691" t="str">
        <f>IF('職員点検資料２ (記入例)'!D53="","",'職員点検資料２ (記入例)'!D53)</f>
        <v/>
      </c>
      <c r="E53" s="28" t="str">
        <f>'職員点検資料２ (記入例)'!E53</f>
        <v>保育士</v>
      </c>
      <c r="F53" s="29" t="str">
        <f>IF('職員点検資料２ (記入例)'!F53="","",'職員点検資料２ (記入例)'!F53)</f>
        <v/>
      </c>
      <c r="G53" s="2691" t="str">
        <f>IF('職員点検資料２ (記入例)'!G53="","",'職員点検資料２ (記入例)'!G53)</f>
        <v/>
      </c>
      <c r="H53" s="2691" t="str">
        <f>'職員点検資料２ (記入例)'!H53</f>
        <v>定めあり・定めなし</v>
      </c>
      <c r="I53" s="2715"/>
      <c r="J53" s="2705" t="s">
        <v>629</v>
      </c>
      <c r="K53" s="2708"/>
      <c r="L53" s="2656" t="s">
        <v>629</v>
      </c>
      <c r="M53" s="2715"/>
      <c r="N53" s="2705" t="s">
        <v>629</v>
      </c>
      <c r="O53" s="2708"/>
      <c r="P53" s="2656" t="s">
        <v>629</v>
      </c>
      <c r="Q53" s="40"/>
      <c r="R53" s="40"/>
      <c r="S53" s="40"/>
      <c r="T53" s="40"/>
      <c r="V53" s="2662" t="str">
        <f>'職員点検資料２ (記入例)'!AD53</f>
        <v/>
      </c>
    </row>
    <row r="54" spans="1:22" s="16" customFormat="1" ht="12">
      <c r="A54" s="2497"/>
      <c r="B54" s="2689"/>
      <c r="C54" s="2648"/>
      <c r="D54" s="2692"/>
      <c r="E54" s="30" t="str">
        <f>'職員点検資料２ (記入例)'!E54</f>
        <v>幼稚園教諭</v>
      </c>
      <c r="F54" s="31" t="str">
        <f>IF('職員点検資料２ (記入例)'!F54="","",'職員点検資料２ (記入例)'!F54)</f>
        <v/>
      </c>
      <c r="G54" s="2692"/>
      <c r="H54" s="2692"/>
      <c r="I54" s="2716"/>
      <c r="J54" s="2706"/>
      <c r="K54" s="2709"/>
      <c r="L54" s="2657"/>
      <c r="M54" s="2716"/>
      <c r="N54" s="2706"/>
      <c r="O54" s="2709"/>
      <c r="P54" s="2657"/>
      <c r="Q54" s="40"/>
      <c r="R54" s="40"/>
      <c r="S54" s="40"/>
      <c r="T54" s="40"/>
      <c r="V54" s="2663"/>
    </row>
    <row r="55" spans="1:22" s="16" customFormat="1">
      <c r="A55" s="2498"/>
      <c r="B55" s="2690"/>
      <c r="C55" s="2649"/>
      <c r="D55" s="2693"/>
      <c r="E55" s="32" t="str">
        <f>'職員点検資料２ (記入例)'!E55</f>
        <v>（　　　　　　）</v>
      </c>
      <c r="F55" s="33" t="str">
        <f>IF('職員点検資料２ (記入例)'!F55="","",'職員点検資料２ (記入例)'!F55)</f>
        <v/>
      </c>
      <c r="G55" s="2693"/>
      <c r="H55" s="2693"/>
      <c r="I55" s="2717"/>
      <c r="J55" s="2707"/>
      <c r="K55" s="2710"/>
      <c r="L55" s="2658"/>
      <c r="M55" s="2717"/>
      <c r="N55" s="2707"/>
      <c r="O55" s="2710"/>
      <c r="P55" s="2658"/>
      <c r="Q55" s="36"/>
      <c r="R55" s="36"/>
      <c r="S55" s="36"/>
      <c r="T55" s="36"/>
      <c r="V55" s="2664"/>
    </row>
    <row r="56" spans="1:22" s="16" customFormat="1" ht="12" customHeight="1">
      <c r="A56" s="2496">
        <v>18</v>
      </c>
      <c r="B56" s="2688" t="str">
        <f>IF('職員点検資料２ (記入例)'!B56="","",'職員点検資料２ (記入例)'!B56)</f>
        <v/>
      </c>
      <c r="C56" s="2647" t="str">
        <f>IF('職員点検資料２ (記入例)'!C56="","",'職員点検資料２ (記入例)'!C56)</f>
        <v/>
      </c>
      <c r="D56" s="2691" t="str">
        <f>IF('職員点検資料２ (記入例)'!D56="","",'職員点検資料２ (記入例)'!D56)</f>
        <v/>
      </c>
      <c r="E56" s="28" t="str">
        <f>'職員点検資料２ (記入例)'!E56</f>
        <v>保育士</v>
      </c>
      <c r="F56" s="29" t="str">
        <f>IF('職員点検資料２ (記入例)'!F56="","",'職員点検資料２ (記入例)'!F56)</f>
        <v/>
      </c>
      <c r="G56" s="2691" t="str">
        <f>IF('職員点検資料２ (記入例)'!G56="","",'職員点検資料２ (記入例)'!G56)</f>
        <v/>
      </c>
      <c r="H56" s="2691" t="str">
        <f>'職員点検資料２ (記入例)'!H56</f>
        <v>定めあり・定めなし</v>
      </c>
      <c r="I56" s="2715"/>
      <c r="J56" s="2705" t="s">
        <v>629</v>
      </c>
      <c r="K56" s="2708"/>
      <c r="L56" s="2656" t="s">
        <v>629</v>
      </c>
      <c r="M56" s="2715"/>
      <c r="N56" s="2705" t="s">
        <v>629</v>
      </c>
      <c r="O56" s="2708"/>
      <c r="P56" s="2656" t="s">
        <v>629</v>
      </c>
      <c r="Q56" s="36"/>
      <c r="R56" s="36"/>
      <c r="S56" s="36"/>
      <c r="T56" s="36"/>
      <c r="V56" s="2662" t="str">
        <f>'職員点検資料２ (記入例)'!AD56</f>
        <v/>
      </c>
    </row>
    <row r="57" spans="1:22" s="16" customFormat="1">
      <c r="A57" s="2497"/>
      <c r="B57" s="2689"/>
      <c r="C57" s="2648"/>
      <c r="D57" s="2692"/>
      <c r="E57" s="30" t="str">
        <f>'職員点検資料２ (記入例)'!E57</f>
        <v>幼稚園教諭</v>
      </c>
      <c r="F57" s="31" t="str">
        <f>IF('職員点検資料２ (記入例)'!F57="","",'職員点検資料２ (記入例)'!F57)</f>
        <v/>
      </c>
      <c r="G57" s="2692"/>
      <c r="H57" s="2692"/>
      <c r="I57" s="2716"/>
      <c r="J57" s="2706"/>
      <c r="K57" s="2709"/>
      <c r="L57" s="2657"/>
      <c r="M57" s="2716"/>
      <c r="N57" s="2706"/>
      <c r="O57" s="2709"/>
      <c r="P57" s="2657"/>
      <c r="Q57" s="36"/>
      <c r="R57" s="36"/>
      <c r="S57" s="36"/>
      <c r="T57" s="36"/>
      <c r="V57" s="2663"/>
    </row>
    <row r="58" spans="1:22" s="16" customFormat="1">
      <c r="A58" s="2498"/>
      <c r="B58" s="2690"/>
      <c r="C58" s="2649"/>
      <c r="D58" s="2693"/>
      <c r="E58" s="32" t="str">
        <f>'職員点検資料２ (記入例)'!E58</f>
        <v>（　　　　　　）</v>
      </c>
      <c r="F58" s="33" t="str">
        <f>IF('職員点検資料２ (記入例)'!F58="","",'職員点検資料２ (記入例)'!F58)</f>
        <v/>
      </c>
      <c r="G58" s="2693"/>
      <c r="H58" s="2693"/>
      <c r="I58" s="2717"/>
      <c r="J58" s="2707"/>
      <c r="K58" s="2710"/>
      <c r="L58" s="2658"/>
      <c r="M58" s="2717"/>
      <c r="N58" s="2707"/>
      <c r="O58" s="2710"/>
      <c r="P58" s="2658"/>
      <c r="Q58" s="36"/>
      <c r="R58" s="36"/>
      <c r="S58" s="36"/>
      <c r="T58" s="36"/>
      <c r="V58" s="2664"/>
    </row>
    <row r="59" spans="1:22" s="16" customFormat="1" ht="12" customHeight="1">
      <c r="A59" s="2496">
        <v>19</v>
      </c>
      <c r="B59" s="2688" t="str">
        <f>IF('職員点検資料２ (記入例)'!B59="","",'職員点検資料２ (記入例)'!B59)</f>
        <v/>
      </c>
      <c r="C59" s="2647" t="str">
        <f>IF('職員点検資料２ (記入例)'!C59="","",'職員点検資料２ (記入例)'!C59)</f>
        <v/>
      </c>
      <c r="D59" s="2691" t="str">
        <f>IF('職員点検資料２ (記入例)'!D59="","",'職員点検資料２ (記入例)'!D59)</f>
        <v/>
      </c>
      <c r="E59" s="28" t="str">
        <f>'職員点検資料２ (記入例)'!E59</f>
        <v>保育士</v>
      </c>
      <c r="F59" s="29" t="str">
        <f>IF('職員点検資料２ (記入例)'!F59="","",'職員点検資料２ (記入例)'!F59)</f>
        <v/>
      </c>
      <c r="G59" s="2691" t="str">
        <f>IF('職員点検資料２ (記入例)'!G59="","",'職員点検資料２ (記入例)'!G59)</f>
        <v/>
      </c>
      <c r="H59" s="2691" t="str">
        <f>'職員点検資料２ (記入例)'!H59</f>
        <v>定めあり・定めなし</v>
      </c>
      <c r="I59" s="2715"/>
      <c r="J59" s="2705" t="s">
        <v>629</v>
      </c>
      <c r="K59" s="2708"/>
      <c r="L59" s="2656" t="s">
        <v>629</v>
      </c>
      <c r="M59" s="2715"/>
      <c r="N59" s="2705" t="s">
        <v>629</v>
      </c>
      <c r="O59" s="2708"/>
      <c r="P59" s="2656" t="s">
        <v>629</v>
      </c>
      <c r="Q59" s="36"/>
      <c r="R59" s="36"/>
      <c r="S59" s="36"/>
      <c r="T59" s="36"/>
      <c r="V59" s="2662" t="str">
        <f>'職員点検資料２ (記入例)'!AD59</f>
        <v/>
      </c>
    </row>
    <row r="60" spans="1:22" s="16" customFormat="1">
      <c r="A60" s="2497"/>
      <c r="B60" s="2689"/>
      <c r="C60" s="2648"/>
      <c r="D60" s="2692"/>
      <c r="E60" s="30" t="str">
        <f>'職員点検資料２ (記入例)'!E60</f>
        <v>幼稚園教諭</v>
      </c>
      <c r="F60" s="31" t="str">
        <f>IF('職員点検資料２ (記入例)'!F60="","",'職員点検資料２ (記入例)'!F60)</f>
        <v/>
      </c>
      <c r="G60" s="2692"/>
      <c r="H60" s="2692"/>
      <c r="I60" s="2716"/>
      <c r="J60" s="2706"/>
      <c r="K60" s="2709"/>
      <c r="L60" s="2657"/>
      <c r="M60" s="2716"/>
      <c r="N60" s="2706"/>
      <c r="O60" s="2709"/>
      <c r="P60" s="2657"/>
      <c r="Q60" s="36"/>
      <c r="R60" s="36"/>
      <c r="S60" s="36"/>
      <c r="T60" s="36"/>
      <c r="V60" s="2663"/>
    </row>
    <row r="61" spans="1:22" s="16" customFormat="1">
      <c r="A61" s="2498"/>
      <c r="B61" s="2690"/>
      <c r="C61" s="2649"/>
      <c r="D61" s="2693"/>
      <c r="E61" s="32" t="str">
        <f>'職員点検資料２ (記入例)'!E61</f>
        <v>（　　　　　　）</v>
      </c>
      <c r="F61" s="33" t="str">
        <f>IF('職員点検資料２ (記入例)'!F61="","",'職員点検資料２ (記入例)'!F61)</f>
        <v/>
      </c>
      <c r="G61" s="2693"/>
      <c r="H61" s="2693"/>
      <c r="I61" s="2717"/>
      <c r="J61" s="2707"/>
      <c r="K61" s="2710"/>
      <c r="L61" s="2658"/>
      <c r="M61" s="2717"/>
      <c r="N61" s="2707"/>
      <c r="O61" s="2710"/>
      <c r="P61" s="2658"/>
      <c r="Q61" s="36"/>
      <c r="R61" s="36"/>
      <c r="S61" s="36"/>
      <c r="T61" s="36"/>
      <c r="V61" s="2664"/>
    </row>
    <row r="62" spans="1:22" s="16" customFormat="1" ht="12" customHeight="1">
      <c r="A62" s="2496">
        <v>20</v>
      </c>
      <c r="B62" s="2688" t="str">
        <f>IF('職員点検資料２ (記入例)'!B62="","",'職員点検資料２ (記入例)'!B62)</f>
        <v/>
      </c>
      <c r="C62" s="2647" t="str">
        <f>IF('職員点検資料２ (記入例)'!C62="","",'職員点検資料２ (記入例)'!C62)</f>
        <v/>
      </c>
      <c r="D62" s="2691" t="str">
        <f>IF('職員点検資料２ (記入例)'!D62="","",'職員点検資料２ (記入例)'!D62)</f>
        <v/>
      </c>
      <c r="E62" s="28" t="str">
        <f>'職員点検資料２ (記入例)'!E62</f>
        <v>保育士</v>
      </c>
      <c r="F62" s="29" t="str">
        <f>IF('職員点検資料２ (記入例)'!F62="","",'職員点検資料２ (記入例)'!F62)</f>
        <v/>
      </c>
      <c r="G62" s="2691" t="str">
        <f>IF('職員点検資料２ (記入例)'!G62="","",'職員点検資料２ (記入例)'!G62)</f>
        <v/>
      </c>
      <c r="H62" s="2691" t="str">
        <f>'職員点検資料２ (記入例)'!H62</f>
        <v>定めあり・定めなし</v>
      </c>
      <c r="I62" s="2715"/>
      <c r="J62" s="2705" t="s">
        <v>629</v>
      </c>
      <c r="K62" s="2708"/>
      <c r="L62" s="2656" t="s">
        <v>629</v>
      </c>
      <c r="M62" s="2715"/>
      <c r="N62" s="2705" t="s">
        <v>629</v>
      </c>
      <c r="O62" s="2708"/>
      <c r="P62" s="2656" t="s">
        <v>629</v>
      </c>
      <c r="Q62" s="36"/>
      <c r="R62" s="36"/>
      <c r="S62" s="36"/>
      <c r="T62" s="36"/>
      <c r="V62" s="2662" t="str">
        <f>'職員点検資料２ (記入例)'!AD62</f>
        <v/>
      </c>
    </row>
    <row r="63" spans="1:22" s="16" customFormat="1">
      <c r="A63" s="2497"/>
      <c r="B63" s="2689"/>
      <c r="C63" s="2648"/>
      <c r="D63" s="2692"/>
      <c r="E63" s="30" t="str">
        <f>'職員点検資料２ (記入例)'!E63</f>
        <v>幼稚園教諭</v>
      </c>
      <c r="F63" s="31" t="str">
        <f>IF('職員点検資料２ (記入例)'!F63="","",'職員点検資料２ (記入例)'!F63)</f>
        <v/>
      </c>
      <c r="G63" s="2692"/>
      <c r="H63" s="2692"/>
      <c r="I63" s="2716"/>
      <c r="J63" s="2706"/>
      <c r="K63" s="2709"/>
      <c r="L63" s="2657"/>
      <c r="M63" s="2716"/>
      <c r="N63" s="2706"/>
      <c r="O63" s="2709"/>
      <c r="P63" s="2657"/>
      <c r="Q63" s="36"/>
      <c r="R63" s="36"/>
      <c r="S63" s="36"/>
      <c r="T63" s="36"/>
      <c r="V63" s="2663"/>
    </row>
    <row r="64" spans="1:22" s="16" customFormat="1">
      <c r="A64" s="2498"/>
      <c r="B64" s="2690"/>
      <c r="C64" s="2649"/>
      <c r="D64" s="2693"/>
      <c r="E64" s="32" t="str">
        <f>'職員点検資料２ (記入例)'!E64</f>
        <v>（　　　　　　）</v>
      </c>
      <c r="F64" s="33" t="str">
        <f>IF('職員点検資料２ (記入例)'!F64="","",'職員点検資料２ (記入例)'!F64)</f>
        <v/>
      </c>
      <c r="G64" s="2693"/>
      <c r="H64" s="2693"/>
      <c r="I64" s="2717"/>
      <c r="J64" s="2707"/>
      <c r="K64" s="2710"/>
      <c r="L64" s="2658"/>
      <c r="M64" s="2717"/>
      <c r="N64" s="2707"/>
      <c r="O64" s="2710"/>
      <c r="P64" s="2658"/>
      <c r="Q64" s="36"/>
      <c r="R64" s="36"/>
      <c r="S64" s="36"/>
      <c r="T64" s="36"/>
      <c r="V64" s="2664"/>
    </row>
    <row r="65" spans="1:22" s="16" customFormat="1" ht="12" customHeight="1">
      <c r="A65" s="2496">
        <v>21</v>
      </c>
      <c r="B65" s="2688" t="str">
        <f>IF('職員点検資料２ (記入例)'!B65="","",'職員点検資料２ (記入例)'!B65)</f>
        <v/>
      </c>
      <c r="C65" s="2647" t="str">
        <f>IF('職員点検資料２ (記入例)'!C65="","",'職員点検資料２ (記入例)'!C65)</f>
        <v/>
      </c>
      <c r="D65" s="2691" t="str">
        <f>IF('職員点検資料２ (記入例)'!D65="","",'職員点検資料２ (記入例)'!D65)</f>
        <v/>
      </c>
      <c r="E65" s="28" t="str">
        <f>'職員点検資料２ (記入例)'!E65</f>
        <v>保育士</v>
      </c>
      <c r="F65" s="29" t="str">
        <f>IF('職員点検資料２ (記入例)'!F65="","",'職員点検資料２ (記入例)'!F65)</f>
        <v/>
      </c>
      <c r="G65" s="2691" t="str">
        <f>IF('職員点検資料２ (記入例)'!G65="","",'職員点検資料２ (記入例)'!G65)</f>
        <v/>
      </c>
      <c r="H65" s="2691" t="str">
        <f>'職員点検資料２ (記入例)'!H65</f>
        <v>定めあり・定めなし</v>
      </c>
      <c r="I65" s="2715"/>
      <c r="J65" s="2705" t="s">
        <v>629</v>
      </c>
      <c r="K65" s="2708"/>
      <c r="L65" s="2656" t="s">
        <v>629</v>
      </c>
      <c r="M65" s="2715"/>
      <c r="N65" s="2705" t="s">
        <v>629</v>
      </c>
      <c r="O65" s="2708"/>
      <c r="P65" s="2656" t="s">
        <v>629</v>
      </c>
      <c r="Q65" s="36"/>
      <c r="R65" s="36"/>
      <c r="S65" s="36"/>
      <c r="T65" s="36"/>
      <c r="V65" s="2662" t="str">
        <f>'職員点検資料２ (記入例)'!AD65</f>
        <v/>
      </c>
    </row>
    <row r="66" spans="1:22" s="16" customFormat="1">
      <c r="A66" s="2497"/>
      <c r="B66" s="2689"/>
      <c r="C66" s="2648"/>
      <c r="D66" s="2692"/>
      <c r="E66" s="30" t="str">
        <f>'職員点検資料２ (記入例)'!E66</f>
        <v>幼稚園教諭</v>
      </c>
      <c r="F66" s="31" t="str">
        <f>IF('職員点検資料２ (記入例)'!F66="","",'職員点検資料２ (記入例)'!F66)</f>
        <v/>
      </c>
      <c r="G66" s="2692"/>
      <c r="H66" s="2692"/>
      <c r="I66" s="2716"/>
      <c r="J66" s="2706"/>
      <c r="K66" s="2709"/>
      <c r="L66" s="2657"/>
      <c r="M66" s="2716"/>
      <c r="N66" s="2706"/>
      <c r="O66" s="2709"/>
      <c r="P66" s="2657"/>
      <c r="Q66" s="36"/>
      <c r="R66" s="36"/>
      <c r="S66" s="36"/>
      <c r="T66" s="36"/>
      <c r="V66" s="2663"/>
    </row>
    <row r="67" spans="1:22" s="16" customFormat="1">
      <c r="A67" s="2498"/>
      <c r="B67" s="2690"/>
      <c r="C67" s="2649"/>
      <c r="D67" s="2693"/>
      <c r="E67" s="32" t="str">
        <f>'職員点検資料２ (記入例)'!E67</f>
        <v>（　　　　　　）</v>
      </c>
      <c r="F67" s="33" t="str">
        <f>IF('職員点検資料２ (記入例)'!F67="","",'職員点検資料２ (記入例)'!F67)</f>
        <v/>
      </c>
      <c r="G67" s="2693"/>
      <c r="H67" s="2693"/>
      <c r="I67" s="2717"/>
      <c r="J67" s="2707"/>
      <c r="K67" s="2710"/>
      <c r="L67" s="2658"/>
      <c r="M67" s="2717"/>
      <c r="N67" s="2707"/>
      <c r="O67" s="2710"/>
      <c r="P67" s="2658"/>
      <c r="Q67" s="36"/>
      <c r="R67" s="36"/>
      <c r="S67" s="36"/>
      <c r="T67" s="36"/>
      <c r="V67" s="2664"/>
    </row>
    <row r="68" spans="1:22" s="16" customFormat="1" ht="12" customHeight="1">
      <c r="A68" s="2496">
        <v>22</v>
      </c>
      <c r="B68" s="2688" t="str">
        <f>IF('職員点検資料２ (記入例)'!B68="","",'職員点検資料２ (記入例)'!B68)</f>
        <v/>
      </c>
      <c r="C68" s="2647" t="str">
        <f>IF('職員点検資料２ (記入例)'!C68="","",'職員点検資料２ (記入例)'!C68)</f>
        <v/>
      </c>
      <c r="D68" s="2691" t="str">
        <f>IF('職員点検資料２ (記入例)'!D68="","",'職員点検資料２ (記入例)'!D68)</f>
        <v/>
      </c>
      <c r="E68" s="28" t="str">
        <f>'職員点検資料２ (記入例)'!E68</f>
        <v>保育士</v>
      </c>
      <c r="F68" s="29" t="str">
        <f>IF('職員点検資料２ (記入例)'!F68="","",'職員点検資料２ (記入例)'!F68)</f>
        <v/>
      </c>
      <c r="G68" s="2691" t="str">
        <f>IF('職員点検資料２ (記入例)'!G68="","",'職員点検資料２ (記入例)'!G68)</f>
        <v/>
      </c>
      <c r="H68" s="2691" t="str">
        <f>'職員点検資料２ (記入例)'!H68</f>
        <v>定めあり・定めなし</v>
      </c>
      <c r="I68" s="2715"/>
      <c r="J68" s="2705" t="s">
        <v>629</v>
      </c>
      <c r="K68" s="2708"/>
      <c r="L68" s="2656" t="s">
        <v>629</v>
      </c>
      <c r="M68" s="2715"/>
      <c r="N68" s="2705" t="s">
        <v>629</v>
      </c>
      <c r="O68" s="2708"/>
      <c r="P68" s="2656" t="s">
        <v>629</v>
      </c>
      <c r="Q68" s="36"/>
      <c r="R68" s="36"/>
      <c r="S68" s="36"/>
      <c r="T68" s="36"/>
      <c r="V68" s="2662" t="str">
        <f>'職員点検資料２ (記入例)'!AD68</f>
        <v/>
      </c>
    </row>
    <row r="69" spans="1:22" s="16" customFormat="1">
      <c r="A69" s="2497"/>
      <c r="B69" s="2689"/>
      <c r="C69" s="2648"/>
      <c r="D69" s="2692"/>
      <c r="E69" s="30" t="str">
        <f>'職員点検資料２ (記入例)'!E69</f>
        <v>幼稚園教諭</v>
      </c>
      <c r="F69" s="31" t="str">
        <f>IF('職員点検資料２ (記入例)'!F69="","",'職員点検資料２ (記入例)'!F69)</f>
        <v/>
      </c>
      <c r="G69" s="2692"/>
      <c r="H69" s="2692"/>
      <c r="I69" s="2716"/>
      <c r="J69" s="2706"/>
      <c r="K69" s="2709"/>
      <c r="L69" s="2657"/>
      <c r="M69" s="2716"/>
      <c r="N69" s="2706"/>
      <c r="O69" s="2709"/>
      <c r="P69" s="2657"/>
      <c r="Q69" s="36"/>
      <c r="R69" s="36"/>
      <c r="S69" s="36"/>
      <c r="T69" s="36"/>
      <c r="V69" s="2663"/>
    </row>
    <row r="70" spans="1:22" s="16" customFormat="1">
      <c r="A70" s="2498"/>
      <c r="B70" s="2690"/>
      <c r="C70" s="2649"/>
      <c r="D70" s="2693"/>
      <c r="E70" s="32" t="str">
        <f>'職員点検資料２ (記入例)'!E70</f>
        <v>（　　　　　　）</v>
      </c>
      <c r="F70" s="33" t="str">
        <f>IF('職員点検資料２ (記入例)'!F70="","",'職員点検資料２ (記入例)'!F70)</f>
        <v/>
      </c>
      <c r="G70" s="2693"/>
      <c r="H70" s="2693"/>
      <c r="I70" s="2717"/>
      <c r="J70" s="2707"/>
      <c r="K70" s="2710"/>
      <c r="L70" s="2658"/>
      <c r="M70" s="2717"/>
      <c r="N70" s="2707"/>
      <c r="O70" s="2710"/>
      <c r="P70" s="2658"/>
      <c r="Q70" s="36"/>
      <c r="R70" s="36"/>
      <c r="S70" s="36"/>
      <c r="T70" s="36"/>
      <c r="V70" s="2664"/>
    </row>
    <row r="71" spans="1:22" s="16" customFormat="1" ht="12" customHeight="1">
      <c r="A71" s="2496">
        <v>23</v>
      </c>
      <c r="B71" s="2688" t="str">
        <f>IF('職員点検資料２ (記入例)'!B71="","",'職員点検資料２ (記入例)'!B71)</f>
        <v/>
      </c>
      <c r="C71" s="2647" t="str">
        <f>IF('職員点検資料２ (記入例)'!C71="","",'職員点検資料２ (記入例)'!C71)</f>
        <v/>
      </c>
      <c r="D71" s="2691" t="str">
        <f>IF('職員点検資料２ (記入例)'!D71="","",'職員点検資料２ (記入例)'!D71)</f>
        <v/>
      </c>
      <c r="E71" s="28" t="str">
        <f>'職員点検資料２ (記入例)'!E71</f>
        <v>保育士</v>
      </c>
      <c r="F71" s="29" t="str">
        <f>IF('職員点検資料２ (記入例)'!F71="","",'職員点検資料２ (記入例)'!F71)</f>
        <v/>
      </c>
      <c r="G71" s="2691" t="str">
        <f>IF('職員点検資料２ (記入例)'!G71="","",'職員点検資料２ (記入例)'!G71)</f>
        <v/>
      </c>
      <c r="H71" s="2691" t="str">
        <f>'職員点検資料２ (記入例)'!H71</f>
        <v>定めあり・定めなし</v>
      </c>
      <c r="I71" s="2715"/>
      <c r="J71" s="2705" t="s">
        <v>629</v>
      </c>
      <c r="K71" s="2708"/>
      <c r="L71" s="2656" t="s">
        <v>629</v>
      </c>
      <c r="M71" s="2715"/>
      <c r="N71" s="2705" t="s">
        <v>629</v>
      </c>
      <c r="O71" s="2708"/>
      <c r="P71" s="2656" t="s">
        <v>629</v>
      </c>
      <c r="Q71" s="36"/>
      <c r="R71" s="36"/>
      <c r="S71" s="36"/>
      <c r="T71" s="36"/>
      <c r="V71" s="2662" t="str">
        <f>'職員点検資料２ (記入例)'!AD71</f>
        <v/>
      </c>
    </row>
    <row r="72" spans="1:22" s="16" customFormat="1">
      <c r="A72" s="2497"/>
      <c r="B72" s="2689"/>
      <c r="C72" s="2648"/>
      <c r="D72" s="2692"/>
      <c r="E72" s="30" t="str">
        <f>'職員点検資料２ (記入例)'!E72</f>
        <v>幼稚園教諭</v>
      </c>
      <c r="F72" s="31" t="str">
        <f>IF('職員点検資料２ (記入例)'!F72="","",'職員点検資料２ (記入例)'!F72)</f>
        <v/>
      </c>
      <c r="G72" s="2692"/>
      <c r="H72" s="2692"/>
      <c r="I72" s="2716"/>
      <c r="J72" s="2706"/>
      <c r="K72" s="2709"/>
      <c r="L72" s="2657"/>
      <c r="M72" s="2716"/>
      <c r="N72" s="2706"/>
      <c r="O72" s="2709"/>
      <c r="P72" s="2657"/>
      <c r="Q72" s="36"/>
      <c r="R72" s="36"/>
      <c r="S72" s="36"/>
      <c r="T72" s="36"/>
      <c r="V72" s="2663"/>
    </row>
    <row r="73" spans="1:22" s="16" customFormat="1">
      <c r="A73" s="2498"/>
      <c r="B73" s="2690"/>
      <c r="C73" s="2649"/>
      <c r="D73" s="2693"/>
      <c r="E73" s="32" t="str">
        <f>'職員点検資料２ (記入例)'!E73</f>
        <v>（　　　　　　）</v>
      </c>
      <c r="F73" s="33" t="str">
        <f>IF('職員点検資料２ (記入例)'!F73="","",'職員点検資料２ (記入例)'!F73)</f>
        <v/>
      </c>
      <c r="G73" s="2693"/>
      <c r="H73" s="2693"/>
      <c r="I73" s="2717"/>
      <c r="J73" s="2707"/>
      <c r="K73" s="2710"/>
      <c r="L73" s="2658"/>
      <c r="M73" s="2717"/>
      <c r="N73" s="2707"/>
      <c r="O73" s="2710"/>
      <c r="P73" s="2658"/>
      <c r="Q73" s="36"/>
      <c r="R73" s="36"/>
      <c r="S73" s="36"/>
      <c r="T73" s="36"/>
      <c r="V73" s="2664"/>
    </row>
    <row r="74" spans="1:22" s="16" customFormat="1" ht="12" customHeight="1">
      <c r="A74" s="2496">
        <v>24</v>
      </c>
      <c r="B74" s="2688" t="str">
        <f>IF('職員点検資料２ (記入例)'!B74="","",'職員点検資料２ (記入例)'!B74)</f>
        <v/>
      </c>
      <c r="C74" s="2647" t="str">
        <f>IF('職員点検資料２ (記入例)'!C74="","",'職員点検資料２ (記入例)'!C74)</f>
        <v/>
      </c>
      <c r="D74" s="2691" t="str">
        <f>IF('職員点検資料２ (記入例)'!D74="","",'職員点検資料２ (記入例)'!D74)</f>
        <v/>
      </c>
      <c r="E74" s="28" t="str">
        <f>'職員点検資料２ (記入例)'!E74</f>
        <v>保育士</v>
      </c>
      <c r="F74" s="29" t="str">
        <f>IF('職員点検資料２ (記入例)'!F74="","",'職員点検資料２ (記入例)'!F74)</f>
        <v/>
      </c>
      <c r="G74" s="2691" t="str">
        <f>IF('職員点検資料２ (記入例)'!G74="","",'職員点検資料２ (記入例)'!G74)</f>
        <v/>
      </c>
      <c r="H74" s="2691" t="str">
        <f>'職員点検資料２ (記入例)'!H74</f>
        <v>定めあり・定めなし</v>
      </c>
      <c r="I74" s="2715"/>
      <c r="J74" s="2705" t="s">
        <v>629</v>
      </c>
      <c r="K74" s="2708"/>
      <c r="L74" s="2656" t="s">
        <v>629</v>
      </c>
      <c r="M74" s="2715"/>
      <c r="N74" s="2705" t="s">
        <v>629</v>
      </c>
      <c r="O74" s="2708"/>
      <c r="P74" s="2656" t="s">
        <v>629</v>
      </c>
      <c r="Q74" s="36"/>
      <c r="R74" s="36"/>
      <c r="S74" s="36"/>
      <c r="T74" s="36"/>
      <c r="V74" s="2662" t="str">
        <f>'職員点検資料２ (記入例)'!AD74</f>
        <v/>
      </c>
    </row>
    <row r="75" spans="1:22" s="16" customFormat="1">
      <c r="A75" s="2497"/>
      <c r="B75" s="2689"/>
      <c r="C75" s="2648"/>
      <c r="D75" s="2692"/>
      <c r="E75" s="30" t="str">
        <f>'職員点検資料２ (記入例)'!E75</f>
        <v>幼稚園教諭</v>
      </c>
      <c r="F75" s="31" t="str">
        <f>IF('職員点検資料２ (記入例)'!F75="","",'職員点検資料２ (記入例)'!F75)</f>
        <v/>
      </c>
      <c r="G75" s="2692"/>
      <c r="H75" s="2692"/>
      <c r="I75" s="2716"/>
      <c r="J75" s="2706"/>
      <c r="K75" s="2709"/>
      <c r="L75" s="2657"/>
      <c r="M75" s="2716"/>
      <c r="N75" s="2706"/>
      <c r="O75" s="2709"/>
      <c r="P75" s="2657"/>
      <c r="Q75" s="36"/>
      <c r="R75" s="36"/>
      <c r="S75" s="36"/>
      <c r="T75" s="36"/>
      <c r="V75" s="2663"/>
    </row>
    <row r="76" spans="1:22" s="16" customFormat="1">
      <c r="A76" s="2498"/>
      <c r="B76" s="2690"/>
      <c r="C76" s="2649"/>
      <c r="D76" s="2693"/>
      <c r="E76" s="32" t="str">
        <f>'職員点検資料２ (記入例)'!E76</f>
        <v>（　　　　　　）</v>
      </c>
      <c r="F76" s="33" t="str">
        <f>IF('職員点検資料２ (記入例)'!F76="","",'職員点検資料２ (記入例)'!F76)</f>
        <v/>
      </c>
      <c r="G76" s="2693"/>
      <c r="H76" s="2693"/>
      <c r="I76" s="2717"/>
      <c r="J76" s="2707"/>
      <c r="K76" s="2710"/>
      <c r="L76" s="2658"/>
      <c r="M76" s="2717"/>
      <c r="N76" s="2707"/>
      <c r="O76" s="2710"/>
      <c r="P76" s="2658"/>
      <c r="Q76" s="36"/>
      <c r="R76" s="36"/>
      <c r="S76" s="36"/>
      <c r="T76" s="36"/>
      <c r="V76" s="2664"/>
    </row>
    <row r="77" spans="1:22" s="16" customFormat="1" ht="12" customHeight="1">
      <c r="A77" s="2496">
        <v>25</v>
      </c>
      <c r="B77" s="2688" t="str">
        <f>IF('職員点検資料２ (記入例)'!B77="","",'職員点検資料２ (記入例)'!B77)</f>
        <v/>
      </c>
      <c r="C77" s="2647" t="str">
        <f>IF('職員点検資料２ (記入例)'!C77="","",'職員点検資料２ (記入例)'!C77)</f>
        <v/>
      </c>
      <c r="D77" s="2691" t="str">
        <f>IF('職員点検資料２ (記入例)'!D77="","",'職員点検資料２ (記入例)'!D77)</f>
        <v/>
      </c>
      <c r="E77" s="28" t="str">
        <f>'職員点検資料２ (記入例)'!E77</f>
        <v>保育士</v>
      </c>
      <c r="F77" s="29" t="str">
        <f>IF('職員点検資料２ (記入例)'!F77="","",'職員点検資料２ (記入例)'!F77)</f>
        <v/>
      </c>
      <c r="G77" s="2691" t="str">
        <f>IF('職員点検資料２ (記入例)'!G77="","",'職員点検資料２ (記入例)'!G77)</f>
        <v/>
      </c>
      <c r="H77" s="2691" t="str">
        <f>'職員点検資料２ (記入例)'!H77</f>
        <v>定めあり・定めなし</v>
      </c>
      <c r="I77" s="2715"/>
      <c r="J77" s="2705" t="s">
        <v>629</v>
      </c>
      <c r="K77" s="2708"/>
      <c r="L77" s="2656" t="s">
        <v>629</v>
      </c>
      <c r="M77" s="2715"/>
      <c r="N77" s="2705" t="s">
        <v>629</v>
      </c>
      <c r="O77" s="2708"/>
      <c r="P77" s="2656" t="s">
        <v>629</v>
      </c>
      <c r="Q77" s="36"/>
      <c r="R77" s="36"/>
      <c r="S77" s="36"/>
      <c r="T77" s="36"/>
      <c r="V77" s="2662" t="str">
        <f>'職員点検資料２ (記入例)'!AD77</f>
        <v/>
      </c>
    </row>
    <row r="78" spans="1:22" s="16" customFormat="1">
      <c r="A78" s="2497"/>
      <c r="B78" s="2689"/>
      <c r="C78" s="2648"/>
      <c r="D78" s="2692"/>
      <c r="E78" s="30" t="str">
        <f>'職員点検資料２ (記入例)'!E78</f>
        <v>幼稚園教諭</v>
      </c>
      <c r="F78" s="31" t="str">
        <f>IF('職員点検資料２ (記入例)'!F78="","",'職員点検資料２ (記入例)'!F78)</f>
        <v/>
      </c>
      <c r="G78" s="2692"/>
      <c r="H78" s="2692"/>
      <c r="I78" s="2716"/>
      <c r="J78" s="2706"/>
      <c r="K78" s="2709"/>
      <c r="L78" s="2657"/>
      <c r="M78" s="2716"/>
      <c r="N78" s="2706"/>
      <c r="O78" s="2709"/>
      <c r="P78" s="2657"/>
      <c r="Q78" s="36"/>
      <c r="R78" s="36"/>
      <c r="S78" s="36"/>
      <c r="T78" s="36"/>
      <c r="V78" s="2663"/>
    </row>
    <row r="79" spans="1:22" s="16" customFormat="1">
      <c r="A79" s="2498"/>
      <c r="B79" s="2690"/>
      <c r="C79" s="2649"/>
      <c r="D79" s="2693"/>
      <c r="E79" s="32" t="str">
        <f>'職員点検資料２ (記入例)'!E79</f>
        <v>（　　　　　　）</v>
      </c>
      <c r="F79" s="33" t="str">
        <f>IF('職員点検資料２ (記入例)'!F79="","",'職員点検資料２ (記入例)'!F79)</f>
        <v/>
      </c>
      <c r="G79" s="2693"/>
      <c r="H79" s="2693"/>
      <c r="I79" s="2717"/>
      <c r="J79" s="2707"/>
      <c r="K79" s="2710"/>
      <c r="L79" s="2658"/>
      <c r="M79" s="2717"/>
      <c r="N79" s="2707"/>
      <c r="O79" s="2710"/>
      <c r="P79" s="2658"/>
      <c r="Q79" s="36"/>
      <c r="R79" s="36"/>
      <c r="S79" s="36"/>
      <c r="T79" s="36"/>
      <c r="V79" s="2664"/>
    </row>
    <row r="80" spans="1:22" s="16" customFormat="1" ht="12" customHeight="1">
      <c r="A80" s="2496">
        <v>26</v>
      </c>
      <c r="B80" s="2688" t="str">
        <f>IF('職員点検資料２ (記入例)'!B80="","",'職員点検資料２ (記入例)'!B80)</f>
        <v/>
      </c>
      <c r="C80" s="2647" t="str">
        <f>IF('職員点検資料２ (記入例)'!C80="","",'職員点検資料２ (記入例)'!C80)</f>
        <v/>
      </c>
      <c r="D80" s="2691" t="str">
        <f>IF('職員点検資料２ (記入例)'!D80="","",'職員点検資料２ (記入例)'!D80)</f>
        <v/>
      </c>
      <c r="E80" s="28" t="str">
        <f>'職員点検資料２ (記入例)'!E80</f>
        <v>保育士</v>
      </c>
      <c r="F80" s="29" t="str">
        <f>IF('職員点検資料２ (記入例)'!F80="","",'職員点検資料２ (記入例)'!F80)</f>
        <v/>
      </c>
      <c r="G80" s="2691" t="str">
        <f>IF('職員点検資料２ (記入例)'!G80="","",'職員点検資料２ (記入例)'!G80)</f>
        <v/>
      </c>
      <c r="H80" s="2691" t="str">
        <f>'職員点検資料２ (記入例)'!H80</f>
        <v>定めあり・定めなし</v>
      </c>
      <c r="I80" s="2715"/>
      <c r="J80" s="2705" t="s">
        <v>629</v>
      </c>
      <c r="K80" s="2708"/>
      <c r="L80" s="2656" t="s">
        <v>629</v>
      </c>
      <c r="M80" s="2715"/>
      <c r="N80" s="2705" t="s">
        <v>629</v>
      </c>
      <c r="O80" s="2708"/>
      <c r="P80" s="2656" t="s">
        <v>629</v>
      </c>
      <c r="Q80" s="36"/>
      <c r="R80" s="36"/>
      <c r="S80" s="36"/>
      <c r="T80" s="36"/>
      <c r="V80" s="2662" t="str">
        <f>'職員点検資料２ (記入例)'!AD80</f>
        <v/>
      </c>
    </row>
    <row r="81" spans="1:22" s="16" customFormat="1">
      <c r="A81" s="2497"/>
      <c r="B81" s="2689"/>
      <c r="C81" s="2648"/>
      <c r="D81" s="2692"/>
      <c r="E81" s="30" t="str">
        <f>'職員点検資料２ (記入例)'!E81</f>
        <v>幼稚園教諭</v>
      </c>
      <c r="F81" s="31" t="str">
        <f>IF('職員点検資料２ (記入例)'!F81="","",'職員点検資料２ (記入例)'!F81)</f>
        <v/>
      </c>
      <c r="G81" s="2692"/>
      <c r="H81" s="2692"/>
      <c r="I81" s="2716"/>
      <c r="J81" s="2706"/>
      <c r="K81" s="2709"/>
      <c r="L81" s="2657"/>
      <c r="M81" s="2716"/>
      <c r="N81" s="2706"/>
      <c r="O81" s="2709"/>
      <c r="P81" s="2657"/>
      <c r="Q81" s="36"/>
      <c r="R81" s="36"/>
      <c r="S81" s="36"/>
      <c r="T81" s="36"/>
      <c r="V81" s="2663"/>
    </row>
    <row r="82" spans="1:22" s="16" customFormat="1">
      <c r="A82" s="2498"/>
      <c r="B82" s="2690"/>
      <c r="C82" s="2649"/>
      <c r="D82" s="2693"/>
      <c r="E82" s="32" t="str">
        <f>'職員点検資料２ (記入例)'!E82</f>
        <v>（　　　　　　）</v>
      </c>
      <c r="F82" s="33" t="str">
        <f>IF('職員点検資料２ (記入例)'!F82="","",'職員点検資料２ (記入例)'!F82)</f>
        <v/>
      </c>
      <c r="G82" s="2693"/>
      <c r="H82" s="2693"/>
      <c r="I82" s="2717"/>
      <c r="J82" s="2707"/>
      <c r="K82" s="2710"/>
      <c r="L82" s="2658"/>
      <c r="M82" s="2717"/>
      <c r="N82" s="2707"/>
      <c r="O82" s="2710"/>
      <c r="P82" s="2658"/>
      <c r="Q82" s="36"/>
      <c r="R82" s="36"/>
      <c r="S82" s="36"/>
      <c r="T82" s="36"/>
      <c r="V82" s="2664"/>
    </row>
    <row r="83" spans="1:22" s="16" customFormat="1" ht="12" customHeight="1">
      <c r="A83" s="2496">
        <v>27</v>
      </c>
      <c r="B83" s="2688" t="str">
        <f>IF('職員点検資料２ (記入例)'!B83="","",'職員点検資料２ (記入例)'!B83)</f>
        <v/>
      </c>
      <c r="C83" s="2647" t="str">
        <f>IF('職員点検資料２ (記入例)'!C83="","",'職員点検資料２ (記入例)'!C83)</f>
        <v/>
      </c>
      <c r="D83" s="2691" t="str">
        <f>IF('職員点検資料２ (記入例)'!D83="","",'職員点検資料２ (記入例)'!D83)</f>
        <v/>
      </c>
      <c r="E83" s="28" t="str">
        <f>'職員点検資料２ (記入例)'!E83</f>
        <v>保育士</v>
      </c>
      <c r="F83" s="29" t="str">
        <f>IF('職員点検資料２ (記入例)'!F83="","",'職員点検資料２ (記入例)'!F83)</f>
        <v/>
      </c>
      <c r="G83" s="2691" t="str">
        <f>IF('職員点検資料２ (記入例)'!G83="","",'職員点検資料２ (記入例)'!G83)</f>
        <v/>
      </c>
      <c r="H83" s="2691" t="str">
        <f>'職員点検資料２ (記入例)'!H83</f>
        <v>定めあり・定めなし</v>
      </c>
      <c r="I83" s="2715"/>
      <c r="J83" s="2705" t="s">
        <v>629</v>
      </c>
      <c r="K83" s="2708"/>
      <c r="L83" s="2656" t="s">
        <v>629</v>
      </c>
      <c r="M83" s="2715"/>
      <c r="N83" s="2705" t="s">
        <v>629</v>
      </c>
      <c r="O83" s="2708"/>
      <c r="P83" s="2656" t="s">
        <v>629</v>
      </c>
      <c r="Q83" s="36"/>
      <c r="R83" s="36"/>
      <c r="S83" s="36"/>
      <c r="T83" s="36"/>
      <c r="V83" s="2662" t="str">
        <f>'職員点検資料２ (記入例)'!AD83</f>
        <v/>
      </c>
    </row>
    <row r="84" spans="1:22" s="16" customFormat="1">
      <c r="A84" s="2497"/>
      <c r="B84" s="2689"/>
      <c r="C84" s="2648"/>
      <c r="D84" s="2692"/>
      <c r="E84" s="30" t="str">
        <f>'職員点検資料２ (記入例)'!E84</f>
        <v>幼稚園教諭</v>
      </c>
      <c r="F84" s="31" t="str">
        <f>IF('職員点検資料２ (記入例)'!F84="","",'職員点検資料２ (記入例)'!F84)</f>
        <v/>
      </c>
      <c r="G84" s="2692"/>
      <c r="H84" s="2692"/>
      <c r="I84" s="2716"/>
      <c r="J84" s="2706"/>
      <c r="K84" s="2709"/>
      <c r="L84" s="2657"/>
      <c r="M84" s="2716"/>
      <c r="N84" s="2706"/>
      <c r="O84" s="2709"/>
      <c r="P84" s="2657"/>
      <c r="Q84" s="36"/>
      <c r="R84" s="36"/>
      <c r="S84" s="36"/>
      <c r="T84" s="36"/>
      <c r="V84" s="2663"/>
    </row>
    <row r="85" spans="1:22" s="16" customFormat="1">
      <c r="A85" s="2498"/>
      <c r="B85" s="2690"/>
      <c r="C85" s="2649"/>
      <c r="D85" s="2693"/>
      <c r="E85" s="32" t="str">
        <f>'職員点検資料２ (記入例)'!E85</f>
        <v>（　　　　　　）</v>
      </c>
      <c r="F85" s="33" t="str">
        <f>IF('職員点検資料２ (記入例)'!F85="","",'職員点検資料２ (記入例)'!F85)</f>
        <v/>
      </c>
      <c r="G85" s="2693"/>
      <c r="H85" s="2693"/>
      <c r="I85" s="2717"/>
      <c r="J85" s="2707"/>
      <c r="K85" s="2710"/>
      <c r="L85" s="2658"/>
      <c r="M85" s="2717"/>
      <c r="N85" s="2707"/>
      <c r="O85" s="2710"/>
      <c r="P85" s="2658"/>
      <c r="Q85" s="36"/>
      <c r="R85" s="36"/>
      <c r="S85" s="36"/>
      <c r="T85" s="36"/>
      <c r="V85" s="2664"/>
    </row>
    <row r="86" spans="1:22" s="16" customFormat="1" ht="12" customHeight="1">
      <c r="A86" s="2496">
        <v>28</v>
      </c>
      <c r="B86" s="2688" t="str">
        <f>IF('職員点検資料２ (記入例)'!B86="","",'職員点検資料２ (記入例)'!B86)</f>
        <v/>
      </c>
      <c r="C86" s="2647" t="str">
        <f>IF('職員点検資料２ (記入例)'!C86="","",'職員点検資料２ (記入例)'!C86)</f>
        <v/>
      </c>
      <c r="D86" s="2691" t="str">
        <f>IF('職員点検資料２ (記入例)'!D86="","",'職員点検資料２ (記入例)'!D86)</f>
        <v/>
      </c>
      <c r="E86" s="28" t="str">
        <f>'職員点検資料２ (記入例)'!E86</f>
        <v>保育士</v>
      </c>
      <c r="F86" s="29" t="str">
        <f>IF('職員点検資料２ (記入例)'!F86="","",'職員点検資料２ (記入例)'!F86)</f>
        <v/>
      </c>
      <c r="G86" s="2691" t="str">
        <f>IF('職員点検資料２ (記入例)'!G86="","",'職員点検資料２ (記入例)'!G86)</f>
        <v/>
      </c>
      <c r="H86" s="2691" t="str">
        <f>'職員点検資料２ (記入例)'!H86</f>
        <v>定めあり・定めなし</v>
      </c>
      <c r="I86" s="2715"/>
      <c r="J86" s="2705" t="s">
        <v>629</v>
      </c>
      <c r="K86" s="2708"/>
      <c r="L86" s="2656" t="s">
        <v>629</v>
      </c>
      <c r="M86" s="2715"/>
      <c r="N86" s="2705" t="s">
        <v>629</v>
      </c>
      <c r="O86" s="2708"/>
      <c r="P86" s="2656" t="s">
        <v>629</v>
      </c>
      <c r="Q86" s="36"/>
      <c r="R86" s="36"/>
      <c r="S86" s="36"/>
      <c r="T86" s="36"/>
      <c r="V86" s="2662" t="str">
        <f>'職員点検資料２ (記入例)'!AD86</f>
        <v/>
      </c>
    </row>
    <row r="87" spans="1:22" s="16" customFormat="1">
      <c r="A87" s="2497"/>
      <c r="B87" s="2689"/>
      <c r="C87" s="2648"/>
      <c r="D87" s="2692"/>
      <c r="E87" s="30" t="str">
        <f>'職員点検資料２ (記入例)'!E87</f>
        <v>幼稚園教諭</v>
      </c>
      <c r="F87" s="31" t="str">
        <f>IF('職員点検資料２ (記入例)'!F87="","",'職員点検資料２ (記入例)'!F87)</f>
        <v/>
      </c>
      <c r="G87" s="2692"/>
      <c r="H87" s="2692"/>
      <c r="I87" s="2716"/>
      <c r="J87" s="2706"/>
      <c r="K87" s="2709"/>
      <c r="L87" s="2657"/>
      <c r="M87" s="2716"/>
      <c r="N87" s="2706"/>
      <c r="O87" s="2709"/>
      <c r="P87" s="2657"/>
      <c r="Q87" s="36"/>
      <c r="R87" s="36"/>
      <c r="S87" s="36"/>
      <c r="T87" s="36"/>
      <c r="V87" s="2663"/>
    </row>
    <row r="88" spans="1:22" s="16" customFormat="1">
      <c r="A88" s="2498"/>
      <c r="B88" s="2690"/>
      <c r="C88" s="2649"/>
      <c r="D88" s="2693"/>
      <c r="E88" s="32" t="str">
        <f>'職員点検資料２ (記入例)'!E88</f>
        <v>（　　　　　　）</v>
      </c>
      <c r="F88" s="33" t="str">
        <f>IF('職員点検資料２ (記入例)'!F88="","",'職員点検資料２ (記入例)'!F88)</f>
        <v/>
      </c>
      <c r="G88" s="2693"/>
      <c r="H88" s="2693"/>
      <c r="I88" s="2717"/>
      <c r="J88" s="2707"/>
      <c r="K88" s="2710"/>
      <c r="L88" s="2658"/>
      <c r="M88" s="2717"/>
      <c r="N88" s="2707"/>
      <c r="O88" s="2710"/>
      <c r="P88" s="2658"/>
      <c r="Q88" s="36"/>
      <c r="R88" s="36"/>
      <c r="S88" s="36"/>
      <c r="T88" s="36"/>
      <c r="V88" s="2664"/>
    </row>
    <row r="89" spans="1:22" s="16" customFormat="1" ht="12" customHeight="1">
      <c r="A89" s="2496">
        <v>29</v>
      </c>
      <c r="B89" s="2688" t="str">
        <f>IF('職員点検資料２ (記入例)'!B89="","",'職員点検資料２ (記入例)'!B89)</f>
        <v/>
      </c>
      <c r="C89" s="2647" t="str">
        <f>IF('職員点検資料２ (記入例)'!C89="","",'職員点検資料２ (記入例)'!C89)</f>
        <v/>
      </c>
      <c r="D89" s="2691" t="str">
        <f>IF('職員点検資料２ (記入例)'!D89="","",'職員点検資料２ (記入例)'!D89)</f>
        <v/>
      </c>
      <c r="E89" s="28" t="str">
        <f>'職員点検資料２ (記入例)'!E89</f>
        <v>保育士</v>
      </c>
      <c r="F89" s="29" t="str">
        <f>IF('職員点検資料２ (記入例)'!F89="","",'職員点検資料２ (記入例)'!F89)</f>
        <v/>
      </c>
      <c r="G89" s="2691" t="str">
        <f>IF('職員点検資料２ (記入例)'!G89="","",'職員点検資料２ (記入例)'!G89)</f>
        <v/>
      </c>
      <c r="H89" s="2691" t="str">
        <f>'職員点検資料２ (記入例)'!H89</f>
        <v>定めあり・定めなし</v>
      </c>
      <c r="I89" s="2715"/>
      <c r="J89" s="2705" t="s">
        <v>629</v>
      </c>
      <c r="K89" s="2708"/>
      <c r="L89" s="2656" t="s">
        <v>629</v>
      </c>
      <c r="M89" s="2715"/>
      <c r="N89" s="2705" t="s">
        <v>629</v>
      </c>
      <c r="O89" s="2708"/>
      <c r="P89" s="2656" t="s">
        <v>629</v>
      </c>
      <c r="Q89" s="36"/>
      <c r="R89" s="36"/>
      <c r="S89" s="36"/>
      <c r="T89" s="36"/>
      <c r="V89" s="2662" t="str">
        <f>'職員点検資料２ (記入例)'!AD89</f>
        <v/>
      </c>
    </row>
    <row r="90" spans="1:22" s="16" customFormat="1">
      <c r="A90" s="2497"/>
      <c r="B90" s="2689"/>
      <c r="C90" s="2648"/>
      <c r="D90" s="2692"/>
      <c r="E90" s="30" t="str">
        <f>'職員点検資料２ (記入例)'!E90</f>
        <v>幼稚園教諭</v>
      </c>
      <c r="F90" s="31" t="str">
        <f>IF('職員点検資料２ (記入例)'!F90="","",'職員点検資料２ (記入例)'!F90)</f>
        <v/>
      </c>
      <c r="G90" s="2692"/>
      <c r="H90" s="2692"/>
      <c r="I90" s="2716"/>
      <c r="J90" s="2706"/>
      <c r="K90" s="2709"/>
      <c r="L90" s="2657"/>
      <c r="M90" s="2716"/>
      <c r="N90" s="2706"/>
      <c r="O90" s="2709"/>
      <c r="P90" s="2657"/>
      <c r="Q90" s="36"/>
      <c r="R90" s="36"/>
      <c r="S90" s="36"/>
      <c r="T90" s="36"/>
      <c r="V90" s="2663"/>
    </row>
    <row r="91" spans="1:22" s="16" customFormat="1">
      <c r="A91" s="2498"/>
      <c r="B91" s="2690"/>
      <c r="C91" s="2649"/>
      <c r="D91" s="2693"/>
      <c r="E91" s="32" t="str">
        <f>'職員点検資料２ (記入例)'!E91</f>
        <v>（　　　　　　）</v>
      </c>
      <c r="F91" s="33" t="str">
        <f>IF('職員点検資料２ (記入例)'!F91="","",'職員点検資料２ (記入例)'!F91)</f>
        <v/>
      </c>
      <c r="G91" s="2693"/>
      <c r="H91" s="2693"/>
      <c r="I91" s="2717"/>
      <c r="J91" s="2707"/>
      <c r="K91" s="2710"/>
      <c r="L91" s="2658"/>
      <c r="M91" s="2717"/>
      <c r="N91" s="2707"/>
      <c r="O91" s="2710"/>
      <c r="P91" s="2658"/>
      <c r="Q91" s="36"/>
      <c r="R91" s="36"/>
      <c r="S91" s="36"/>
      <c r="T91" s="36"/>
      <c r="V91" s="2664"/>
    </row>
    <row r="92" spans="1:22" s="16" customFormat="1" ht="12" customHeight="1">
      <c r="A92" s="2496">
        <v>30</v>
      </c>
      <c r="B92" s="2688" t="str">
        <f>IF('職員点検資料２ (記入例)'!B92="","",'職員点検資料２ (記入例)'!B92)</f>
        <v/>
      </c>
      <c r="C92" s="2647" t="str">
        <f>IF('職員点検資料２ (記入例)'!C92="","",'職員点検資料２ (記入例)'!C92)</f>
        <v/>
      </c>
      <c r="D92" s="2691" t="str">
        <f>IF('職員点検資料２ (記入例)'!D92="","",'職員点検資料２ (記入例)'!D92)</f>
        <v/>
      </c>
      <c r="E92" s="28" t="str">
        <f>'職員点検資料２ (記入例)'!E92</f>
        <v>保育士</v>
      </c>
      <c r="F92" s="29" t="str">
        <f>IF('職員点検資料２ (記入例)'!F92="","",'職員点検資料２ (記入例)'!F92)</f>
        <v/>
      </c>
      <c r="G92" s="2691" t="str">
        <f>IF('職員点検資料２ (記入例)'!G92="","",'職員点検資料２ (記入例)'!G92)</f>
        <v/>
      </c>
      <c r="H92" s="2691" t="str">
        <f>'職員点検資料２ (記入例)'!H92</f>
        <v>定めあり・定めなし</v>
      </c>
      <c r="I92" s="2715"/>
      <c r="J92" s="2705" t="s">
        <v>629</v>
      </c>
      <c r="K92" s="2708"/>
      <c r="L92" s="2656" t="s">
        <v>629</v>
      </c>
      <c r="M92" s="2715"/>
      <c r="N92" s="2705" t="s">
        <v>629</v>
      </c>
      <c r="O92" s="2708"/>
      <c r="P92" s="2656" t="s">
        <v>629</v>
      </c>
      <c r="Q92" s="36"/>
      <c r="R92" s="36"/>
      <c r="S92" s="36"/>
      <c r="T92" s="36"/>
      <c r="V92" s="2662" t="str">
        <f>'職員点検資料２ (記入例)'!AD92</f>
        <v/>
      </c>
    </row>
    <row r="93" spans="1:22" s="16" customFormat="1">
      <c r="A93" s="2497"/>
      <c r="B93" s="2689"/>
      <c r="C93" s="2648"/>
      <c r="D93" s="2692"/>
      <c r="E93" s="30" t="str">
        <f>'職員点検資料２ (記入例)'!E93</f>
        <v>幼稚園教諭</v>
      </c>
      <c r="F93" s="31" t="str">
        <f>IF('職員点検資料２ (記入例)'!F93="","",'職員点検資料２ (記入例)'!F93)</f>
        <v/>
      </c>
      <c r="G93" s="2692"/>
      <c r="H93" s="2692"/>
      <c r="I93" s="2716"/>
      <c r="J93" s="2706"/>
      <c r="K93" s="2709"/>
      <c r="L93" s="2657"/>
      <c r="M93" s="2716"/>
      <c r="N93" s="2706"/>
      <c r="O93" s="2709"/>
      <c r="P93" s="2657"/>
      <c r="Q93" s="36"/>
      <c r="R93" s="36"/>
      <c r="S93" s="36"/>
      <c r="T93" s="36"/>
      <c r="V93" s="2663"/>
    </row>
    <row r="94" spans="1:22" s="16" customFormat="1">
      <c r="A94" s="2498"/>
      <c r="B94" s="2690"/>
      <c r="C94" s="2649"/>
      <c r="D94" s="2693"/>
      <c r="E94" s="32" t="str">
        <f>'職員点検資料２ (記入例)'!E94</f>
        <v>（　　　　　　）</v>
      </c>
      <c r="F94" s="33" t="str">
        <f>IF('職員点検資料２ (記入例)'!F94="","",'職員点検資料２ (記入例)'!F94)</f>
        <v/>
      </c>
      <c r="G94" s="2693"/>
      <c r="H94" s="2693"/>
      <c r="I94" s="2717"/>
      <c r="J94" s="2707"/>
      <c r="K94" s="2710"/>
      <c r="L94" s="2658"/>
      <c r="M94" s="2717"/>
      <c r="N94" s="2707"/>
      <c r="O94" s="2710"/>
      <c r="P94" s="2658"/>
      <c r="Q94" s="36"/>
      <c r="R94" s="36"/>
      <c r="S94" s="36"/>
      <c r="T94" s="36"/>
      <c r="V94" s="2664"/>
    </row>
    <row r="95" spans="1:22" s="16" customFormat="1" ht="12" customHeight="1">
      <c r="A95" s="2496">
        <v>31</v>
      </c>
      <c r="B95" s="2688" t="str">
        <f>IF('職員点検資料２ (記入例)'!B95="","",'職員点検資料２ (記入例)'!B95)</f>
        <v/>
      </c>
      <c r="C95" s="2647" t="str">
        <f>IF('職員点検資料２ (記入例)'!C95="","",'職員点検資料２ (記入例)'!C95)</f>
        <v/>
      </c>
      <c r="D95" s="2691" t="str">
        <f>IF('職員点検資料２ (記入例)'!D95="","",'職員点検資料２ (記入例)'!D95)</f>
        <v/>
      </c>
      <c r="E95" s="28" t="str">
        <f>'職員点検資料２ (記入例)'!E95</f>
        <v>保育士</v>
      </c>
      <c r="F95" s="29" t="str">
        <f>IF('職員点検資料２ (記入例)'!F95="","",'職員点検資料２ (記入例)'!F95)</f>
        <v/>
      </c>
      <c r="G95" s="2691" t="str">
        <f>IF('職員点検資料２ (記入例)'!G95="","",'職員点検資料２ (記入例)'!G95)</f>
        <v/>
      </c>
      <c r="H95" s="2691" t="str">
        <f>'職員点検資料２ (記入例)'!H95</f>
        <v>定めあり・定めなし</v>
      </c>
      <c r="I95" s="2715"/>
      <c r="J95" s="2705" t="s">
        <v>629</v>
      </c>
      <c r="K95" s="2708"/>
      <c r="L95" s="2656" t="s">
        <v>629</v>
      </c>
      <c r="M95" s="2715"/>
      <c r="N95" s="2705" t="s">
        <v>629</v>
      </c>
      <c r="O95" s="2708"/>
      <c r="P95" s="2656" t="s">
        <v>629</v>
      </c>
      <c r="Q95" s="36"/>
      <c r="R95" s="36"/>
      <c r="S95" s="36"/>
      <c r="T95" s="36"/>
      <c r="V95" s="2662" t="str">
        <f>'職員点検資料２ (記入例)'!AD95</f>
        <v/>
      </c>
    </row>
    <row r="96" spans="1:22" s="16" customFormat="1">
      <c r="A96" s="2497"/>
      <c r="B96" s="2689"/>
      <c r="C96" s="2648"/>
      <c r="D96" s="2692"/>
      <c r="E96" s="30" t="str">
        <f>'職員点検資料２ (記入例)'!E96</f>
        <v>幼稚園教諭</v>
      </c>
      <c r="F96" s="31" t="str">
        <f>IF('職員点検資料２ (記入例)'!F96="","",'職員点検資料２ (記入例)'!F96)</f>
        <v/>
      </c>
      <c r="G96" s="2692"/>
      <c r="H96" s="2692"/>
      <c r="I96" s="2716"/>
      <c r="J96" s="2706"/>
      <c r="K96" s="2709"/>
      <c r="L96" s="2657"/>
      <c r="M96" s="2716"/>
      <c r="N96" s="2706"/>
      <c r="O96" s="2709"/>
      <c r="P96" s="2657"/>
      <c r="Q96" s="36"/>
      <c r="R96" s="36"/>
      <c r="S96" s="36"/>
      <c r="T96" s="36"/>
      <c r="V96" s="2663"/>
    </row>
    <row r="97" spans="1:22" s="16" customFormat="1">
      <c r="A97" s="2498"/>
      <c r="B97" s="2690"/>
      <c r="C97" s="2649"/>
      <c r="D97" s="2693"/>
      <c r="E97" s="32" t="str">
        <f>'職員点検資料２ (記入例)'!E97</f>
        <v>（　　　　　　）</v>
      </c>
      <c r="F97" s="33" t="str">
        <f>IF('職員点検資料２ (記入例)'!F97="","",'職員点検資料２ (記入例)'!F97)</f>
        <v/>
      </c>
      <c r="G97" s="2693"/>
      <c r="H97" s="2693"/>
      <c r="I97" s="2717"/>
      <c r="J97" s="2707"/>
      <c r="K97" s="2710"/>
      <c r="L97" s="2658"/>
      <c r="M97" s="2717"/>
      <c r="N97" s="2707"/>
      <c r="O97" s="2710"/>
      <c r="P97" s="2658"/>
      <c r="Q97" s="36"/>
      <c r="R97" s="36"/>
      <c r="S97" s="36"/>
      <c r="T97" s="36"/>
      <c r="V97" s="2664"/>
    </row>
    <row r="98" spans="1:22" s="16" customFormat="1" ht="12" customHeight="1">
      <c r="A98" s="2496">
        <v>32</v>
      </c>
      <c r="B98" s="2688" t="str">
        <f>IF('職員点検資料２ (記入例)'!B98="","",'職員点検資料２ (記入例)'!B98)</f>
        <v/>
      </c>
      <c r="C98" s="2647" t="str">
        <f>IF('職員点検資料２ (記入例)'!C98="","",'職員点検資料２ (記入例)'!C98)</f>
        <v/>
      </c>
      <c r="D98" s="2691" t="str">
        <f>IF('職員点検資料２ (記入例)'!D98="","",'職員点検資料２ (記入例)'!D98)</f>
        <v/>
      </c>
      <c r="E98" s="28" t="str">
        <f>'職員点検資料２ (記入例)'!E98</f>
        <v>保育士</v>
      </c>
      <c r="F98" s="29" t="str">
        <f>IF('職員点検資料２ (記入例)'!F98="","",'職員点検資料２ (記入例)'!F98)</f>
        <v/>
      </c>
      <c r="G98" s="2691" t="str">
        <f>IF('職員点検資料２ (記入例)'!G98="","",'職員点検資料２ (記入例)'!G98)</f>
        <v/>
      </c>
      <c r="H98" s="2691" t="str">
        <f>'職員点検資料２ (記入例)'!H98</f>
        <v>定めあり・定めなし</v>
      </c>
      <c r="I98" s="2715"/>
      <c r="J98" s="2705" t="s">
        <v>629</v>
      </c>
      <c r="K98" s="2708"/>
      <c r="L98" s="2656" t="s">
        <v>629</v>
      </c>
      <c r="M98" s="2715"/>
      <c r="N98" s="2705" t="s">
        <v>629</v>
      </c>
      <c r="O98" s="2708"/>
      <c r="P98" s="2656" t="s">
        <v>629</v>
      </c>
      <c r="Q98" s="36"/>
      <c r="R98" s="36"/>
      <c r="S98" s="36"/>
      <c r="T98" s="36"/>
      <c r="V98" s="2662" t="str">
        <f>'職員点検資料２ (記入例)'!AD98</f>
        <v/>
      </c>
    </row>
    <row r="99" spans="1:22" s="16" customFormat="1">
      <c r="A99" s="2497"/>
      <c r="B99" s="2689"/>
      <c r="C99" s="2648"/>
      <c r="D99" s="2692"/>
      <c r="E99" s="30" t="str">
        <f>'職員点検資料２ (記入例)'!E99</f>
        <v>幼稚園教諭</v>
      </c>
      <c r="F99" s="31" t="str">
        <f>IF('職員点検資料２ (記入例)'!F99="","",'職員点検資料２ (記入例)'!F99)</f>
        <v/>
      </c>
      <c r="G99" s="2692"/>
      <c r="H99" s="2692"/>
      <c r="I99" s="2716"/>
      <c r="J99" s="2706"/>
      <c r="K99" s="2709"/>
      <c r="L99" s="2657"/>
      <c r="M99" s="2716"/>
      <c r="N99" s="2706"/>
      <c r="O99" s="2709"/>
      <c r="P99" s="2657"/>
      <c r="Q99" s="36"/>
      <c r="R99" s="36"/>
      <c r="S99" s="36"/>
      <c r="T99" s="36"/>
      <c r="V99" s="2663"/>
    </row>
    <row r="100" spans="1:22" s="16" customFormat="1">
      <c r="A100" s="2498"/>
      <c r="B100" s="2690"/>
      <c r="C100" s="2649"/>
      <c r="D100" s="2693"/>
      <c r="E100" s="32" t="str">
        <f>'職員点検資料２ (記入例)'!E100</f>
        <v>（　　　　　　）</v>
      </c>
      <c r="F100" s="33" t="str">
        <f>IF('職員点検資料２ (記入例)'!F100="","",'職員点検資料２ (記入例)'!F100)</f>
        <v/>
      </c>
      <c r="G100" s="2693"/>
      <c r="H100" s="2693"/>
      <c r="I100" s="2717"/>
      <c r="J100" s="2707"/>
      <c r="K100" s="2710"/>
      <c r="L100" s="2658"/>
      <c r="M100" s="2717"/>
      <c r="N100" s="2707"/>
      <c r="O100" s="2710"/>
      <c r="P100" s="2658"/>
      <c r="Q100" s="36"/>
      <c r="R100" s="36"/>
      <c r="S100" s="36"/>
      <c r="T100" s="36"/>
      <c r="V100" s="2664"/>
    </row>
    <row r="101" spans="1:22" s="16" customFormat="1" ht="12" customHeight="1">
      <c r="A101" s="2496">
        <v>33</v>
      </c>
      <c r="B101" s="2688" t="str">
        <f>IF('職員点検資料２ (記入例)'!B101="","",'職員点検資料２ (記入例)'!B101)</f>
        <v/>
      </c>
      <c r="C101" s="2647" t="str">
        <f>IF('職員点検資料２ (記入例)'!C101="","",'職員点検資料２ (記入例)'!C101)</f>
        <v/>
      </c>
      <c r="D101" s="2691" t="str">
        <f>IF('職員点検資料２ (記入例)'!D101="","",'職員点検資料２ (記入例)'!D101)</f>
        <v/>
      </c>
      <c r="E101" s="28" t="str">
        <f>'職員点検資料２ (記入例)'!E101</f>
        <v>保育士</v>
      </c>
      <c r="F101" s="29" t="str">
        <f>IF('職員点検資料２ (記入例)'!F101="","",'職員点検資料２ (記入例)'!F101)</f>
        <v/>
      </c>
      <c r="G101" s="2691" t="str">
        <f>IF('職員点検資料２ (記入例)'!G101="","",'職員点検資料２ (記入例)'!G101)</f>
        <v/>
      </c>
      <c r="H101" s="2691" t="str">
        <f>'職員点検資料２ (記入例)'!H101</f>
        <v>定めあり・定めなし</v>
      </c>
      <c r="I101" s="2715"/>
      <c r="J101" s="2705" t="s">
        <v>629</v>
      </c>
      <c r="K101" s="2708"/>
      <c r="L101" s="2656" t="s">
        <v>629</v>
      </c>
      <c r="M101" s="2715"/>
      <c r="N101" s="2705" t="s">
        <v>629</v>
      </c>
      <c r="O101" s="2708"/>
      <c r="P101" s="2656" t="s">
        <v>629</v>
      </c>
      <c r="Q101" s="36"/>
      <c r="R101" s="36"/>
      <c r="S101" s="36"/>
      <c r="T101" s="36"/>
      <c r="V101" s="2662" t="str">
        <f>'職員点検資料２ (記入例)'!AD101</f>
        <v/>
      </c>
    </row>
    <row r="102" spans="1:22" s="16" customFormat="1">
      <c r="A102" s="2497"/>
      <c r="B102" s="2689"/>
      <c r="C102" s="2648"/>
      <c r="D102" s="2692"/>
      <c r="E102" s="30" t="str">
        <f>'職員点検資料２ (記入例)'!E102</f>
        <v>幼稚園教諭</v>
      </c>
      <c r="F102" s="31" t="str">
        <f>IF('職員点検資料２ (記入例)'!F102="","",'職員点検資料２ (記入例)'!F102)</f>
        <v/>
      </c>
      <c r="G102" s="2692"/>
      <c r="H102" s="2692"/>
      <c r="I102" s="2716"/>
      <c r="J102" s="2706"/>
      <c r="K102" s="2709"/>
      <c r="L102" s="2657"/>
      <c r="M102" s="2716"/>
      <c r="N102" s="2706"/>
      <c r="O102" s="2709"/>
      <c r="P102" s="2657"/>
      <c r="Q102" s="36"/>
      <c r="R102" s="36"/>
      <c r="S102" s="36"/>
      <c r="T102" s="36"/>
      <c r="V102" s="2663"/>
    </row>
    <row r="103" spans="1:22" s="16" customFormat="1">
      <c r="A103" s="2498"/>
      <c r="B103" s="2690"/>
      <c r="C103" s="2649"/>
      <c r="D103" s="2693"/>
      <c r="E103" s="32" t="str">
        <f>'職員点検資料２ (記入例)'!E103</f>
        <v>（　　　　　　）</v>
      </c>
      <c r="F103" s="33" t="str">
        <f>IF('職員点検資料２ (記入例)'!F103="","",'職員点検資料２ (記入例)'!F103)</f>
        <v/>
      </c>
      <c r="G103" s="2693"/>
      <c r="H103" s="2693"/>
      <c r="I103" s="2717"/>
      <c r="J103" s="2707"/>
      <c r="K103" s="2710"/>
      <c r="L103" s="2658"/>
      <c r="M103" s="2717"/>
      <c r="N103" s="2707"/>
      <c r="O103" s="2710"/>
      <c r="P103" s="2658"/>
      <c r="Q103" s="36"/>
      <c r="R103" s="36"/>
      <c r="S103" s="36"/>
      <c r="T103" s="36"/>
      <c r="V103" s="2664"/>
    </row>
    <row r="104" spans="1:22" s="16" customFormat="1" ht="12" customHeight="1">
      <c r="A104" s="2496">
        <v>34</v>
      </c>
      <c r="B104" s="2688" t="str">
        <f>IF('職員点検資料２ (記入例)'!B104="","",'職員点検資料２ (記入例)'!B104)</f>
        <v/>
      </c>
      <c r="C104" s="2647" t="str">
        <f>IF('職員点検資料２ (記入例)'!C104="","",'職員点検資料２ (記入例)'!C104)</f>
        <v/>
      </c>
      <c r="D104" s="2691" t="str">
        <f>IF('職員点検資料２ (記入例)'!D104="","",'職員点検資料２ (記入例)'!D104)</f>
        <v/>
      </c>
      <c r="E104" s="28" t="str">
        <f>'職員点検資料２ (記入例)'!E104</f>
        <v>保育士</v>
      </c>
      <c r="F104" s="29" t="str">
        <f>IF('職員点検資料２ (記入例)'!F104="","",'職員点検資料２ (記入例)'!F104)</f>
        <v/>
      </c>
      <c r="G104" s="2691" t="str">
        <f>IF('職員点検資料２ (記入例)'!G104="","",'職員点検資料２ (記入例)'!G104)</f>
        <v/>
      </c>
      <c r="H104" s="2691" t="str">
        <f>'職員点検資料２ (記入例)'!H104</f>
        <v>定めあり・定めなし</v>
      </c>
      <c r="I104" s="2715"/>
      <c r="J104" s="2705" t="s">
        <v>629</v>
      </c>
      <c r="K104" s="2708"/>
      <c r="L104" s="2656" t="s">
        <v>629</v>
      </c>
      <c r="M104" s="2715"/>
      <c r="N104" s="2705" t="s">
        <v>629</v>
      </c>
      <c r="O104" s="2708"/>
      <c r="P104" s="2656" t="s">
        <v>629</v>
      </c>
      <c r="Q104" s="36"/>
      <c r="R104" s="36"/>
      <c r="S104" s="36"/>
      <c r="T104" s="36"/>
      <c r="V104" s="2662" t="str">
        <f>'職員点検資料２ (記入例)'!AD104</f>
        <v/>
      </c>
    </row>
    <row r="105" spans="1:22" s="16" customFormat="1">
      <c r="A105" s="2497"/>
      <c r="B105" s="2689"/>
      <c r="C105" s="2648"/>
      <c r="D105" s="2692"/>
      <c r="E105" s="30" t="str">
        <f>'職員点検資料２ (記入例)'!E105</f>
        <v>幼稚園教諭</v>
      </c>
      <c r="F105" s="31" t="str">
        <f>IF('職員点検資料２ (記入例)'!F105="","",'職員点検資料２ (記入例)'!F105)</f>
        <v/>
      </c>
      <c r="G105" s="2692"/>
      <c r="H105" s="2692"/>
      <c r="I105" s="2716"/>
      <c r="J105" s="2706"/>
      <c r="K105" s="2709"/>
      <c r="L105" s="2657"/>
      <c r="M105" s="2716"/>
      <c r="N105" s="2706"/>
      <c r="O105" s="2709"/>
      <c r="P105" s="2657"/>
      <c r="Q105" s="36"/>
      <c r="R105" s="36"/>
      <c r="S105" s="36"/>
      <c r="T105" s="36"/>
      <c r="V105" s="2663"/>
    </row>
    <row r="106" spans="1:22" s="16" customFormat="1">
      <c r="A106" s="2498"/>
      <c r="B106" s="2690"/>
      <c r="C106" s="2649"/>
      <c r="D106" s="2693"/>
      <c r="E106" s="32" t="str">
        <f>'職員点検資料２ (記入例)'!E106</f>
        <v>（　　　　　　）</v>
      </c>
      <c r="F106" s="33" t="str">
        <f>IF('職員点検資料２ (記入例)'!F106="","",'職員点検資料２ (記入例)'!F106)</f>
        <v/>
      </c>
      <c r="G106" s="2693"/>
      <c r="H106" s="2693"/>
      <c r="I106" s="2717"/>
      <c r="J106" s="2707"/>
      <c r="K106" s="2710"/>
      <c r="L106" s="2658"/>
      <c r="M106" s="2717"/>
      <c r="N106" s="2707"/>
      <c r="O106" s="2710"/>
      <c r="P106" s="2658"/>
      <c r="Q106" s="36"/>
      <c r="R106" s="36"/>
      <c r="S106" s="36"/>
      <c r="T106" s="36"/>
      <c r="V106" s="2664"/>
    </row>
    <row r="107" spans="1:22" s="16" customFormat="1" ht="12" customHeight="1">
      <c r="A107" s="2496">
        <v>35</v>
      </c>
      <c r="B107" s="2688" t="str">
        <f>IF('職員点検資料２ (記入例)'!B107="","",'職員点検資料２ (記入例)'!B107)</f>
        <v/>
      </c>
      <c r="C107" s="2647" t="str">
        <f>IF('職員点検資料２ (記入例)'!C107="","",'職員点検資料２ (記入例)'!C107)</f>
        <v/>
      </c>
      <c r="D107" s="2691" t="str">
        <f>IF('職員点検資料２ (記入例)'!D107="","",'職員点検資料２ (記入例)'!D107)</f>
        <v/>
      </c>
      <c r="E107" s="28" t="str">
        <f>'職員点検資料２ (記入例)'!E107</f>
        <v>保育士</v>
      </c>
      <c r="F107" s="29" t="str">
        <f>IF('職員点検資料２ (記入例)'!F107="","",'職員点検資料２ (記入例)'!F107)</f>
        <v/>
      </c>
      <c r="G107" s="2691" t="str">
        <f>IF('職員点検資料２ (記入例)'!G107="","",'職員点検資料２ (記入例)'!G107)</f>
        <v/>
      </c>
      <c r="H107" s="2691" t="str">
        <f>'職員点検資料２ (記入例)'!H107</f>
        <v>定めあり・定めなし</v>
      </c>
      <c r="I107" s="2715"/>
      <c r="J107" s="2705" t="s">
        <v>629</v>
      </c>
      <c r="K107" s="2708"/>
      <c r="L107" s="2656" t="s">
        <v>629</v>
      </c>
      <c r="M107" s="2715"/>
      <c r="N107" s="2705" t="s">
        <v>629</v>
      </c>
      <c r="O107" s="2708"/>
      <c r="P107" s="2656" t="s">
        <v>629</v>
      </c>
      <c r="Q107" s="36"/>
      <c r="R107" s="36"/>
      <c r="S107" s="36"/>
      <c r="T107" s="36"/>
      <c r="V107" s="2662" t="str">
        <f>'職員点検資料２ (記入例)'!AD107</f>
        <v/>
      </c>
    </row>
    <row r="108" spans="1:22" s="16" customFormat="1">
      <c r="A108" s="2497"/>
      <c r="B108" s="2689"/>
      <c r="C108" s="2648"/>
      <c r="D108" s="2692"/>
      <c r="E108" s="30" t="str">
        <f>'職員点検資料２ (記入例)'!E108</f>
        <v>幼稚園教諭</v>
      </c>
      <c r="F108" s="31" t="str">
        <f>IF('職員点検資料２ (記入例)'!F108="","",'職員点検資料２ (記入例)'!F108)</f>
        <v/>
      </c>
      <c r="G108" s="2692"/>
      <c r="H108" s="2692"/>
      <c r="I108" s="2716"/>
      <c r="J108" s="2706"/>
      <c r="K108" s="2709"/>
      <c r="L108" s="2657"/>
      <c r="M108" s="2716"/>
      <c r="N108" s="2706"/>
      <c r="O108" s="2709"/>
      <c r="P108" s="2657"/>
      <c r="Q108" s="36"/>
      <c r="R108" s="36"/>
      <c r="S108" s="36"/>
      <c r="T108" s="36"/>
      <c r="V108" s="2663"/>
    </row>
    <row r="109" spans="1:22" s="16" customFormat="1">
      <c r="A109" s="2498"/>
      <c r="B109" s="2690"/>
      <c r="C109" s="2649"/>
      <c r="D109" s="2693"/>
      <c r="E109" s="32" t="str">
        <f>'職員点検資料２ (記入例)'!E109</f>
        <v>（　　　　　　）</v>
      </c>
      <c r="F109" s="33" t="str">
        <f>IF('職員点検資料２ (記入例)'!F109="","",'職員点検資料２ (記入例)'!F109)</f>
        <v/>
      </c>
      <c r="G109" s="2693"/>
      <c r="H109" s="2693"/>
      <c r="I109" s="2717"/>
      <c r="J109" s="2707"/>
      <c r="K109" s="2710"/>
      <c r="L109" s="2658"/>
      <c r="M109" s="2717"/>
      <c r="N109" s="2707"/>
      <c r="O109" s="2710"/>
      <c r="P109" s="2658"/>
      <c r="Q109" s="36"/>
      <c r="R109" s="36"/>
      <c r="S109" s="36"/>
      <c r="T109" s="36"/>
      <c r="V109" s="2664"/>
    </row>
    <row r="110" spans="1:22" s="16" customFormat="1" ht="12" customHeight="1">
      <c r="A110" s="2496">
        <v>36</v>
      </c>
      <c r="B110" s="2688" t="str">
        <f>IF('職員点検資料２ (記入例)'!B110="","",'職員点検資料２ (記入例)'!B110)</f>
        <v/>
      </c>
      <c r="C110" s="2647" t="str">
        <f>IF('職員点検資料２ (記入例)'!C110="","",'職員点検資料２ (記入例)'!C110)</f>
        <v/>
      </c>
      <c r="D110" s="2691" t="str">
        <f>IF('職員点検資料２ (記入例)'!D110="","",'職員点検資料２ (記入例)'!D110)</f>
        <v/>
      </c>
      <c r="E110" s="28" t="str">
        <f>'職員点検資料２ (記入例)'!E110</f>
        <v>保育士</v>
      </c>
      <c r="F110" s="29" t="str">
        <f>IF('職員点検資料２ (記入例)'!F110="","",'職員点検資料２ (記入例)'!F110)</f>
        <v/>
      </c>
      <c r="G110" s="2691" t="str">
        <f>IF('職員点検資料２ (記入例)'!G110="","",'職員点検資料２ (記入例)'!G110)</f>
        <v/>
      </c>
      <c r="H110" s="2691" t="str">
        <f>'職員点検資料２ (記入例)'!H110</f>
        <v>定めあり・定めなし</v>
      </c>
      <c r="I110" s="2715"/>
      <c r="J110" s="2705" t="s">
        <v>629</v>
      </c>
      <c r="K110" s="2708"/>
      <c r="L110" s="2656" t="s">
        <v>629</v>
      </c>
      <c r="M110" s="2715"/>
      <c r="N110" s="2705" t="s">
        <v>629</v>
      </c>
      <c r="O110" s="2708"/>
      <c r="P110" s="2656" t="s">
        <v>629</v>
      </c>
      <c r="Q110" s="36"/>
      <c r="R110" s="36"/>
      <c r="S110" s="36"/>
      <c r="T110" s="36"/>
      <c r="V110" s="2662" t="str">
        <f>'職員点検資料２ (記入例)'!AD110</f>
        <v/>
      </c>
    </row>
    <row r="111" spans="1:22" s="16" customFormat="1">
      <c r="A111" s="2497"/>
      <c r="B111" s="2689"/>
      <c r="C111" s="2648"/>
      <c r="D111" s="2692"/>
      <c r="E111" s="30" t="str">
        <f>'職員点検資料２ (記入例)'!E111</f>
        <v>幼稚園教諭</v>
      </c>
      <c r="F111" s="31" t="str">
        <f>IF('職員点検資料２ (記入例)'!F111="","",'職員点検資料２ (記入例)'!F111)</f>
        <v/>
      </c>
      <c r="G111" s="2692"/>
      <c r="H111" s="2692"/>
      <c r="I111" s="2716"/>
      <c r="J111" s="2706"/>
      <c r="K111" s="2709"/>
      <c r="L111" s="2657"/>
      <c r="M111" s="2716"/>
      <c r="N111" s="2706"/>
      <c r="O111" s="2709"/>
      <c r="P111" s="2657"/>
      <c r="Q111" s="36"/>
      <c r="R111" s="36"/>
      <c r="S111" s="36"/>
      <c r="T111" s="36"/>
      <c r="V111" s="2663"/>
    </row>
    <row r="112" spans="1:22" s="16" customFormat="1">
      <c r="A112" s="2498"/>
      <c r="B112" s="2690"/>
      <c r="C112" s="2649"/>
      <c r="D112" s="2693"/>
      <c r="E112" s="32" t="str">
        <f>'職員点検資料２ (記入例)'!E112</f>
        <v>（　　　　　　）</v>
      </c>
      <c r="F112" s="33" t="str">
        <f>IF('職員点検資料２ (記入例)'!F112="","",'職員点検資料２ (記入例)'!F112)</f>
        <v/>
      </c>
      <c r="G112" s="2693"/>
      <c r="H112" s="2693"/>
      <c r="I112" s="2717"/>
      <c r="J112" s="2707"/>
      <c r="K112" s="2710"/>
      <c r="L112" s="2658"/>
      <c r="M112" s="2717"/>
      <c r="N112" s="2707"/>
      <c r="O112" s="2710"/>
      <c r="P112" s="2658"/>
      <c r="Q112" s="36"/>
      <c r="R112" s="36"/>
      <c r="S112" s="36"/>
      <c r="T112" s="36"/>
      <c r="V112" s="2664"/>
    </row>
    <row r="113" spans="1:22" s="16" customFormat="1" ht="12" customHeight="1">
      <c r="A113" s="2496">
        <v>37</v>
      </c>
      <c r="B113" s="2688" t="str">
        <f>IF('職員点検資料２ (記入例)'!B113="","",'職員点検資料２ (記入例)'!B113)</f>
        <v/>
      </c>
      <c r="C113" s="2647" t="str">
        <f>IF('職員点検資料２ (記入例)'!C113="","",'職員点検資料２ (記入例)'!C113)</f>
        <v/>
      </c>
      <c r="D113" s="2691" t="str">
        <f>IF('職員点検資料２ (記入例)'!D113="","",'職員点検資料２ (記入例)'!D113)</f>
        <v/>
      </c>
      <c r="E113" s="28" t="str">
        <f>'職員点検資料２ (記入例)'!E113</f>
        <v>保育士</v>
      </c>
      <c r="F113" s="29" t="str">
        <f>IF('職員点検資料２ (記入例)'!F113="","",'職員点検資料２ (記入例)'!F113)</f>
        <v/>
      </c>
      <c r="G113" s="2691" t="str">
        <f>IF('職員点検資料２ (記入例)'!G113="","",'職員点検資料２ (記入例)'!G113)</f>
        <v/>
      </c>
      <c r="H113" s="2691" t="str">
        <f>'職員点検資料２ (記入例)'!H113</f>
        <v>定めあり・定めなし</v>
      </c>
      <c r="I113" s="2715"/>
      <c r="J113" s="2705" t="s">
        <v>629</v>
      </c>
      <c r="K113" s="2708"/>
      <c r="L113" s="2656" t="s">
        <v>629</v>
      </c>
      <c r="M113" s="2715"/>
      <c r="N113" s="2705" t="s">
        <v>629</v>
      </c>
      <c r="O113" s="2708"/>
      <c r="P113" s="2656" t="s">
        <v>629</v>
      </c>
      <c r="Q113" s="36"/>
      <c r="R113" s="36"/>
      <c r="S113" s="36"/>
      <c r="T113" s="36"/>
      <c r="V113" s="2662" t="str">
        <f>'職員点検資料２ (記入例)'!AD113</f>
        <v/>
      </c>
    </row>
    <row r="114" spans="1:22" s="16" customFormat="1">
      <c r="A114" s="2497"/>
      <c r="B114" s="2689"/>
      <c r="C114" s="2648"/>
      <c r="D114" s="2692"/>
      <c r="E114" s="30" t="str">
        <f>'職員点検資料２ (記入例)'!E114</f>
        <v>幼稚園教諭</v>
      </c>
      <c r="F114" s="31" t="str">
        <f>IF('職員点検資料２ (記入例)'!F114="","",'職員点検資料２ (記入例)'!F114)</f>
        <v/>
      </c>
      <c r="G114" s="2692"/>
      <c r="H114" s="2692"/>
      <c r="I114" s="2716"/>
      <c r="J114" s="2706"/>
      <c r="K114" s="2709"/>
      <c r="L114" s="2657"/>
      <c r="M114" s="2716"/>
      <c r="N114" s="2706"/>
      <c r="O114" s="2709"/>
      <c r="P114" s="2657"/>
      <c r="Q114" s="36"/>
      <c r="R114" s="36"/>
      <c r="S114" s="36"/>
      <c r="T114" s="36"/>
      <c r="V114" s="2663"/>
    </row>
    <row r="115" spans="1:22" s="16" customFormat="1">
      <c r="A115" s="2498"/>
      <c r="B115" s="2690"/>
      <c r="C115" s="2649"/>
      <c r="D115" s="2693"/>
      <c r="E115" s="32" t="str">
        <f>'職員点検資料２ (記入例)'!E115</f>
        <v>（　　　　　　）</v>
      </c>
      <c r="F115" s="33" t="str">
        <f>IF('職員点検資料２ (記入例)'!F115="","",'職員点検資料２ (記入例)'!F115)</f>
        <v/>
      </c>
      <c r="G115" s="2693"/>
      <c r="H115" s="2693"/>
      <c r="I115" s="2717"/>
      <c r="J115" s="2707"/>
      <c r="K115" s="2710"/>
      <c r="L115" s="2658"/>
      <c r="M115" s="2717"/>
      <c r="N115" s="2707"/>
      <c r="O115" s="2710"/>
      <c r="P115" s="2658"/>
      <c r="Q115" s="36"/>
      <c r="R115" s="36"/>
      <c r="S115" s="36"/>
      <c r="T115" s="36"/>
      <c r="V115" s="2664"/>
    </row>
    <row r="116" spans="1:22" s="16" customFormat="1" ht="12" customHeight="1">
      <c r="A116" s="2496">
        <v>38</v>
      </c>
      <c r="B116" s="2688" t="str">
        <f>IF('職員点検資料２ (記入例)'!B116="","",'職員点検資料２ (記入例)'!B116)</f>
        <v/>
      </c>
      <c r="C116" s="2647" t="str">
        <f>IF('職員点検資料２ (記入例)'!C116="","",'職員点検資料２ (記入例)'!C116)</f>
        <v/>
      </c>
      <c r="D116" s="2691" t="str">
        <f>IF('職員点検資料２ (記入例)'!D116="","",'職員点検資料２ (記入例)'!D116)</f>
        <v/>
      </c>
      <c r="E116" s="28" t="str">
        <f>'職員点検資料２ (記入例)'!E116</f>
        <v>保育士</v>
      </c>
      <c r="F116" s="29" t="str">
        <f>IF('職員点検資料２ (記入例)'!F116="","",'職員点検資料２ (記入例)'!F116)</f>
        <v/>
      </c>
      <c r="G116" s="2691" t="str">
        <f>IF('職員点検資料２ (記入例)'!G116="","",'職員点検資料２ (記入例)'!G116)</f>
        <v/>
      </c>
      <c r="H116" s="2691" t="str">
        <f>'職員点検資料２ (記入例)'!H116</f>
        <v>定めあり・定めなし</v>
      </c>
      <c r="I116" s="2715"/>
      <c r="J116" s="2705" t="s">
        <v>629</v>
      </c>
      <c r="K116" s="2708"/>
      <c r="L116" s="2656" t="s">
        <v>629</v>
      </c>
      <c r="M116" s="2715"/>
      <c r="N116" s="2705" t="s">
        <v>629</v>
      </c>
      <c r="O116" s="2708"/>
      <c r="P116" s="2656" t="s">
        <v>629</v>
      </c>
      <c r="Q116" s="36"/>
      <c r="R116" s="36"/>
      <c r="S116" s="36"/>
      <c r="T116" s="36"/>
      <c r="V116" s="2662" t="str">
        <f>'職員点検資料２ (記入例)'!AD116</f>
        <v/>
      </c>
    </row>
    <row r="117" spans="1:22" s="16" customFormat="1">
      <c r="A117" s="2497"/>
      <c r="B117" s="2689"/>
      <c r="C117" s="2648"/>
      <c r="D117" s="2692"/>
      <c r="E117" s="30" t="str">
        <f>'職員点検資料２ (記入例)'!E117</f>
        <v>幼稚園教諭</v>
      </c>
      <c r="F117" s="31" t="str">
        <f>IF('職員点検資料２ (記入例)'!F117="","",'職員点検資料２ (記入例)'!F117)</f>
        <v/>
      </c>
      <c r="G117" s="2692"/>
      <c r="H117" s="2692"/>
      <c r="I117" s="2716"/>
      <c r="J117" s="2706"/>
      <c r="K117" s="2709"/>
      <c r="L117" s="2657"/>
      <c r="M117" s="2716"/>
      <c r="N117" s="2706"/>
      <c r="O117" s="2709"/>
      <c r="P117" s="2657"/>
      <c r="Q117" s="36"/>
      <c r="R117" s="36"/>
      <c r="S117" s="36"/>
      <c r="T117" s="36"/>
      <c r="V117" s="2663"/>
    </row>
    <row r="118" spans="1:22" s="16" customFormat="1">
      <c r="A118" s="2498"/>
      <c r="B118" s="2690"/>
      <c r="C118" s="2649"/>
      <c r="D118" s="2693"/>
      <c r="E118" s="32" t="str">
        <f>'職員点検資料２ (記入例)'!E118</f>
        <v>（　　　　　　）</v>
      </c>
      <c r="F118" s="33" t="str">
        <f>IF('職員点検資料２ (記入例)'!F118="","",'職員点検資料２ (記入例)'!F118)</f>
        <v/>
      </c>
      <c r="G118" s="2693"/>
      <c r="H118" s="2693"/>
      <c r="I118" s="2717"/>
      <c r="J118" s="2707"/>
      <c r="K118" s="2710"/>
      <c r="L118" s="2658"/>
      <c r="M118" s="2717"/>
      <c r="N118" s="2707"/>
      <c r="O118" s="2710"/>
      <c r="P118" s="2658"/>
      <c r="Q118" s="36"/>
      <c r="R118" s="36"/>
      <c r="S118" s="36"/>
      <c r="T118" s="36"/>
      <c r="V118" s="2664"/>
    </row>
    <row r="119" spans="1:22" s="16" customFormat="1" ht="12" customHeight="1">
      <c r="A119" s="2496">
        <v>39</v>
      </c>
      <c r="B119" s="2688" t="str">
        <f>IF('職員点検資料２ (記入例)'!B119="","",'職員点検資料２ (記入例)'!B119)</f>
        <v/>
      </c>
      <c r="C119" s="2647" t="str">
        <f>IF('職員点検資料２ (記入例)'!C119="","",'職員点検資料２ (記入例)'!C119)</f>
        <v/>
      </c>
      <c r="D119" s="2691" t="str">
        <f>IF('職員点検資料２ (記入例)'!D119="","",'職員点検資料２ (記入例)'!D119)</f>
        <v/>
      </c>
      <c r="E119" s="28" t="str">
        <f>'職員点検資料２ (記入例)'!E119</f>
        <v>保育士</v>
      </c>
      <c r="F119" s="29" t="str">
        <f>IF('職員点検資料２ (記入例)'!F119="","",'職員点検資料２ (記入例)'!F119)</f>
        <v/>
      </c>
      <c r="G119" s="2691" t="str">
        <f>IF('職員点検資料２ (記入例)'!G119="","",'職員点検資料２ (記入例)'!G119)</f>
        <v/>
      </c>
      <c r="H119" s="2691" t="str">
        <f>'職員点検資料２ (記入例)'!H119</f>
        <v>定めあり・定めなし</v>
      </c>
      <c r="I119" s="2715"/>
      <c r="J119" s="2705" t="s">
        <v>629</v>
      </c>
      <c r="K119" s="2708"/>
      <c r="L119" s="2656" t="s">
        <v>629</v>
      </c>
      <c r="M119" s="2715"/>
      <c r="N119" s="2705" t="s">
        <v>629</v>
      </c>
      <c r="O119" s="2708"/>
      <c r="P119" s="2656" t="s">
        <v>629</v>
      </c>
      <c r="Q119" s="36"/>
      <c r="R119" s="36"/>
      <c r="S119" s="36"/>
      <c r="T119" s="36"/>
      <c r="V119" s="2662" t="str">
        <f>'職員点検資料２ (記入例)'!AD119</f>
        <v/>
      </c>
    </row>
    <row r="120" spans="1:22" s="16" customFormat="1">
      <c r="A120" s="2497"/>
      <c r="B120" s="2689"/>
      <c r="C120" s="2648"/>
      <c r="D120" s="2692"/>
      <c r="E120" s="30" t="str">
        <f>'職員点検資料２ (記入例)'!E120</f>
        <v>幼稚園教諭</v>
      </c>
      <c r="F120" s="31" t="str">
        <f>IF('職員点検資料２ (記入例)'!F120="","",'職員点検資料２ (記入例)'!F120)</f>
        <v/>
      </c>
      <c r="G120" s="2692"/>
      <c r="H120" s="2692"/>
      <c r="I120" s="2716"/>
      <c r="J120" s="2706"/>
      <c r="K120" s="2709"/>
      <c r="L120" s="2657"/>
      <c r="M120" s="2716"/>
      <c r="N120" s="2706"/>
      <c r="O120" s="2709"/>
      <c r="P120" s="2657"/>
      <c r="Q120" s="36"/>
      <c r="R120" s="36"/>
      <c r="S120" s="36"/>
      <c r="T120" s="36"/>
      <c r="V120" s="2663"/>
    </row>
    <row r="121" spans="1:22" s="16" customFormat="1">
      <c r="A121" s="2498"/>
      <c r="B121" s="2690"/>
      <c r="C121" s="2649"/>
      <c r="D121" s="2693"/>
      <c r="E121" s="32" t="str">
        <f>'職員点検資料２ (記入例)'!E121</f>
        <v>（　　　　　　）</v>
      </c>
      <c r="F121" s="33" t="str">
        <f>IF('職員点検資料２ (記入例)'!F121="","",'職員点検資料２ (記入例)'!F121)</f>
        <v/>
      </c>
      <c r="G121" s="2693"/>
      <c r="H121" s="2693"/>
      <c r="I121" s="2717"/>
      <c r="J121" s="2707"/>
      <c r="K121" s="2710"/>
      <c r="L121" s="2658"/>
      <c r="M121" s="2717"/>
      <c r="N121" s="2707"/>
      <c r="O121" s="2710"/>
      <c r="P121" s="2658"/>
      <c r="Q121" s="36"/>
      <c r="R121" s="36"/>
      <c r="S121" s="36"/>
      <c r="T121" s="36"/>
      <c r="V121" s="2664"/>
    </row>
    <row r="122" spans="1:22" s="16" customFormat="1" ht="12" customHeight="1">
      <c r="A122" s="2496">
        <v>40</v>
      </c>
      <c r="B122" s="2688" t="str">
        <f>IF('職員点検資料２ (記入例)'!B122="","",'職員点検資料２ (記入例)'!B122)</f>
        <v/>
      </c>
      <c r="C122" s="2647" t="str">
        <f>IF('職員点検資料２ (記入例)'!C122="","",'職員点検資料２ (記入例)'!C122)</f>
        <v/>
      </c>
      <c r="D122" s="2691" t="str">
        <f>IF('職員点検資料２ (記入例)'!D122="","",'職員点検資料２ (記入例)'!D122)</f>
        <v/>
      </c>
      <c r="E122" s="28" t="str">
        <f>'職員点検資料２ (記入例)'!E122</f>
        <v>保育士</v>
      </c>
      <c r="F122" s="29" t="str">
        <f>IF('職員点検資料２ (記入例)'!F122="","",'職員点検資料２ (記入例)'!F122)</f>
        <v/>
      </c>
      <c r="G122" s="2691" t="str">
        <f>IF('職員点検資料２ (記入例)'!G122="","",'職員点検資料２ (記入例)'!G122)</f>
        <v/>
      </c>
      <c r="H122" s="2691" t="str">
        <f>'職員点検資料２ (記入例)'!H122</f>
        <v>定めあり・定めなし</v>
      </c>
      <c r="I122" s="2715"/>
      <c r="J122" s="2705" t="s">
        <v>629</v>
      </c>
      <c r="K122" s="2708"/>
      <c r="L122" s="2656" t="s">
        <v>629</v>
      </c>
      <c r="M122" s="2715"/>
      <c r="N122" s="2705" t="s">
        <v>629</v>
      </c>
      <c r="O122" s="2708"/>
      <c r="P122" s="2656" t="s">
        <v>629</v>
      </c>
      <c r="Q122" s="36"/>
      <c r="R122" s="36"/>
      <c r="S122" s="36"/>
      <c r="T122" s="36"/>
      <c r="V122" s="2662" t="str">
        <f>'職員点検資料２ (記入例)'!AD122</f>
        <v/>
      </c>
    </row>
    <row r="123" spans="1:22" s="16" customFormat="1">
      <c r="A123" s="2497"/>
      <c r="B123" s="2689"/>
      <c r="C123" s="2648"/>
      <c r="D123" s="2692"/>
      <c r="E123" s="30" t="str">
        <f>'職員点検資料２ (記入例)'!E123</f>
        <v>幼稚園教諭</v>
      </c>
      <c r="F123" s="31" t="str">
        <f>IF('職員点検資料２ (記入例)'!F123="","",'職員点検資料２ (記入例)'!F123)</f>
        <v/>
      </c>
      <c r="G123" s="2692"/>
      <c r="H123" s="2692"/>
      <c r="I123" s="2716"/>
      <c r="J123" s="2706"/>
      <c r="K123" s="2709"/>
      <c r="L123" s="2657"/>
      <c r="M123" s="2716"/>
      <c r="N123" s="2706"/>
      <c r="O123" s="2709"/>
      <c r="P123" s="2657"/>
      <c r="Q123" s="36"/>
      <c r="R123" s="36"/>
      <c r="S123" s="36"/>
      <c r="T123" s="36"/>
      <c r="V123" s="2663"/>
    </row>
    <row r="124" spans="1:22" s="16" customFormat="1">
      <c r="A124" s="2498"/>
      <c r="B124" s="2690"/>
      <c r="C124" s="2649"/>
      <c r="D124" s="2693"/>
      <c r="E124" s="32" t="str">
        <f>'職員点検資料２ (記入例)'!E124</f>
        <v>（　　　　　　）</v>
      </c>
      <c r="F124" s="33" t="str">
        <f>IF('職員点検資料２ (記入例)'!F124="","",'職員点検資料２ (記入例)'!F124)</f>
        <v/>
      </c>
      <c r="G124" s="2693"/>
      <c r="H124" s="2693"/>
      <c r="I124" s="2717"/>
      <c r="J124" s="2707"/>
      <c r="K124" s="2710"/>
      <c r="L124" s="2658"/>
      <c r="M124" s="2717"/>
      <c r="N124" s="2707"/>
      <c r="O124" s="2710"/>
      <c r="P124" s="2658"/>
      <c r="Q124" s="36"/>
      <c r="R124" s="36"/>
      <c r="S124" s="36"/>
      <c r="T124" s="36"/>
      <c r="V124" s="2664"/>
    </row>
    <row r="125" spans="1:22" s="16" customFormat="1" ht="12" customHeight="1">
      <c r="A125" s="2496">
        <v>41</v>
      </c>
      <c r="B125" s="2688" t="str">
        <f>IF('職員点検資料２ (記入例)'!B125="","",'職員点検資料２ (記入例)'!B125)</f>
        <v/>
      </c>
      <c r="C125" s="2647" t="str">
        <f>IF('職員点検資料２ (記入例)'!C125="","",'職員点検資料２ (記入例)'!C125)</f>
        <v/>
      </c>
      <c r="D125" s="2691" t="str">
        <f>IF('職員点検資料２ (記入例)'!D125="","",'職員点検資料２ (記入例)'!D125)</f>
        <v/>
      </c>
      <c r="E125" s="28" t="str">
        <f>'職員点検資料２ (記入例)'!E125</f>
        <v>保育士</v>
      </c>
      <c r="F125" s="29" t="str">
        <f>IF('職員点検資料２ (記入例)'!F125="","",'職員点検資料２ (記入例)'!F125)</f>
        <v/>
      </c>
      <c r="G125" s="2691" t="str">
        <f>IF('職員点検資料２ (記入例)'!G125="","",'職員点検資料２ (記入例)'!G125)</f>
        <v/>
      </c>
      <c r="H125" s="2691" t="str">
        <f>'職員点検資料２ (記入例)'!H125</f>
        <v>定めあり・定めなし</v>
      </c>
      <c r="I125" s="2715"/>
      <c r="J125" s="2705" t="s">
        <v>629</v>
      </c>
      <c r="K125" s="2708"/>
      <c r="L125" s="2656" t="s">
        <v>629</v>
      </c>
      <c r="M125" s="2715"/>
      <c r="N125" s="2705" t="s">
        <v>629</v>
      </c>
      <c r="O125" s="2708"/>
      <c r="P125" s="2656" t="s">
        <v>629</v>
      </c>
      <c r="Q125" s="36"/>
      <c r="R125" s="36"/>
      <c r="S125" s="36"/>
      <c r="T125" s="36"/>
      <c r="V125" s="2662" t="str">
        <f>'職員点検資料２ (記入例)'!AD125</f>
        <v/>
      </c>
    </row>
    <row r="126" spans="1:22" s="16" customFormat="1">
      <c r="A126" s="2497"/>
      <c r="B126" s="2689"/>
      <c r="C126" s="2648"/>
      <c r="D126" s="2692"/>
      <c r="E126" s="30" t="str">
        <f>'職員点検資料２ (記入例)'!E126</f>
        <v>幼稚園教諭</v>
      </c>
      <c r="F126" s="31" t="str">
        <f>IF('職員点検資料２ (記入例)'!F126="","",'職員点検資料２ (記入例)'!F126)</f>
        <v/>
      </c>
      <c r="G126" s="2692"/>
      <c r="H126" s="2692"/>
      <c r="I126" s="2716"/>
      <c r="J126" s="2706"/>
      <c r="K126" s="2709"/>
      <c r="L126" s="2657"/>
      <c r="M126" s="2716"/>
      <c r="N126" s="2706"/>
      <c r="O126" s="2709"/>
      <c r="P126" s="2657"/>
      <c r="Q126" s="36"/>
      <c r="R126" s="36"/>
      <c r="S126" s="36"/>
      <c r="T126" s="36"/>
      <c r="V126" s="2663"/>
    </row>
    <row r="127" spans="1:22" s="16" customFormat="1">
      <c r="A127" s="2498"/>
      <c r="B127" s="2690"/>
      <c r="C127" s="2649"/>
      <c r="D127" s="2693"/>
      <c r="E127" s="32" t="str">
        <f>'職員点検資料２ (記入例)'!E127</f>
        <v>（　　　　　　）</v>
      </c>
      <c r="F127" s="33" t="str">
        <f>IF('職員点検資料２ (記入例)'!F127="","",'職員点検資料２ (記入例)'!F127)</f>
        <v/>
      </c>
      <c r="G127" s="2693"/>
      <c r="H127" s="2693"/>
      <c r="I127" s="2717"/>
      <c r="J127" s="2707"/>
      <c r="K127" s="2710"/>
      <c r="L127" s="2658"/>
      <c r="M127" s="2717"/>
      <c r="N127" s="2707"/>
      <c r="O127" s="2710"/>
      <c r="P127" s="2658"/>
      <c r="Q127" s="36"/>
      <c r="R127" s="36"/>
      <c r="S127" s="36"/>
      <c r="T127" s="36"/>
      <c r="V127" s="2664"/>
    </row>
    <row r="128" spans="1:22" s="16" customFormat="1" ht="12" customHeight="1">
      <c r="A128" s="2496">
        <v>42</v>
      </c>
      <c r="B128" s="2688" t="str">
        <f>IF('職員点検資料２ (記入例)'!B128="","",'職員点検資料２ (記入例)'!B128)</f>
        <v/>
      </c>
      <c r="C128" s="2647" t="str">
        <f>IF('職員点検資料２ (記入例)'!C128="","",'職員点検資料２ (記入例)'!C128)</f>
        <v/>
      </c>
      <c r="D128" s="2691" t="str">
        <f>IF('職員点検資料２ (記入例)'!D128="","",'職員点検資料２ (記入例)'!D128)</f>
        <v/>
      </c>
      <c r="E128" s="28" t="str">
        <f>'職員点検資料２ (記入例)'!E128</f>
        <v>保育士</v>
      </c>
      <c r="F128" s="29" t="str">
        <f>IF('職員点検資料２ (記入例)'!F128="","",'職員点検資料２ (記入例)'!F128)</f>
        <v/>
      </c>
      <c r="G128" s="2691" t="str">
        <f>IF('職員点検資料２ (記入例)'!G128="","",'職員点検資料２ (記入例)'!G128)</f>
        <v/>
      </c>
      <c r="H128" s="2691" t="str">
        <f>'職員点検資料２ (記入例)'!H128</f>
        <v>定めあり・定めなし</v>
      </c>
      <c r="I128" s="2715"/>
      <c r="J128" s="2705" t="s">
        <v>629</v>
      </c>
      <c r="K128" s="2708"/>
      <c r="L128" s="2656" t="s">
        <v>629</v>
      </c>
      <c r="M128" s="2715"/>
      <c r="N128" s="2705" t="s">
        <v>629</v>
      </c>
      <c r="O128" s="2708"/>
      <c r="P128" s="2656" t="s">
        <v>629</v>
      </c>
      <c r="Q128" s="36"/>
      <c r="R128" s="36"/>
      <c r="S128" s="36"/>
      <c r="T128" s="36"/>
      <c r="V128" s="2662" t="str">
        <f>'職員点検資料２ (記入例)'!AD128</f>
        <v/>
      </c>
    </row>
    <row r="129" spans="1:22" s="16" customFormat="1">
      <c r="A129" s="2497"/>
      <c r="B129" s="2689"/>
      <c r="C129" s="2648"/>
      <c r="D129" s="2692"/>
      <c r="E129" s="30" t="str">
        <f>'職員点検資料２ (記入例)'!E129</f>
        <v>幼稚園教諭</v>
      </c>
      <c r="F129" s="31" t="str">
        <f>IF('職員点検資料２ (記入例)'!F129="","",'職員点検資料２ (記入例)'!F129)</f>
        <v/>
      </c>
      <c r="G129" s="2692"/>
      <c r="H129" s="2692"/>
      <c r="I129" s="2716"/>
      <c r="J129" s="2706"/>
      <c r="K129" s="2709"/>
      <c r="L129" s="2657"/>
      <c r="M129" s="2716"/>
      <c r="N129" s="2706"/>
      <c r="O129" s="2709"/>
      <c r="P129" s="2657"/>
      <c r="Q129" s="36"/>
      <c r="R129" s="36"/>
      <c r="S129" s="36"/>
      <c r="T129" s="36"/>
      <c r="V129" s="2663"/>
    </row>
    <row r="130" spans="1:22" s="16" customFormat="1">
      <c r="A130" s="2498"/>
      <c r="B130" s="2690"/>
      <c r="C130" s="2649"/>
      <c r="D130" s="2693"/>
      <c r="E130" s="32" t="str">
        <f>'職員点検資料２ (記入例)'!E130</f>
        <v>（　　　　　　）</v>
      </c>
      <c r="F130" s="33" t="str">
        <f>IF('職員点検資料２ (記入例)'!F130="","",'職員点検資料２ (記入例)'!F130)</f>
        <v/>
      </c>
      <c r="G130" s="2693"/>
      <c r="H130" s="2693"/>
      <c r="I130" s="2717"/>
      <c r="J130" s="2707"/>
      <c r="K130" s="2710"/>
      <c r="L130" s="2658"/>
      <c r="M130" s="2717"/>
      <c r="N130" s="2707"/>
      <c r="O130" s="2710"/>
      <c r="P130" s="2658"/>
      <c r="Q130" s="36"/>
      <c r="R130" s="36"/>
      <c r="S130" s="36"/>
      <c r="T130" s="36"/>
      <c r="V130" s="2664"/>
    </row>
    <row r="131" spans="1:22" s="16" customFormat="1" ht="12" customHeight="1">
      <c r="A131" s="2496">
        <v>43</v>
      </c>
      <c r="B131" s="2688" t="str">
        <f>IF('職員点検資料２ (記入例)'!B131="","",'職員点検資料２ (記入例)'!B131)</f>
        <v/>
      </c>
      <c r="C131" s="2647" t="str">
        <f>IF('職員点検資料２ (記入例)'!C131="","",'職員点検資料２ (記入例)'!C131)</f>
        <v/>
      </c>
      <c r="D131" s="2691" t="str">
        <f>IF('職員点検資料２ (記入例)'!D131="","",'職員点検資料２ (記入例)'!D131)</f>
        <v/>
      </c>
      <c r="E131" s="28" t="str">
        <f>'職員点検資料２ (記入例)'!E131</f>
        <v>保育士</v>
      </c>
      <c r="F131" s="29" t="str">
        <f>IF('職員点検資料２ (記入例)'!F131="","",'職員点検資料２ (記入例)'!F131)</f>
        <v/>
      </c>
      <c r="G131" s="2691" t="str">
        <f>IF('職員点検資料２ (記入例)'!G131="","",'職員点検資料２ (記入例)'!G131)</f>
        <v/>
      </c>
      <c r="H131" s="2691" t="str">
        <f>'職員点検資料２ (記入例)'!H131</f>
        <v>定めあり・定めなし</v>
      </c>
      <c r="I131" s="2715"/>
      <c r="J131" s="2705" t="s">
        <v>629</v>
      </c>
      <c r="K131" s="2708"/>
      <c r="L131" s="2656" t="s">
        <v>629</v>
      </c>
      <c r="M131" s="2715"/>
      <c r="N131" s="2705" t="s">
        <v>629</v>
      </c>
      <c r="O131" s="2708"/>
      <c r="P131" s="2656" t="s">
        <v>629</v>
      </c>
      <c r="Q131" s="36"/>
      <c r="R131" s="36"/>
      <c r="S131" s="36"/>
      <c r="T131" s="36"/>
      <c r="V131" s="2662" t="str">
        <f>'職員点検資料２ (記入例)'!AD131</f>
        <v/>
      </c>
    </row>
    <row r="132" spans="1:22" s="16" customFormat="1">
      <c r="A132" s="2497"/>
      <c r="B132" s="2689"/>
      <c r="C132" s="2648"/>
      <c r="D132" s="2692"/>
      <c r="E132" s="30" t="str">
        <f>'職員点検資料２ (記入例)'!E132</f>
        <v>幼稚園教諭</v>
      </c>
      <c r="F132" s="31" t="str">
        <f>IF('職員点検資料２ (記入例)'!F132="","",'職員点検資料２ (記入例)'!F132)</f>
        <v/>
      </c>
      <c r="G132" s="2692"/>
      <c r="H132" s="2692"/>
      <c r="I132" s="2716"/>
      <c r="J132" s="2706"/>
      <c r="K132" s="2709"/>
      <c r="L132" s="2657"/>
      <c r="M132" s="2716"/>
      <c r="N132" s="2706"/>
      <c r="O132" s="2709"/>
      <c r="P132" s="2657"/>
      <c r="Q132" s="36"/>
      <c r="R132" s="36"/>
      <c r="S132" s="36"/>
      <c r="T132" s="36"/>
      <c r="V132" s="2663"/>
    </row>
    <row r="133" spans="1:22" s="16" customFormat="1">
      <c r="A133" s="2498"/>
      <c r="B133" s="2690"/>
      <c r="C133" s="2649"/>
      <c r="D133" s="2693"/>
      <c r="E133" s="32" t="str">
        <f>'職員点検資料２ (記入例)'!E133</f>
        <v>（　　　　　　）</v>
      </c>
      <c r="F133" s="33" t="str">
        <f>IF('職員点検資料２ (記入例)'!F133="","",'職員点検資料２ (記入例)'!F133)</f>
        <v/>
      </c>
      <c r="G133" s="2693"/>
      <c r="H133" s="2693"/>
      <c r="I133" s="2717"/>
      <c r="J133" s="2707"/>
      <c r="K133" s="2710"/>
      <c r="L133" s="2658"/>
      <c r="M133" s="2717"/>
      <c r="N133" s="2707"/>
      <c r="O133" s="2710"/>
      <c r="P133" s="2658"/>
      <c r="Q133" s="36"/>
      <c r="R133" s="36"/>
      <c r="S133" s="36"/>
      <c r="T133" s="36"/>
      <c r="V133" s="2664"/>
    </row>
    <row r="134" spans="1:22" s="16" customFormat="1" ht="12" customHeight="1">
      <c r="A134" s="2496">
        <v>44</v>
      </c>
      <c r="B134" s="2688" t="str">
        <f>IF('職員点検資料２ (記入例)'!B134="","",'職員点検資料２ (記入例)'!B134)</f>
        <v/>
      </c>
      <c r="C134" s="2647" t="str">
        <f>IF('職員点検資料２ (記入例)'!C134="","",'職員点検資料２ (記入例)'!C134)</f>
        <v/>
      </c>
      <c r="D134" s="2691" t="str">
        <f>IF('職員点検資料２ (記入例)'!D134="","",'職員点検資料２ (記入例)'!D134)</f>
        <v/>
      </c>
      <c r="E134" s="28" t="str">
        <f>'職員点検資料２ (記入例)'!E134</f>
        <v>保育士</v>
      </c>
      <c r="F134" s="29" t="str">
        <f>IF('職員点検資料２ (記入例)'!F134="","",'職員点検資料２ (記入例)'!F134)</f>
        <v/>
      </c>
      <c r="G134" s="2691" t="str">
        <f>IF('職員点検資料２ (記入例)'!G134="","",'職員点検資料２ (記入例)'!G134)</f>
        <v/>
      </c>
      <c r="H134" s="2691" t="str">
        <f>'職員点検資料２ (記入例)'!H134</f>
        <v>定めあり・定めなし</v>
      </c>
      <c r="I134" s="2715"/>
      <c r="J134" s="2705" t="s">
        <v>629</v>
      </c>
      <c r="K134" s="2708"/>
      <c r="L134" s="2656" t="s">
        <v>629</v>
      </c>
      <c r="M134" s="2715"/>
      <c r="N134" s="2705" t="s">
        <v>629</v>
      </c>
      <c r="O134" s="2708"/>
      <c r="P134" s="2656" t="s">
        <v>629</v>
      </c>
      <c r="Q134" s="36"/>
      <c r="R134" s="36"/>
      <c r="S134" s="36"/>
      <c r="T134" s="36"/>
      <c r="V134" s="2662" t="str">
        <f>'職員点検資料２ (記入例)'!AD134</f>
        <v/>
      </c>
    </row>
    <row r="135" spans="1:22" s="16" customFormat="1">
      <c r="A135" s="2497"/>
      <c r="B135" s="2689"/>
      <c r="C135" s="2648"/>
      <c r="D135" s="2692"/>
      <c r="E135" s="30" t="str">
        <f>'職員点検資料２ (記入例)'!E135</f>
        <v>幼稚園教諭</v>
      </c>
      <c r="F135" s="31" t="str">
        <f>IF('職員点検資料２ (記入例)'!F135="","",'職員点検資料２ (記入例)'!F135)</f>
        <v/>
      </c>
      <c r="G135" s="2692"/>
      <c r="H135" s="2692"/>
      <c r="I135" s="2716"/>
      <c r="J135" s="2706"/>
      <c r="K135" s="2709"/>
      <c r="L135" s="2657"/>
      <c r="M135" s="2716"/>
      <c r="N135" s="2706"/>
      <c r="O135" s="2709"/>
      <c r="P135" s="2657"/>
      <c r="Q135" s="36"/>
      <c r="R135" s="36"/>
      <c r="S135" s="36"/>
      <c r="T135" s="36"/>
      <c r="V135" s="2663"/>
    </row>
    <row r="136" spans="1:22" s="16" customFormat="1">
      <c r="A136" s="2498"/>
      <c r="B136" s="2690"/>
      <c r="C136" s="2649"/>
      <c r="D136" s="2693"/>
      <c r="E136" s="32" t="str">
        <f>'職員点検資料２ (記入例)'!E136</f>
        <v>（　　　　　　）</v>
      </c>
      <c r="F136" s="33" t="str">
        <f>IF('職員点検資料２ (記入例)'!F136="","",'職員点検資料２ (記入例)'!F136)</f>
        <v/>
      </c>
      <c r="G136" s="2693"/>
      <c r="H136" s="2693"/>
      <c r="I136" s="2717"/>
      <c r="J136" s="2707"/>
      <c r="K136" s="2710"/>
      <c r="L136" s="2658"/>
      <c r="M136" s="2717"/>
      <c r="N136" s="2707"/>
      <c r="O136" s="2710"/>
      <c r="P136" s="2658"/>
      <c r="Q136" s="36"/>
      <c r="R136" s="36"/>
      <c r="S136" s="36"/>
      <c r="T136" s="36"/>
      <c r="V136" s="2664"/>
    </row>
    <row r="137" spans="1:22" s="16" customFormat="1" ht="12" customHeight="1">
      <c r="A137" s="2496">
        <v>45</v>
      </c>
      <c r="B137" s="2688" t="str">
        <f>IF('職員点検資料２ (記入例)'!B137="","",'職員点検資料２ (記入例)'!B137)</f>
        <v/>
      </c>
      <c r="C137" s="2647" t="str">
        <f>IF('職員点検資料２ (記入例)'!C137="","",'職員点検資料２ (記入例)'!C137)</f>
        <v/>
      </c>
      <c r="D137" s="2691" t="str">
        <f>IF('職員点検資料２ (記入例)'!D137="","",'職員点検資料２ (記入例)'!D137)</f>
        <v/>
      </c>
      <c r="E137" s="28" t="str">
        <f>'職員点検資料２ (記入例)'!E137</f>
        <v>保育士</v>
      </c>
      <c r="F137" s="29" t="str">
        <f>IF('職員点検資料２ (記入例)'!F137="","",'職員点検資料２ (記入例)'!F137)</f>
        <v/>
      </c>
      <c r="G137" s="2691" t="str">
        <f>IF('職員点検資料２ (記入例)'!G137="","",'職員点検資料２ (記入例)'!G137)</f>
        <v/>
      </c>
      <c r="H137" s="2691" t="str">
        <f>'職員点検資料２ (記入例)'!H137</f>
        <v>定めあり・定めなし</v>
      </c>
      <c r="I137" s="2715"/>
      <c r="J137" s="2705" t="s">
        <v>629</v>
      </c>
      <c r="K137" s="2708"/>
      <c r="L137" s="2656" t="s">
        <v>629</v>
      </c>
      <c r="M137" s="2715"/>
      <c r="N137" s="2705" t="s">
        <v>629</v>
      </c>
      <c r="O137" s="2708"/>
      <c r="P137" s="2656" t="s">
        <v>629</v>
      </c>
      <c r="Q137" s="36"/>
      <c r="R137" s="36"/>
      <c r="S137" s="36"/>
      <c r="T137" s="36"/>
      <c r="V137" s="2662" t="str">
        <f>'職員点検資料２ (記入例)'!AD137</f>
        <v/>
      </c>
    </row>
    <row r="138" spans="1:22" s="16" customFormat="1">
      <c r="A138" s="2497"/>
      <c r="B138" s="2689"/>
      <c r="C138" s="2648"/>
      <c r="D138" s="2692"/>
      <c r="E138" s="30" t="str">
        <f>'職員点検資料２ (記入例)'!E138</f>
        <v>幼稚園教諭</v>
      </c>
      <c r="F138" s="31" t="str">
        <f>IF('職員点検資料２ (記入例)'!F138="","",'職員点検資料２ (記入例)'!F138)</f>
        <v/>
      </c>
      <c r="G138" s="2692"/>
      <c r="H138" s="2692"/>
      <c r="I138" s="2716"/>
      <c r="J138" s="2706"/>
      <c r="K138" s="2709"/>
      <c r="L138" s="2657"/>
      <c r="M138" s="2716"/>
      <c r="N138" s="2706"/>
      <c r="O138" s="2709"/>
      <c r="P138" s="2657"/>
      <c r="Q138" s="36"/>
      <c r="R138" s="36"/>
      <c r="S138" s="36"/>
      <c r="T138" s="36"/>
      <c r="V138" s="2663"/>
    </row>
    <row r="139" spans="1:22" s="16" customFormat="1">
      <c r="A139" s="2498"/>
      <c r="B139" s="2690"/>
      <c r="C139" s="2649"/>
      <c r="D139" s="2693"/>
      <c r="E139" s="32" t="str">
        <f>'職員点検資料２ (記入例)'!E139</f>
        <v>（　　　　　　）</v>
      </c>
      <c r="F139" s="33" t="str">
        <f>IF('職員点検資料２ (記入例)'!F139="","",'職員点検資料２ (記入例)'!F139)</f>
        <v/>
      </c>
      <c r="G139" s="2693"/>
      <c r="H139" s="2693"/>
      <c r="I139" s="2717"/>
      <c r="J139" s="2707"/>
      <c r="K139" s="2710"/>
      <c r="L139" s="2658"/>
      <c r="M139" s="2717"/>
      <c r="N139" s="2707"/>
      <c r="O139" s="2710"/>
      <c r="P139" s="2658"/>
      <c r="Q139" s="36"/>
      <c r="R139" s="36"/>
      <c r="S139" s="36"/>
      <c r="T139" s="36"/>
      <c r="V139" s="2664"/>
    </row>
    <row r="140" spans="1:22" s="16" customFormat="1" ht="12" customHeight="1">
      <c r="A140" s="2496">
        <v>46</v>
      </c>
      <c r="B140" s="2688" t="str">
        <f>IF('職員点検資料２ (記入例)'!B140="","",'職員点検資料２ (記入例)'!B140)</f>
        <v/>
      </c>
      <c r="C140" s="2647" t="str">
        <f>IF('職員点検資料２ (記入例)'!C140="","",'職員点検資料２ (記入例)'!C140)</f>
        <v/>
      </c>
      <c r="D140" s="2691" t="str">
        <f>IF('職員点検資料２ (記入例)'!D140="","",'職員点検資料２ (記入例)'!D140)</f>
        <v/>
      </c>
      <c r="E140" s="28" t="str">
        <f>'職員点検資料２ (記入例)'!E140</f>
        <v>保育士</v>
      </c>
      <c r="F140" s="29" t="str">
        <f>IF('職員点検資料２ (記入例)'!F140="","",'職員点検資料２ (記入例)'!F140)</f>
        <v/>
      </c>
      <c r="G140" s="2691" t="str">
        <f>IF('職員点検資料２ (記入例)'!G140="","",'職員点検資料２ (記入例)'!G140)</f>
        <v/>
      </c>
      <c r="H140" s="2691" t="str">
        <f>'職員点検資料２ (記入例)'!H140</f>
        <v>定めあり・定めなし</v>
      </c>
      <c r="I140" s="2715"/>
      <c r="J140" s="2705" t="s">
        <v>629</v>
      </c>
      <c r="K140" s="2708"/>
      <c r="L140" s="2656" t="s">
        <v>629</v>
      </c>
      <c r="M140" s="2715"/>
      <c r="N140" s="2705" t="s">
        <v>629</v>
      </c>
      <c r="O140" s="2708"/>
      <c r="P140" s="2656" t="s">
        <v>629</v>
      </c>
      <c r="Q140" s="36"/>
      <c r="R140" s="36"/>
      <c r="S140" s="36"/>
      <c r="T140" s="36"/>
      <c r="V140" s="2662" t="str">
        <f>'職員点検資料２ (記入例)'!AD140</f>
        <v/>
      </c>
    </row>
    <row r="141" spans="1:22" s="16" customFormat="1">
      <c r="A141" s="2497"/>
      <c r="B141" s="2689"/>
      <c r="C141" s="2648"/>
      <c r="D141" s="2692"/>
      <c r="E141" s="30" t="str">
        <f>'職員点検資料２ (記入例)'!E141</f>
        <v>幼稚園教諭</v>
      </c>
      <c r="F141" s="31" t="str">
        <f>IF('職員点検資料２ (記入例)'!F141="","",'職員点検資料２ (記入例)'!F141)</f>
        <v/>
      </c>
      <c r="G141" s="2692"/>
      <c r="H141" s="2692"/>
      <c r="I141" s="2716"/>
      <c r="J141" s="2706"/>
      <c r="K141" s="2709"/>
      <c r="L141" s="2657"/>
      <c r="M141" s="2716"/>
      <c r="N141" s="2706"/>
      <c r="O141" s="2709"/>
      <c r="P141" s="2657"/>
      <c r="Q141" s="36"/>
      <c r="R141" s="36"/>
      <c r="S141" s="36"/>
      <c r="T141" s="36"/>
      <c r="V141" s="2663"/>
    </row>
    <row r="142" spans="1:22" s="16" customFormat="1">
      <c r="A142" s="2498"/>
      <c r="B142" s="2690"/>
      <c r="C142" s="2649"/>
      <c r="D142" s="2693"/>
      <c r="E142" s="32" t="str">
        <f>'職員点検資料２ (記入例)'!E142</f>
        <v>（　　　　　　）</v>
      </c>
      <c r="F142" s="33" t="str">
        <f>IF('職員点検資料２ (記入例)'!F142="","",'職員点検資料２ (記入例)'!F142)</f>
        <v/>
      </c>
      <c r="G142" s="2693"/>
      <c r="H142" s="2693"/>
      <c r="I142" s="2717"/>
      <c r="J142" s="2707"/>
      <c r="K142" s="2710"/>
      <c r="L142" s="2658"/>
      <c r="M142" s="2717"/>
      <c r="N142" s="2707"/>
      <c r="O142" s="2710"/>
      <c r="P142" s="2658"/>
      <c r="Q142" s="36"/>
      <c r="R142" s="36"/>
      <c r="S142" s="36"/>
      <c r="T142" s="36"/>
      <c r="V142" s="2664"/>
    </row>
    <row r="143" spans="1:22" s="16" customFormat="1" ht="12" customHeight="1">
      <c r="A143" s="2496">
        <v>47</v>
      </c>
      <c r="B143" s="2688" t="str">
        <f>IF('職員点検資料２ (記入例)'!B143="","",'職員点検資料２ (記入例)'!B143)</f>
        <v/>
      </c>
      <c r="C143" s="2647" t="str">
        <f>IF('職員点検資料２ (記入例)'!C143="","",'職員点検資料２ (記入例)'!C143)</f>
        <v/>
      </c>
      <c r="D143" s="2691" t="str">
        <f>IF('職員点検資料２ (記入例)'!D143="","",'職員点検資料２ (記入例)'!D143)</f>
        <v/>
      </c>
      <c r="E143" s="28" t="str">
        <f>'職員点検資料２ (記入例)'!E143</f>
        <v>保育士</v>
      </c>
      <c r="F143" s="29" t="str">
        <f>IF('職員点検資料２ (記入例)'!F143="","",'職員点検資料２ (記入例)'!F143)</f>
        <v/>
      </c>
      <c r="G143" s="2691" t="str">
        <f>IF('職員点検資料２ (記入例)'!G143="","",'職員点検資料２ (記入例)'!G143)</f>
        <v/>
      </c>
      <c r="H143" s="2691" t="str">
        <f>'職員点検資料２ (記入例)'!H143</f>
        <v>定めあり・定めなし</v>
      </c>
      <c r="I143" s="2715"/>
      <c r="J143" s="2705" t="s">
        <v>629</v>
      </c>
      <c r="K143" s="2708"/>
      <c r="L143" s="2656" t="s">
        <v>629</v>
      </c>
      <c r="M143" s="2715"/>
      <c r="N143" s="2705" t="s">
        <v>629</v>
      </c>
      <c r="O143" s="2708"/>
      <c r="P143" s="2656" t="s">
        <v>629</v>
      </c>
      <c r="Q143" s="36"/>
      <c r="R143" s="36"/>
      <c r="S143" s="36"/>
      <c r="T143" s="36"/>
      <c r="V143" s="2662" t="str">
        <f>'職員点検資料２ (記入例)'!AD143</f>
        <v/>
      </c>
    </row>
    <row r="144" spans="1:22" s="16" customFormat="1">
      <c r="A144" s="2497"/>
      <c r="B144" s="2689"/>
      <c r="C144" s="2648"/>
      <c r="D144" s="2692"/>
      <c r="E144" s="30" t="str">
        <f>'職員点検資料２ (記入例)'!E144</f>
        <v>幼稚園教諭</v>
      </c>
      <c r="F144" s="31" t="str">
        <f>IF('職員点検資料２ (記入例)'!F144="","",'職員点検資料２ (記入例)'!F144)</f>
        <v/>
      </c>
      <c r="G144" s="2692"/>
      <c r="H144" s="2692"/>
      <c r="I144" s="2716"/>
      <c r="J144" s="2706"/>
      <c r="K144" s="2709"/>
      <c r="L144" s="2657"/>
      <c r="M144" s="2716"/>
      <c r="N144" s="2706"/>
      <c r="O144" s="2709"/>
      <c r="P144" s="2657"/>
      <c r="Q144" s="36"/>
      <c r="R144" s="36"/>
      <c r="S144" s="36"/>
      <c r="T144" s="36"/>
      <c r="V144" s="2663"/>
    </row>
    <row r="145" spans="1:22" s="16" customFormat="1">
      <c r="A145" s="2498"/>
      <c r="B145" s="2690"/>
      <c r="C145" s="2649"/>
      <c r="D145" s="2693"/>
      <c r="E145" s="32" t="str">
        <f>'職員点検資料２ (記入例)'!E145</f>
        <v>（　　　　　　）</v>
      </c>
      <c r="F145" s="33" t="str">
        <f>IF('職員点検資料２ (記入例)'!F145="","",'職員点検資料２ (記入例)'!F145)</f>
        <v/>
      </c>
      <c r="G145" s="2693"/>
      <c r="H145" s="2693"/>
      <c r="I145" s="2717"/>
      <c r="J145" s="2707"/>
      <c r="K145" s="2710"/>
      <c r="L145" s="2658"/>
      <c r="M145" s="2717"/>
      <c r="N145" s="2707"/>
      <c r="O145" s="2710"/>
      <c r="P145" s="2658"/>
      <c r="Q145" s="36"/>
      <c r="R145" s="36"/>
      <c r="S145" s="36"/>
      <c r="T145" s="36"/>
      <c r="V145" s="2664"/>
    </row>
    <row r="146" spans="1:22" s="16" customFormat="1" ht="12" customHeight="1">
      <c r="A146" s="2496">
        <v>48</v>
      </c>
      <c r="B146" s="2688" t="str">
        <f>IF('職員点検資料２ (記入例)'!B146="","",'職員点検資料２ (記入例)'!B146)</f>
        <v/>
      </c>
      <c r="C146" s="2647" t="str">
        <f>IF('職員点検資料２ (記入例)'!C146="","",'職員点検資料２ (記入例)'!C146)</f>
        <v/>
      </c>
      <c r="D146" s="2691" t="str">
        <f>IF('職員点検資料２ (記入例)'!D146="","",'職員点検資料２ (記入例)'!D146)</f>
        <v/>
      </c>
      <c r="E146" s="28" t="str">
        <f>'職員点検資料２ (記入例)'!E146</f>
        <v>保育士</v>
      </c>
      <c r="F146" s="29" t="str">
        <f>IF('職員点検資料２ (記入例)'!F146="","",'職員点検資料２ (記入例)'!F146)</f>
        <v/>
      </c>
      <c r="G146" s="2691" t="str">
        <f>IF('職員点検資料２ (記入例)'!G146="","",'職員点検資料２ (記入例)'!G146)</f>
        <v/>
      </c>
      <c r="H146" s="2691" t="str">
        <f>'職員点検資料２ (記入例)'!H146</f>
        <v>定めあり・定めなし</v>
      </c>
      <c r="I146" s="2715"/>
      <c r="J146" s="2705" t="s">
        <v>629</v>
      </c>
      <c r="K146" s="2708"/>
      <c r="L146" s="2656" t="s">
        <v>629</v>
      </c>
      <c r="M146" s="2715"/>
      <c r="N146" s="2705" t="s">
        <v>629</v>
      </c>
      <c r="O146" s="2708"/>
      <c r="P146" s="2656" t="s">
        <v>629</v>
      </c>
      <c r="Q146" s="36"/>
      <c r="R146" s="36"/>
      <c r="S146" s="36"/>
      <c r="T146" s="36"/>
      <c r="V146" s="2662" t="str">
        <f>'職員点検資料２ (記入例)'!AD146</f>
        <v/>
      </c>
    </row>
    <row r="147" spans="1:22" s="16" customFormat="1">
      <c r="A147" s="2497"/>
      <c r="B147" s="2689"/>
      <c r="C147" s="2648"/>
      <c r="D147" s="2692"/>
      <c r="E147" s="30" t="str">
        <f>'職員点検資料２ (記入例)'!E147</f>
        <v>幼稚園教諭</v>
      </c>
      <c r="F147" s="31" t="str">
        <f>IF('職員点検資料２ (記入例)'!F147="","",'職員点検資料２ (記入例)'!F147)</f>
        <v/>
      </c>
      <c r="G147" s="2692"/>
      <c r="H147" s="2692"/>
      <c r="I147" s="2716"/>
      <c r="J147" s="2706"/>
      <c r="K147" s="2709"/>
      <c r="L147" s="2657"/>
      <c r="M147" s="2716"/>
      <c r="N147" s="2706"/>
      <c r="O147" s="2709"/>
      <c r="P147" s="2657"/>
      <c r="Q147" s="36"/>
      <c r="R147" s="36"/>
      <c r="S147" s="36"/>
      <c r="T147" s="36"/>
      <c r="V147" s="2663"/>
    </row>
    <row r="148" spans="1:22" s="16" customFormat="1">
      <c r="A148" s="2498"/>
      <c r="B148" s="2690"/>
      <c r="C148" s="2649"/>
      <c r="D148" s="2693"/>
      <c r="E148" s="32" t="str">
        <f>'職員点検資料２ (記入例)'!E148</f>
        <v>（　　　　　　）</v>
      </c>
      <c r="F148" s="33" t="str">
        <f>IF('職員点検資料２ (記入例)'!F148="","",'職員点検資料２ (記入例)'!F148)</f>
        <v/>
      </c>
      <c r="G148" s="2693"/>
      <c r="H148" s="2693"/>
      <c r="I148" s="2717"/>
      <c r="J148" s="2707"/>
      <c r="K148" s="2710"/>
      <c r="L148" s="2658"/>
      <c r="M148" s="2717"/>
      <c r="N148" s="2707"/>
      <c r="O148" s="2710"/>
      <c r="P148" s="2658"/>
      <c r="Q148" s="36"/>
      <c r="R148" s="36"/>
      <c r="S148" s="36"/>
      <c r="T148" s="36"/>
      <c r="V148" s="2664"/>
    </row>
    <row r="149" spans="1:22" s="16" customFormat="1" ht="12" customHeight="1">
      <c r="A149" s="2496">
        <v>49</v>
      </c>
      <c r="B149" s="2688" t="str">
        <f>IF('職員点検資料２ (記入例)'!B149="","",'職員点検資料２ (記入例)'!B149)</f>
        <v/>
      </c>
      <c r="C149" s="2647" t="str">
        <f>IF('職員点検資料２ (記入例)'!C149="","",'職員点検資料２ (記入例)'!C149)</f>
        <v/>
      </c>
      <c r="D149" s="2691" t="str">
        <f>IF('職員点検資料２ (記入例)'!D149="","",'職員点検資料２ (記入例)'!D149)</f>
        <v/>
      </c>
      <c r="E149" s="28" t="str">
        <f>'職員点検資料２ (記入例)'!E149</f>
        <v>保育士</v>
      </c>
      <c r="F149" s="29" t="str">
        <f>IF('職員点検資料２ (記入例)'!F149="","",'職員点検資料２ (記入例)'!F149)</f>
        <v/>
      </c>
      <c r="G149" s="2691" t="str">
        <f>IF('職員点検資料２ (記入例)'!G149="","",'職員点検資料２ (記入例)'!G149)</f>
        <v/>
      </c>
      <c r="H149" s="2691" t="str">
        <f>'職員点検資料２ (記入例)'!H149</f>
        <v>定めあり・定めなし</v>
      </c>
      <c r="I149" s="2715"/>
      <c r="J149" s="2705" t="s">
        <v>629</v>
      </c>
      <c r="K149" s="2708"/>
      <c r="L149" s="2656" t="s">
        <v>629</v>
      </c>
      <c r="M149" s="2715"/>
      <c r="N149" s="2705" t="s">
        <v>629</v>
      </c>
      <c r="O149" s="2708"/>
      <c r="P149" s="2656" t="s">
        <v>629</v>
      </c>
      <c r="Q149" s="36"/>
      <c r="R149" s="36"/>
      <c r="S149" s="36"/>
      <c r="T149" s="36"/>
      <c r="V149" s="2662" t="str">
        <f>'職員点検資料２ (記入例)'!AD149</f>
        <v/>
      </c>
    </row>
    <row r="150" spans="1:22" s="16" customFormat="1">
      <c r="A150" s="2497"/>
      <c r="B150" s="2689"/>
      <c r="C150" s="2648"/>
      <c r="D150" s="2692"/>
      <c r="E150" s="30" t="str">
        <f>'職員点検資料２ (記入例)'!E150</f>
        <v>幼稚園教諭</v>
      </c>
      <c r="F150" s="31" t="str">
        <f>IF('職員点検資料２ (記入例)'!F150="","",'職員点検資料２ (記入例)'!F150)</f>
        <v/>
      </c>
      <c r="G150" s="2692"/>
      <c r="H150" s="2692"/>
      <c r="I150" s="2716"/>
      <c r="J150" s="2706"/>
      <c r="K150" s="2709"/>
      <c r="L150" s="2657"/>
      <c r="M150" s="2716"/>
      <c r="N150" s="2706"/>
      <c r="O150" s="2709"/>
      <c r="P150" s="2657"/>
      <c r="Q150" s="36"/>
      <c r="R150" s="36"/>
      <c r="S150" s="36"/>
      <c r="T150" s="36"/>
      <c r="V150" s="2663"/>
    </row>
    <row r="151" spans="1:22" s="16" customFormat="1">
      <c r="A151" s="2498"/>
      <c r="B151" s="2690"/>
      <c r="C151" s="2649"/>
      <c r="D151" s="2693"/>
      <c r="E151" s="32" t="str">
        <f>'職員点検資料２ (記入例)'!E151</f>
        <v>（　　　　　　）</v>
      </c>
      <c r="F151" s="33" t="str">
        <f>IF('職員点検資料２ (記入例)'!F151="","",'職員点検資料２ (記入例)'!F151)</f>
        <v/>
      </c>
      <c r="G151" s="2693"/>
      <c r="H151" s="2693"/>
      <c r="I151" s="2717"/>
      <c r="J151" s="2707"/>
      <c r="K151" s="2710"/>
      <c r="L151" s="2658"/>
      <c r="M151" s="2717"/>
      <c r="N151" s="2707"/>
      <c r="O151" s="2710"/>
      <c r="P151" s="2658"/>
      <c r="Q151" s="36"/>
      <c r="R151" s="36"/>
      <c r="S151" s="36"/>
      <c r="T151" s="36"/>
      <c r="V151" s="2664"/>
    </row>
    <row r="152" spans="1:22" s="16" customFormat="1" ht="12" customHeight="1">
      <c r="A152" s="2496">
        <v>50</v>
      </c>
      <c r="B152" s="2688" t="str">
        <f>IF('職員点検資料２ (記入例)'!B152="","",'職員点検資料２ (記入例)'!B152)</f>
        <v/>
      </c>
      <c r="C152" s="2647" t="str">
        <f>IF('職員点検資料２ (記入例)'!C152="","",'職員点検資料２ (記入例)'!C152)</f>
        <v/>
      </c>
      <c r="D152" s="2691" t="str">
        <f>IF('職員点検資料２ (記入例)'!D152="","",'職員点検資料２ (記入例)'!D152)</f>
        <v/>
      </c>
      <c r="E152" s="28" t="str">
        <f>'職員点検資料２ (記入例)'!E152</f>
        <v>保育士</v>
      </c>
      <c r="F152" s="29" t="str">
        <f>IF('職員点検資料２ (記入例)'!F152="","",'職員点検資料２ (記入例)'!F152)</f>
        <v/>
      </c>
      <c r="G152" s="2691" t="str">
        <f>IF('職員点検資料２ (記入例)'!G152="","",'職員点検資料２ (記入例)'!G152)</f>
        <v/>
      </c>
      <c r="H152" s="2691" t="str">
        <f>'職員点検資料２ (記入例)'!H152</f>
        <v>定めあり・定めなし</v>
      </c>
      <c r="I152" s="2715"/>
      <c r="J152" s="2705" t="s">
        <v>629</v>
      </c>
      <c r="K152" s="2708"/>
      <c r="L152" s="2656" t="s">
        <v>629</v>
      </c>
      <c r="M152" s="2715"/>
      <c r="N152" s="2705" t="s">
        <v>629</v>
      </c>
      <c r="O152" s="2708"/>
      <c r="P152" s="2656" t="s">
        <v>629</v>
      </c>
      <c r="Q152" s="36"/>
      <c r="R152" s="36"/>
      <c r="S152" s="36"/>
      <c r="T152" s="36"/>
      <c r="V152" s="2662" t="str">
        <f>'職員点検資料２ (記入例)'!AD152</f>
        <v/>
      </c>
    </row>
    <row r="153" spans="1:22" s="16" customFormat="1">
      <c r="A153" s="2497"/>
      <c r="B153" s="2689"/>
      <c r="C153" s="2648"/>
      <c r="D153" s="2692"/>
      <c r="E153" s="30" t="str">
        <f>'職員点検資料２ (記入例)'!E153</f>
        <v>幼稚園教諭</v>
      </c>
      <c r="F153" s="31" t="str">
        <f>IF('職員点検資料２ (記入例)'!F153="","",'職員点検資料２ (記入例)'!F153)</f>
        <v/>
      </c>
      <c r="G153" s="2692"/>
      <c r="H153" s="2692"/>
      <c r="I153" s="2716"/>
      <c r="J153" s="2706"/>
      <c r="K153" s="2709"/>
      <c r="L153" s="2657"/>
      <c r="M153" s="2716"/>
      <c r="N153" s="2706"/>
      <c r="O153" s="2709"/>
      <c r="P153" s="2657"/>
      <c r="Q153" s="36"/>
      <c r="R153" s="36"/>
      <c r="S153" s="36"/>
      <c r="T153" s="36"/>
      <c r="V153" s="2663"/>
    </row>
    <row r="154" spans="1:22" s="16" customFormat="1">
      <c r="A154" s="2498"/>
      <c r="B154" s="2690"/>
      <c r="C154" s="2649"/>
      <c r="D154" s="2693"/>
      <c r="E154" s="32" t="str">
        <f>'職員点検資料２ (記入例)'!E154</f>
        <v>（　　　　　　）</v>
      </c>
      <c r="F154" s="33" t="str">
        <f>IF('職員点検資料２ (記入例)'!F154="","",'職員点検資料２ (記入例)'!F154)</f>
        <v/>
      </c>
      <c r="G154" s="2693"/>
      <c r="H154" s="2693"/>
      <c r="I154" s="2717"/>
      <c r="J154" s="2707"/>
      <c r="K154" s="2710"/>
      <c r="L154" s="2658"/>
      <c r="M154" s="2717"/>
      <c r="N154" s="2707"/>
      <c r="O154" s="2710"/>
      <c r="P154" s="2658"/>
      <c r="Q154" s="36"/>
      <c r="R154" s="36"/>
      <c r="S154" s="36"/>
      <c r="T154" s="36"/>
      <c r="V154" s="2664"/>
    </row>
    <row r="155" spans="1:22" s="16" customFormat="1" ht="12" customHeight="1">
      <c r="A155" s="2496">
        <v>51</v>
      </c>
      <c r="B155" s="2688" t="str">
        <f>IF('職員点検資料２ (記入例)'!B155="","",'職員点検資料２ (記入例)'!B155)</f>
        <v/>
      </c>
      <c r="C155" s="2647" t="str">
        <f>IF('職員点検資料２ (記入例)'!C155="","",'職員点検資料２ (記入例)'!C155)</f>
        <v/>
      </c>
      <c r="D155" s="2691" t="str">
        <f>IF('職員点検資料２ (記入例)'!D155="","",'職員点検資料２ (記入例)'!D155)</f>
        <v/>
      </c>
      <c r="E155" s="28" t="str">
        <f>'職員点検資料２ (記入例)'!E155</f>
        <v>保育士</v>
      </c>
      <c r="F155" s="29" t="str">
        <f>IF('職員点検資料２ (記入例)'!F155="","",'職員点検資料２ (記入例)'!F155)</f>
        <v/>
      </c>
      <c r="G155" s="2691" t="str">
        <f>IF('職員点検資料２ (記入例)'!G155="","",'職員点検資料２ (記入例)'!G155)</f>
        <v/>
      </c>
      <c r="H155" s="2691" t="str">
        <f>'職員点検資料２ (記入例)'!H155</f>
        <v>定めあり・定めなし</v>
      </c>
      <c r="I155" s="2715"/>
      <c r="J155" s="2705" t="s">
        <v>629</v>
      </c>
      <c r="K155" s="2708"/>
      <c r="L155" s="2656" t="s">
        <v>629</v>
      </c>
      <c r="M155" s="2715"/>
      <c r="N155" s="2705" t="s">
        <v>629</v>
      </c>
      <c r="O155" s="2708"/>
      <c r="P155" s="2656" t="s">
        <v>629</v>
      </c>
      <c r="Q155" s="36"/>
      <c r="R155" s="36"/>
      <c r="S155" s="36"/>
      <c r="T155" s="36"/>
      <c r="V155" s="2662" t="str">
        <f>'職員点検資料２ (記入例)'!AD155</f>
        <v/>
      </c>
    </row>
    <row r="156" spans="1:22" s="16" customFormat="1">
      <c r="A156" s="2497"/>
      <c r="B156" s="2689"/>
      <c r="C156" s="2648"/>
      <c r="D156" s="2692"/>
      <c r="E156" s="30" t="str">
        <f>'職員点検資料２ (記入例)'!E156</f>
        <v>幼稚園教諭</v>
      </c>
      <c r="F156" s="31" t="str">
        <f>IF('職員点検資料２ (記入例)'!F156="","",'職員点検資料２ (記入例)'!F156)</f>
        <v/>
      </c>
      <c r="G156" s="2692"/>
      <c r="H156" s="2692"/>
      <c r="I156" s="2716"/>
      <c r="J156" s="2706"/>
      <c r="K156" s="2709"/>
      <c r="L156" s="2657"/>
      <c r="M156" s="2716"/>
      <c r="N156" s="2706"/>
      <c r="O156" s="2709"/>
      <c r="P156" s="2657"/>
      <c r="Q156" s="36"/>
      <c r="R156" s="36"/>
      <c r="S156" s="36"/>
      <c r="T156" s="36"/>
      <c r="V156" s="2663"/>
    </row>
    <row r="157" spans="1:22" s="16" customFormat="1">
      <c r="A157" s="2498"/>
      <c r="B157" s="2690"/>
      <c r="C157" s="2649"/>
      <c r="D157" s="2693"/>
      <c r="E157" s="32" t="str">
        <f>'職員点検資料２ (記入例)'!E157</f>
        <v>（　　　　　　）</v>
      </c>
      <c r="F157" s="33" t="str">
        <f>IF('職員点検資料２ (記入例)'!F157="","",'職員点検資料２ (記入例)'!F157)</f>
        <v/>
      </c>
      <c r="G157" s="2693"/>
      <c r="H157" s="2693"/>
      <c r="I157" s="2717"/>
      <c r="J157" s="2707"/>
      <c r="K157" s="2710"/>
      <c r="L157" s="2658"/>
      <c r="M157" s="2717"/>
      <c r="N157" s="2707"/>
      <c r="O157" s="2710"/>
      <c r="P157" s="2658"/>
      <c r="Q157" s="36"/>
      <c r="R157" s="36"/>
      <c r="S157" s="36"/>
      <c r="T157" s="36"/>
      <c r="V157" s="2664"/>
    </row>
    <row r="158" spans="1:22" s="16" customFormat="1" ht="12" customHeight="1">
      <c r="A158" s="2496">
        <v>52</v>
      </c>
      <c r="B158" s="2688" t="str">
        <f>IF('職員点検資料２ (記入例)'!B158="","",'職員点検資料２ (記入例)'!B158)</f>
        <v/>
      </c>
      <c r="C158" s="2647" t="str">
        <f>IF('職員点検資料２ (記入例)'!C158="","",'職員点検資料２ (記入例)'!C158)</f>
        <v/>
      </c>
      <c r="D158" s="2691" t="str">
        <f>IF('職員点検資料２ (記入例)'!D158="","",'職員点検資料２ (記入例)'!D158)</f>
        <v/>
      </c>
      <c r="E158" s="28" t="str">
        <f>'職員点検資料２ (記入例)'!E158</f>
        <v>保育士</v>
      </c>
      <c r="F158" s="29" t="str">
        <f>IF('職員点検資料２ (記入例)'!F158="","",'職員点検資料２ (記入例)'!F158)</f>
        <v/>
      </c>
      <c r="G158" s="2691" t="str">
        <f>IF('職員点検資料２ (記入例)'!G158="","",'職員点検資料２ (記入例)'!G158)</f>
        <v/>
      </c>
      <c r="H158" s="2691" t="str">
        <f>'職員点検資料２ (記入例)'!H158</f>
        <v>定めあり・定めなし</v>
      </c>
      <c r="I158" s="2715"/>
      <c r="J158" s="2705" t="s">
        <v>629</v>
      </c>
      <c r="K158" s="2708"/>
      <c r="L158" s="2656" t="s">
        <v>629</v>
      </c>
      <c r="M158" s="2715"/>
      <c r="N158" s="2705" t="s">
        <v>629</v>
      </c>
      <c r="O158" s="2708"/>
      <c r="P158" s="2656" t="s">
        <v>629</v>
      </c>
      <c r="Q158" s="36"/>
      <c r="R158" s="36"/>
      <c r="S158" s="36"/>
      <c r="T158" s="36"/>
      <c r="V158" s="2662" t="str">
        <f>'職員点検資料２ (記入例)'!AD158</f>
        <v/>
      </c>
    </row>
    <row r="159" spans="1:22" s="16" customFormat="1">
      <c r="A159" s="2497"/>
      <c r="B159" s="2689"/>
      <c r="C159" s="2648"/>
      <c r="D159" s="2692"/>
      <c r="E159" s="30" t="str">
        <f>'職員点検資料２ (記入例)'!E159</f>
        <v>幼稚園教諭</v>
      </c>
      <c r="F159" s="31" t="str">
        <f>IF('職員点検資料２ (記入例)'!F159="","",'職員点検資料２ (記入例)'!F159)</f>
        <v/>
      </c>
      <c r="G159" s="2692"/>
      <c r="H159" s="2692"/>
      <c r="I159" s="2716"/>
      <c r="J159" s="2706"/>
      <c r="K159" s="2709"/>
      <c r="L159" s="2657"/>
      <c r="M159" s="2716"/>
      <c r="N159" s="2706"/>
      <c r="O159" s="2709"/>
      <c r="P159" s="2657"/>
      <c r="Q159" s="36"/>
      <c r="R159" s="36"/>
      <c r="S159" s="36"/>
      <c r="T159" s="36"/>
      <c r="V159" s="2663"/>
    </row>
    <row r="160" spans="1:22" s="16" customFormat="1">
      <c r="A160" s="2498"/>
      <c r="B160" s="2690"/>
      <c r="C160" s="2649"/>
      <c r="D160" s="2693"/>
      <c r="E160" s="32" t="str">
        <f>'職員点検資料２ (記入例)'!E160</f>
        <v>（　　　　　　）</v>
      </c>
      <c r="F160" s="33" t="str">
        <f>IF('職員点検資料２ (記入例)'!F160="","",'職員点検資料２ (記入例)'!F160)</f>
        <v/>
      </c>
      <c r="G160" s="2693"/>
      <c r="H160" s="2693"/>
      <c r="I160" s="2717"/>
      <c r="J160" s="2707"/>
      <c r="K160" s="2710"/>
      <c r="L160" s="2658"/>
      <c r="M160" s="2717"/>
      <c r="N160" s="2707"/>
      <c r="O160" s="2710"/>
      <c r="P160" s="2658"/>
      <c r="Q160" s="36"/>
      <c r="R160" s="36"/>
      <c r="S160" s="36"/>
      <c r="T160" s="36"/>
      <c r="V160" s="2664"/>
    </row>
    <row r="161" spans="1:22" s="16" customFormat="1" ht="12" customHeight="1">
      <c r="A161" s="2496">
        <v>53</v>
      </c>
      <c r="B161" s="2688" t="str">
        <f>IF('職員点検資料２ (記入例)'!B161="","",'職員点検資料２ (記入例)'!B161)</f>
        <v/>
      </c>
      <c r="C161" s="2647" t="str">
        <f>IF('職員点検資料２ (記入例)'!C161="","",'職員点検資料２ (記入例)'!C161)</f>
        <v/>
      </c>
      <c r="D161" s="2691" t="str">
        <f>IF('職員点検資料２ (記入例)'!D161="","",'職員点検資料２ (記入例)'!D161)</f>
        <v/>
      </c>
      <c r="E161" s="28" t="str">
        <f>'職員点検資料２ (記入例)'!E161</f>
        <v>保育士</v>
      </c>
      <c r="F161" s="29" t="str">
        <f>IF('職員点検資料２ (記入例)'!F161="","",'職員点検資料２ (記入例)'!F161)</f>
        <v/>
      </c>
      <c r="G161" s="2691" t="str">
        <f>IF('職員点検資料２ (記入例)'!G161="","",'職員点検資料２ (記入例)'!G161)</f>
        <v/>
      </c>
      <c r="H161" s="2691" t="str">
        <f>'職員点検資料２ (記入例)'!H161</f>
        <v>定めあり・定めなし</v>
      </c>
      <c r="I161" s="2715"/>
      <c r="J161" s="2705" t="s">
        <v>629</v>
      </c>
      <c r="K161" s="2708"/>
      <c r="L161" s="2656" t="s">
        <v>629</v>
      </c>
      <c r="M161" s="2715"/>
      <c r="N161" s="2705" t="s">
        <v>629</v>
      </c>
      <c r="O161" s="2708"/>
      <c r="P161" s="2656" t="s">
        <v>629</v>
      </c>
      <c r="Q161" s="36"/>
      <c r="R161" s="36"/>
      <c r="S161" s="36"/>
      <c r="T161" s="36"/>
      <c r="V161" s="2662" t="str">
        <f>'職員点検資料２ (記入例)'!AD161</f>
        <v/>
      </c>
    </row>
    <row r="162" spans="1:22" s="16" customFormat="1">
      <c r="A162" s="2497"/>
      <c r="B162" s="2689"/>
      <c r="C162" s="2648"/>
      <c r="D162" s="2692"/>
      <c r="E162" s="30" t="str">
        <f>'職員点検資料２ (記入例)'!E162</f>
        <v>幼稚園教諭</v>
      </c>
      <c r="F162" s="31" t="str">
        <f>IF('職員点検資料２ (記入例)'!F162="","",'職員点検資料２ (記入例)'!F162)</f>
        <v/>
      </c>
      <c r="G162" s="2692"/>
      <c r="H162" s="2692"/>
      <c r="I162" s="2716"/>
      <c r="J162" s="2706"/>
      <c r="K162" s="2709"/>
      <c r="L162" s="2657"/>
      <c r="M162" s="2716"/>
      <c r="N162" s="2706"/>
      <c r="O162" s="2709"/>
      <c r="P162" s="2657"/>
      <c r="Q162" s="36"/>
      <c r="R162" s="36"/>
      <c r="S162" s="36"/>
      <c r="T162" s="36"/>
      <c r="V162" s="2663"/>
    </row>
    <row r="163" spans="1:22" s="16" customFormat="1">
      <c r="A163" s="2498"/>
      <c r="B163" s="2690"/>
      <c r="C163" s="2649"/>
      <c r="D163" s="2693"/>
      <c r="E163" s="32" t="str">
        <f>'職員点検資料２ (記入例)'!E163</f>
        <v>（　　　　　　）</v>
      </c>
      <c r="F163" s="33" t="str">
        <f>IF('職員点検資料２ (記入例)'!F163="","",'職員点検資料２ (記入例)'!F163)</f>
        <v/>
      </c>
      <c r="G163" s="2693"/>
      <c r="H163" s="2693"/>
      <c r="I163" s="2717"/>
      <c r="J163" s="2707"/>
      <c r="K163" s="2710"/>
      <c r="L163" s="2658"/>
      <c r="M163" s="2717"/>
      <c r="N163" s="2707"/>
      <c r="O163" s="2710"/>
      <c r="P163" s="2658"/>
      <c r="Q163" s="36"/>
      <c r="R163" s="36"/>
      <c r="S163" s="36"/>
      <c r="T163" s="36"/>
      <c r="V163" s="2664"/>
    </row>
    <row r="164" spans="1:22" s="16" customFormat="1" ht="12" customHeight="1">
      <c r="A164" s="2496">
        <v>54</v>
      </c>
      <c r="B164" s="2688" t="str">
        <f>IF('職員点検資料２ (記入例)'!B164="","",'職員点検資料２ (記入例)'!B164)</f>
        <v/>
      </c>
      <c r="C164" s="2647" t="str">
        <f>IF('職員点検資料２ (記入例)'!C164="","",'職員点検資料２ (記入例)'!C164)</f>
        <v/>
      </c>
      <c r="D164" s="2691" t="str">
        <f>IF('職員点検資料２ (記入例)'!D164="","",'職員点検資料２ (記入例)'!D164)</f>
        <v/>
      </c>
      <c r="E164" s="28" t="str">
        <f>'職員点検資料２ (記入例)'!E164</f>
        <v>保育士</v>
      </c>
      <c r="F164" s="29" t="str">
        <f>IF('職員点検資料２ (記入例)'!F164="","",'職員点検資料２ (記入例)'!F164)</f>
        <v/>
      </c>
      <c r="G164" s="2691" t="str">
        <f>IF('職員点検資料２ (記入例)'!G164="","",'職員点検資料２ (記入例)'!G164)</f>
        <v/>
      </c>
      <c r="H164" s="2691" t="str">
        <f>'職員点検資料２ (記入例)'!H164</f>
        <v>定めあり・定めなし</v>
      </c>
      <c r="I164" s="2715"/>
      <c r="J164" s="2705" t="s">
        <v>629</v>
      </c>
      <c r="K164" s="2708"/>
      <c r="L164" s="2656" t="s">
        <v>629</v>
      </c>
      <c r="M164" s="2715"/>
      <c r="N164" s="2705" t="s">
        <v>629</v>
      </c>
      <c r="O164" s="2708"/>
      <c r="P164" s="2656" t="s">
        <v>629</v>
      </c>
      <c r="Q164" s="36"/>
      <c r="R164" s="36"/>
      <c r="S164" s="36"/>
      <c r="T164" s="36"/>
      <c r="V164" s="2662" t="str">
        <f>'職員点検資料２ (記入例)'!AD164</f>
        <v/>
      </c>
    </row>
    <row r="165" spans="1:22" s="16" customFormat="1">
      <c r="A165" s="2497"/>
      <c r="B165" s="2689"/>
      <c r="C165" s="2648"/>
      <c r="D165" s="2692"/>
      <c r="E165" s="30" t="str">
        <f>'職員点検資料２ (記入例)'!E165</f>
        <v>幼稚園教諭</v>
      </c>
      <c r="F165" s="31" t="str">
        <f>IF('職員点検資料２ (記入例)'!F165="","",'職員点検資料２ (記入例)'!F165)</f>
        <v/>
      </c>
      <c r="G165" s="2692"/>
      <c r="H165" s="2692"/>
      <c r="I165" s="2716"/>
      <c r="J165" s="2706"/>
      <c r="K165" s="2709"/>
      <c r="L165" s="2657"/>
      <c r="M165" s="2716"/>
      <c r="N165" s="2706"/>
      <c r="O165" s="2709"/>
      <c r="P165" s="2657"/>
      <c r="Q165" s="36"/>
      <c r="R165" s="36"/>
      <c r="S165" s="36"/>
      <c r="T165" s="36"/>
      <c r="V165" s="2663"/>
    </row>
    <row r="166" spans="1:22" s="16" customFormat="1">
      <c r="A166" s="2498"/>
      <c r="B166" s="2690"/>
      <c r="C166" s="2649"/>
      <c r="D166" s="2693"/>
      <c r="E166" s="32" t="str">
        <f>'職員点検資料２ (記入例)'!E166</f>
        <v>（　　　　　　）</v>
      </c>
      <c r="F166" s="33" t="str">
        <f>IF('職員点検資料２ (記入例)'!F166="","",'職員点検資料２ (記入例)'!F166)</f>
        <v/>
      </c>
      <c r="G166" s="2693"/>
      <c r="H166" s="2693"/>
      <c r="I166" s="2717"/>
      <c r="J166" s="2707"/>
      <c r="K166" s="2710"/>
      <c r="L166" s="2658"/>
      <c r="M166" s="2717"/>
      <c r="N166" s="2707"/>
      <c r="O166" s="2710"/>
      <c r="P166" s="2658"/>
      <c r="Q166" s="36"/>
      <c r="R166" s="36"/>
      <c r="S166" s="36"/>
      <c r="T166" s="36"/>
      <c r="V166" s="2664"/>
    </row>
    <row r="167" spans="1:22" s="16" customFormat="1" ht="12" customHeight="1">
      <c r="A167" s="2496">
        <v>55</v>
      </c>
      <c r="B167" s="2688" t="str">
        <f>IF('職員点検資料２ (記入例)'!B167="","",'職員点検資料２ (記入例)'!B167)</f>
        <v/>
      </c>
      <c r="C167" s="2647" t="str">
        <f>IF('職員点検資料２ (記入例)'!C167="","",'職員点検資料２ (記入例)'!C167)</f>
        <v/>
      </c>
      <c r="D167" s="2691" t="str">
        <f>IF('職員点検資料２ (記入例)'!D167="","",'職員点検資料２ (記入例)'!D167)</f>
        <v/>
      </c>
      <c r="E167" s="28" t="str">
        <f>'職員点検資料２ (記入例)'!E167</f>
        <v>保育士</v>
      </c>
      <c r="F167" s="29" t="str">
        <f>IF('職員点検資料２ (記入例)'!F167="","",'職員点検資料２ (記入例)'!F167)</f>
        <v/>
      </c>
      <c r="G167" s="2691" t="str">
        <f>IF('職員点検資料２ (記入例)'!G167="","",'職員点検資料２ (記入例)'!G167)</f>
        <v/>
      </c>
      <c r="H167" s="2691" t="str">
        <f>'職員点検資料２ (記入例)'!H167</f>
        <v>定めあり・定めなし</v>
      </c>
      <c r="I167" s="2715"/>
      <c r="J167" s="2705" t="s">
        <v>629</v>
      </c>
      <c r="K167" s="2708"/>
      <c r="L167" s="2656" t="s">
        <v>629</v>
      </c>
      <c r="M167" s="2715"/>
      <c r="N167" s="2705" t="s">
        <v>629</v>
      </c>
      <c r="O167" s="2708"/>
      <c r="P167" s="2656" t="s">
        <v>629</v>
      </c>
      <c r="Q167" s="36"/>
      <c r="R167" s="36"/>
      <c r="S167" s="36"/>
      <c r="T167" s="36"/>
      <c r="V167" s="2662" t="str">
        <f>'職員点検資料２ (記入例)'!AD167</f>
        <v/>
      </c>
    </row>
    <row r="168" spans="1:22" s="16" customFormat="1">
      <c r="A168" s="2497"/>
      <c r="B168" s="2689"/>
      <c r="C168" s="2648"/>
      <c r="D168" s="2692"/>
      <c r="E168" s="30" t="str">
        <f>'職員点検資料２ (記入例)'!E168</f>
        <v>幼稚園教諭</v>
      </c>
      <c r="F168" s="31" t="str">
        <f>IF('職員点検資料２ (記入例)'!F168="","",'職員点検資料２ (記入例)'!F168)</f>
        <v/>
      </c>
      <c r="G168" s="2692"/>
      <c r="H168" s="2692"/>
      <c r="I168" s="2716"/>
      <c r="J168" s="2706"/>
      <c r="K168" s="2709"/>
      <c r="L168" s="2657"/>
      <c r="M168" s="2716"/>
      <c r="N168" s="2706"/>
      <c r="O168" s="2709"/>
      <c r="P168" s="2657"/>
      <c r="Q168" s="36"/>
      <c r="R168" s="36"/>
      <c r="S168" s="36"/>
      <c r="T168" s="36"/>
      <c r="V168" s="2663"/>
    </row>
    <row r="169" spans="1:22" s="16" customFormat="1">
      <c r="A169" s="2498"/>
      <c r="B169" s="2690"/>
      <c r="C169" s="2649"/>
      <c r="D169" s="2693"/>
      <c r="E169" s="32" t="str">
        <f>'職員点検資料２ (記入例)'!E169</f>
        <v>（　　　　　　）</v>
      </c>
      <c r="F169" s="33" t="str">
        <f>IF('職員点検資料２ (記入例)'!F169="","",'職員点検資料２ (記入例)'!F169)</f>
        <v/>
      </c>
      <c r="G169" s="2693"/>
      <c r="H169" s="2693"/>
      <c r="I169" s="2717"/>
      <c r="J169" s="2707"/>
      <c r="K169" s="2710"/>
      <c r="L169" s="2658"/>
      <c r="M169" s="2717"/>
      <c r="N169" s="2707"/>
      <c r="O169" s="2710"/>
      <c r="P169" s="2658"/>
      <c r="Q169" s="36"/>
      <c r="R169" s="36"/>
      <c r="S169" s="36"/>
      <c r="T169" s="36"/>
      <c r="V169" s="2664"/>
    </row>
    <row r="170" spans="1:22" s="16" customFormat="1" ht="12" customHeight="1">
      <c r="A170" s="2496">
        <v>56</v>
      </c>
      <c r="B170" s="2688" t="str">
        <f>IF('職員点検資料２ (記入例)'!B170="","",'職員点検資料２ (記入例)'!B170)</f>
        <v/>
      </c>
      <c r="C170" s="2647" t="str">
        <f>IF('職員点検資料２ (記入例)'!C170="","",'職員点検資料２ (記入例)'!C170)</f>
        <v/>
      </c>
      <c r="D170" s="2691" t="str">
        <f>IF('職員点検資料２ (記入例)'!D170="","",'職員点検資料２ (記入例)'!D170)</f>
        <v/>
      </c>
      <c r="E170" s="28" t="str">
        <f>'職員点検資料２ (記入例)'!E170</f>
        <v>保育士</v>
      </c>
      <c r="F170" s="29" t="str">
        <f>IF('職員点検資料２ (記入例)'!F170="","",'職員点検資料２ (記入例)'!F170)</f>
        <v/>
      </c>
      <c r="G170" s="2691" t="str">
        <f>IF('職員点検資料２ (記入例)'!G170="","",'職員点検資料２ (記入例)'!G170)</f>
        <v/>
      </c>
      <c r="H170" s="2691" t="str">
        <f>'職員点検資料２ (記入例)'!H170</f>
        <v>定めあり・定めなし</v>
      </c>
      <c r="I170" s="2715"/>
      <c r="J170" s="2705" t="s">
        <v>629</v>
      </c>
      <c r="K170" s="2708"/>
      <c r="L170" s="2656" t="s">
        <v>629</v>
      </c>
      <c r="M170" s="2715"/>
      <c r="N170" s="2705" t="s">
        <v>629</v>
      </c>
      <c r="O170" s="2708"/>
      <c r="P170" s="2656" t="s">
        <v>629</v>
      </c>
      <c r="Q170" s="36"/>
      <c r="R170" s="36"/>
      <c r="S170" s="36"/>
      <c r="T170" s="36"/>
      <c r="V170" s="2662" t="str">
        <f>'職員点検資料２ (記入例)'!AD170</f>
        <v/>
      </c>
    </row>
    <row r="171" spans="1:22" s="16" customFormat="1">
      <c r="A171" s="2497"/>
      <c r="B171" s="2689"/>
      <c r="C171" s="2648"/>
      <c r="D171" s="2692"/>
      <c r="E171" s="30" t="str">
        <f>'職員点検資料２ (記入例)'!E171</f>
        <v>幼稚園教諭</v>
      </c>
      <c r="F171" s="31" t="str">
        <f>IF('職員点検資料２ (記入例)'!F171="","",'職員点検資料２ (記入例)'!F171)</f>
        <v/>
      </c>
      <c r="G171" s="2692"/>
      <c r="H171" s="2692"/>
      <c r="I171" s="2716"/>
      <c r="J171" s="2706"/>
      <c r="K171" s="2709"/>
      <c r="L171" s="2657"/>
      <c r="M171" s="2716"/>
      <c r="N171" s="2706"/>
      <c r="O171" s="2709"/>
      <c r="P171" s="2657"/>
      <c r="Q171" s="36"/>
      <c r="R171" s="36"/>
      <c r="S171" s="36"/>
      <c r="T171" s="36"/>
      <c r="V171" s="2663"/>
    </row>
    <row r="172" spans="1:22" s="16" customFormat="1">
      <c r="A172" s="2498"/>
      <c r="B172" s="2690"/>
      <c r="C172" s="2649"/>
      <c r="D172" s="2693"/>
      <c r="E172" s="32" t="str">
        <f>'職員点検資料２ (記入例)'!E172</f>
        <v>（　　　　　　）</v>
      </c>
      <c r="F172" s="33" t="str">
        <f>IF('職員点検資料２ (記入例)'!F172="","",'職員点検資料２ (記入例)'!F172)</f>
        <v/>
      </c>
      <c r="G172" s="2693"/>
      <c r="H172" s="2693"/>
      <c r="I172" s="2717"/>
      <c r="J172" s="2707"/>
      <c r="K172" s="2710"/>
      <c r="L172" s="2658"/>
      <c r="M172" s="2717"/>
      <c r="N172" s="2707"/>
      <c r="O172" s="2710"/>
      <c r="P172" s="2658"/>
      <c r="Q172" s="36"/>
      <c r="R172" s="36"/>
      <c r="S172" s="36"/>
      <c r="T172" s="36"/>
      <c r="V172" s="2664"/>
    </row>
    <row r="173" spans="1:22" s="16" customFormat="1" ht="12" customHeight="1">
      <c r="A173" s="2496">
        <v>57</v>
      </c>
      <c r="B173" s="2688" t="str">
        <f>IF('職員点検資料２ (記入例)'!B173="","",'職員点検資料２ (記入例)'!B173)</f>
        <v/>
      </c>
      <c r="C173" s="2647" t="str">
        <f>IF('職員点検資料２ (記入例)'!C173="","",'職員点検資料２ (記入例)'!C173)</f>
        <v/>
      </c>
      <c r="D173" s="2691" t="str">
        <f>IF('職員点検資料２ (記入例)'!D173="","",'職員点検資料２ (記入例)'!D173)</f>
        <v/>
      </c>
      <c r="E173" s="28" t="str">
        <f>'職員点検資料２ (記入例)'!E173</f>
        <v>保育士</v>
      </c>
      <c r="F173" s="29" t="str">
        <f>IF('職員点検資料２ (記入例)'!F173="","",'職員点検資料２ (記入例)'!F173)</f>
        <v/>
      </c>
      <c r="G173" s="2691" t="str">
        <f>IF('職員点検資料２ (記入例)'!G173="","",'職員点検資料２ (記入例)'!G173)</f>
        <v/>
      </c>
      <c r="H173" s="2691" t="str">
        <f>'職員点検資料２ (記入例)'!H173</f>
        <v>定めあり・定めなし</v>
      </c>
      <c r="I173" s="2715"/>
      <c r="J173" s="2705" t="s">
        <v>629</v>
      </c>
      <c r="K173" s="2708"/>
      <c r="L173" s="2656" t="s">
        <v>629</v>
      </c>
      <c r="M173" s="2715"/>
      <c r="N173" s="2705" t="s">
        <v>629</v>
      </c>
      <c r="O173" s="2708"/>
      <c r="P173" s="2656" t="s">
        <v>629</v>
      </c>
      <c r="Q173" s="36"/>
      <c r="R173" s="36"/>
      <c r="S173" s="36"/>
      <c r="T173" s="36"/>
      <c r="V173" s="2662" t="str">
        <f>'職員点検資料２ (記入例)'!AD173</f>
        <v/>
      </c>
    </row>
    <row r="174" spans="1:22" s="16" customFormat="1">
      <c r="A174" s="2497"/>
      <c r="B174" s="2689"/>
      <c r="C174" s="2648"/>
      <c r="D174" s="2692"/>
      <c r="E174" s="30" t="str">
        <f>'職員点検資料２ (記入例)'!E174</f>
        <v>幼稚園教諭</v>
      </c>
      <c r="F174" s="31" t="str">
        <f>IF('職員点検資料２ (記入例)'!F174="","",'職員点検資料２ (記入例)'!F174)</f>
        <v/>
      </c>
      <c r="G174" s="2692"/>
      <c r="H174" s="2692"/>
      <c r="I174" s="2716"/>
      <c r="J174" s="2706"/>
      <c r="K174" s="2709"/>
      <c r="L174" s="2657"/>
      <c r="M174" s="2716"/>
      <c r="N174" s="2706"/>
      <c r="O174" s="2709"/>
      <c r="P174" s="2657"/>
      <c r="Q174" s="36"/>
      <c r="R174" s="36"/>
      <c r="S174" s="36"/>
      <c r="T174" s="36"/>
      <c r="V174" s="2663"/>
    </row>
    <row r="175" spans="1:22" s="16" customFormat="1">
      <c r="A175" s="2498"/>
      <c r="B175" s="2690"/>
      <c r="C175" s="2649"/>
      <c r="D175" s="2693"/>
      <c r="E175" s="32" t="str">
        <f>'職員点検資料２ (記入例)'!E175</f>
        <v>（　　　　　　）</v>
      </c>
      <c r="F175" s="33" t="str">
        <f>IF('職員点検資料２ (記入例)'!F175="","",'職員点検資料２ (記入例)'!F175)</f>
        <v/>
      </c>
      <c r="G175" s="2693"/>
      <c r="H175" s="2693"/>
      <c r="I175" s="2717"/>
      <c r="J175" s="2707"/>
      <c r="K175" s="2710"/>
      <c r="L175" s="2658"/>
      <c r="M175" s="2717"/>
      <c r="N175" s="2707"/>
      <c r="O175" s="2710"/>
      <c r="P175" s="2658"/>
      <c r="Q175" s="36"/>
      <c r="R175" s="36"/>
      <c r="S175" s="36"/>
      <c r="T175" s="36"/>
      <c r="V175" s="2664"/>
    </row>
    <row r="176" spans="1:22" s="16" customFormat="1" ht="12" customHeight="1">
      <c r="A176" s="2496">
        <v>58</v>
      </c>
      <c r="B176" s="2688" t="str">
        <f>IF('職員点検資料２ (記入例)'!B176="","",'職員点検資料２ (記入例)'!B176)</f>
        <v/>
      </c>
      <c r="C176" s="2647" t="str">
        <f>IF('職員点検資料２ (記入例)'!C176="","",'職員点検資料２ (記入例)'!C176)</f>
        <v/>
      </c>
      <c r="D176" s="2691" t="str">
        <f>IF('職員点検資料２ (記入例)'!D176="","",'職員点検資料２ (記入例)'!D176)</f>
        <v/>
      </c>
      <c r="E176" s="28" t="str">
        <f>'職員点検資料２ (記入例)'!E176</f>
        <v>保育士</v>
      </c>
      <c r="F176" s="29" t="str">
        <f>IF('職員点検資料２ (記入例)'!F176="","",'職員点検資料２ (記入例)'!F176)</f>
        <v/>
      </c>
      <c r="G176" s="2691" t="str">
        <f>IF('職員点検資料２ (記入例)'!G176="","",'職員点検資料２ (記入例)'!G176)</f>
        <v/>
      </c>
      <c r="H176" s="2691" t="str">
        <f>'職員点検資料２ (記入例)'!H176</f>
        <v>定めあり・定めなし</v>
      </c>
      <c r="I176" s="2715"/>
      <c r="J176" s="2705" t="s">
        <v>629</v>
      </c>
      <c r="K176" s="2708"/>
      <c r="L176" s="2656" t="s">
        <v>629</v>
      </c>
      <c r="M176" s="2715"/>
      <c r="N176" s="2705" t="s">
        <v>629</v>
      </c>
      <c r="O176" s="2708"/>
      <c r="P176" s="2656" t="s">
        <v>629</v>
      </c>
      <c r="Q176" s="36"/>
      <c r="R176" s="36"/>
      <c r="S176" s="36"/>
      <c r="T176" s="36"/>
      <c r="V176" s="2662" t="str">
        <f>'職員点検資料２ (記入例)'!AD176</f>
        <v/>
      </c>
    </row>
    <row r="177" spans="1:22" s="16" customFormat="1">
      <c r="A177" s="2497"/>
      <c r="B177" s="2689"/>
      <c r="C177" s="2648"/>
      <c r="D177" s="2692"/>
      <c r="E177" s="30" t="str">
        <f>'職員点検資料２ (記入例)'!E177</f>
        <v>幼稚園教諭</v>
      </c>
      <c r="F177" s="31" t="str">
        <f>IF('職員点検資料２ (記入例)'!F177="","",'職員点検資料２ (記入例)'!F177)</f>
        <v/>
      </c>
      <c r="G177" s="2692"/>
      <c r="H177" s="2692"/>
      <c r="I177" s="2716"/>
      <c r="J177" s="2706"/>
      <c r="K177" s="2709"/>
      <c r="L177" s="2657"/>
      <c r="M177" s="2716"/>
      <c r="N177" s="2706"/>
      <c r="O177" s="2709"/>
      <c r="P177" s="2657"/>
      <c r="Q177" s="36"/>
      <c r="R177" s="36"/>
      <c r="S177" s="36"/>
      <c r="T177" s="36"/>
      <c r="V177" s="2663"/>
    </row>
    <row r="178" spans="1:22" s="16" customFormat="1">
      <c r="A178" s="2498"/>
      <c r="B178" s="2690"/>
      <c r="C178" s="2649"/>
      <c r="D178" s="2693"/>
      <c r="E178" s="32" t="str">
        <f>'職員点検資料２ (記入例)'!E178</f>
        <v>（　　　　　　）</v>
      </c>
      <c r="F178" s="33" t="str">
        <f>IF('職員点検資料２ (記入例)'!F178="","",'職員点検資料２ (記入例)'!F178)</f>
        <v/>
      </c>
      <c r="G178" s="2693"/>
      <c r="H178" s="2693"/>
      <c r="I178" s="2717"/>
      <c r="J178" s="2707"/>
      <c r="K178" s="2710"/>
      <c r="L178" s="2658"/>
      <c r="M178" s="2717"/>
      <c r="N178" s="2707"/>
      <c r="O178" s="2710"/>
      <c r="P178" s="2658"/>
      <c r="Q178" s="36"/>
      <c r="R178" s="36"/>
      <c r="S178" s="36"/>
      <c r="T178" s="36"/>
      <c r="V178" s="2664"/>
    </row>
    <row r="179" spans="1:22" s="16" customFormat="1" ht="12" customHeight="1">
      <c r="A179" s="2496">
        <v>59</v>
      </c>
      <c r="B179" s="2688" t="str">
        <f>IF('職員点検資料２ (記入例)'!B179="","",'職員点検資料２ (記入例)'!B179)</f>
        <v/>
      </c>
      <c r="C179" s="2647" t="str">
        <f>IF('職員点検資料２ (記入例)'!C179="","",'職員点検資料２ (記入例)'!C179)</f>
        <v/>
      </c>
      <c r="D179" s="2691" t="str">
        <f>IF('職員点検資料２ (記入例)'!D179="","",'職員点検資料２ (記入例)'!D179)</f>
        <v/>
      </c>
      <c r="E179" s="28" t="str">
        <f>'職員点検資料２ (記入例)'!E179</f>
        <v>保育士</v>
      </c>
      <c r="F179" s="29" t="str">
        <f>IF('職員点検資料２ (記入例)'!F179="","",'職員点検資料２ (記入例)'!F179)</f>
        <v/>
      </c>
      <c r="G179" s="2691" t="str">
        <f>IF('職員点検資料２ (記入例)'!G179="","",'職員点検資料２ (記入例)'!G179)</f>
        <v/>
      </c>
      <c r="H179" s="2691" t="str">
        <f>'職員点検資料２ (記入例)'!H179</f>
        <v>定めあり・定めなし</v>
      </c>
      <c r="I179" s="2715"/>
      <c r="J179" s="2705" t="s">
        <v>629</v>
      </c>
      <c r="K179" s="2708"/>
      <c r="L179" s="2656" t="s">
        <v>629</v>
      </c>
      <c r="M179" s="2715"/>
      <c r="N179" s="2705" t="s">
        <v>629</v>
      </c>
      <c r="O179" s="2708"/>
      <c r="P179" s="2656" t="s">
        <v>629</v>
      </c>
      <c r="Q179" s="36"/>
      <c r="R179" s="36"/>
      <c r="S179" s="36"/>
      <c r="T179" s="36"/>
      <c r="V179" s="2662" t="str">
        <f>'職員点検資料２ (記入例)'!AD179</f>
        <v/>
      </c>
    </row>
    <row r="180" spans="1:22" s="16" customFormat="1">
      <c r="A180" s="2497"/>
      <c r="B180" s="2689"/>
      <c r="C180" s="2648"/>
      <c r="D180" s="2692"/>
      <c r="E180" s="30" t="str">
        <f>'職員点検資料２ (記入例)'!E180</f>
        <v>幼稚園教諭</v>
      </c>
      <c r="F180" s="31" t="str">
        <f>IF('職員点検資料２ (記入例)'!F180="","",'職員点検資料２ (記入例)'!F180)</f>
        <v/>
      </c>
      <c r="G180" s="2692"/>
      <c r="H180" s="2692"/>
      <c r="I180" s="2716"/>
      <c r="J180" s="2706"/>
      <c r="K180" s="2709"/>
      <c r="L180" s="2657"/>
      <c r="M180" s="2716"/>
      <c r="N180" s="2706"/>
      <c r="O180" s="2709"/>
      <c r="P180" s="2657"/>
      <c r="Q180" s="36"/>
      <c r="R180" s="36"/>
      <c r="S180" s="36"/>
      <c r="T180" s="36"/>
      <c r="V180" s="2663"/>
    </row>
    <row r="181" spans="1:22" s="16" customFormat="1">
      <c r="A181" s="2498"/>
      <c r="B181" s="2690"/>
      <c r="C181" s="2649"/>
      <c r="D181" s="2693"/>
      <c r="E181" s="32" t="str">
        <f>'職員点検資料２ (記入例)'!E181</f>
        <v>（　　　　　　）</v>
      </c>
      <c r="F181" s="33" t="str">
        <f>IF('職員点検資料２ (記入例)'!F181="","",'職員点検資料２ (記入例)'!F181)</f>
        <v/>
      </c>
      <c r="G181" s="2693"/>
      <c r="H181" s="2693"/>
      <c r="I181" s="2717"/>
      <c r="J181" s="2707"/>
      <c r="K181" s="2710"/>
      <c r="L181" s="2658"/>
      <c r="M181" s="2717"/>
      <c r="N181" s="2707"/>
      <c r="O181" s="2710"/>
      <c r="P181" s="2658"/>
      <c r="Q181" s="36"/>
      <c r="R181" s="36"/>
      <c r="S181" s="36"/>
      <c r="T181" s="36"/>
      <c r="V181" s="2664"/>
    </row>
    <row r="182" spans="1:22" s="16" customFormat="1" ht="12" customHeight="1">
      <c r="A182" s="2496">
        <v>60</v>
      </c>
      <c r="B182" s="2688" t="str">
        <f>IF('職員点検資料２ (記入例)'!B182="","",'職員点検資料２ (記入例)'!B182)</f>
        <v/>
      </c>
      <c r="C182" s="2647" t="str">
        <f>IF('職員点検資料２ (記入例)'!C182="","",'職員点検資料２ (記入例)'!C182)</f>
        <v/>
      </c>
      <c r="D182" s="2691" t="str">
        <f>IF('職員点検資料２ (記入例)'!D182="","",'職員点検資料２ (記入例)'!D182)</f>
        <v/>
      </c>
      <c r="E182" s="28" t="str">
        <f>'職員点検資料２ (記入例)'!E182</f>
        <v>保育士</v>
      </c>
      <c r="F182" s="29" t="str">
        <f>IF('職員点検資料２ (記入例)'!F182="","",'職員点検資料２ (記入例)'!F182)</f>
        <v/>
      </c>
      <c r="G182" s="2691" t="str">
        <f>IF('職員点検資料２ (記入例)'!G182="","",'職員点検資料２ (記入例)'!G182)</f>
        <v/>
      </c>
      <c r="H182" s="2691" t="str">
        <f>'職員点検資料２ (記入例)'!H182</f>
        <v>定めあり・定めなし</v>
      </c>
      <c r="I182" s="2715"/>
      <c r="J182" s="2705" t="s">
        <v>629</v>
      </c>
      <c r="K182" s="2708"/>
      <c r="L182" s="2656" t="s">
        <v>629</v>
      </c>
      <c r="M182" s="2715"/>
      <c r="N182" s="2705" t="s">
        <v>629</v>
      </c>
      <c r="O182" s="2708"/>
      <c r="P182" s="2656" t="s">
        <v>629</v>
      </c>
      <c r="Q182" s="36"/>
      <c r="R182" s="36"/>
      <c r="S182" s="36"/>
      <c r="T182" s="36"/>
      <c r="V182" s="2662" t="str">
        <f>'職員点検資料２ (記入例)'!AD182</f>
        <v/>
      </c>
    </row>
    <row r="183" spans="1:22" s="16" customFormat="1">
      <c r="A183" s="2497"/>
      <c r="B183" s="2689"/>
      <c r="C183" s="2648"/>
      <c r="D183" s="2692"/>
      <c r="E183" s="30" t="str">
        <f>'職員点検資料２ (記入例)'!E183</f>
        <v>幼稚園教諭</v>
      </c>
      <c r="F183" s="31" t="str">
        <f>IF('職員点検資料２ (記入例)'!F183="","",'職員点検資料２ (記入例)'!F183)</f>
        <v/>
      </c>
      <c r="G183" s="2692"/>
      <c r="H183" s="2692"/>
      <c r="I183" s="2716"/>
      <c r="J183" s="2706"/>
      <c r="K183" s="2709"/>
      <c r="L183" s="2657"/>
      <c r="M183" s="2716"/>
      <c r="N183" s="2706"/>
      <c r="O183" s="2709"/>
      <c r="P183" s="2657"/>
      <c r="Q183" s="36"/>
      <c r="R183" s="36"/>
      <c r="S183" s="36"/>
      <c r="T183" s="36"/>
      <c r="V183" s="2663"/>
    </row>
    <row r="184" spans="1:22" s="16" customFormat="1">
      <c r="A184" s="2498"/>
      <c r="B184" s="2690"/>
      <c r="C184" s="2649"/>
      <c r="D184" s="2693"/>
      <c r="E184" s="32" t="str">
        <f>'職員点検資料２ (記入例)'!E184</f>
        <v>（　　　　　　）</v>
      </c>
      <c r="F184" s="33" t="str">
        <f>IF('職員点検資料２ (記入例)'!F184="","",'職員点検資料２ (記入例)'!F184)</f>
        <v/>
      </c>
      <c r="G184" s="2693"/>
      <c r="H184" s="2693"/>
      <c r="I184" s="2717"/>
      <c r="J184" s="2707"/>
      <c r="K184" s="2710"/>
      <c r="L184" s="2658"/>
      <c r="M184" s="2717"/>
      <c r="N184" s="2707"/>
      <c r="O184" s="2710"/>
      <c r="P184" s="2658"/>
      <c r="Q184" s="36"/>
      <c r="R184" s="36"/>
      <c r="S184" s="36"/>
      <c r="T184" s="36"/>
      <c r="V184" s="2664"/>
    </row>
  </sheetData>
  <sheetProtection sheet="1" objects="1" scenarios="1"/>
  <mergeCells count="915">
    <mergeCell ref="I3:P3"/>
    <mergeCell ref="I23:I25"/>
    <mergeCell ref="J23:J25"/>
    <mergeCell ref="K23:K25"/>
    <mergeCell ref="L23:L25"/>
    <mergeCell ref="I26:I28"/>
    <mergeCell ref="J26:J28"/>
    <mergeCell ref="K26:K28"/>
    <mergeCell ref="L26:L28"/>
    <mergeCell ref="J5:J7"/>
    <mergeCell ref="K5:K7"/>
    <mergeCell ref="L5:L7"/>
    <mergeCell ref="I8:I10"/>
    <mergeCell ref="J8:J10"/>
    <mergeCell ref="K8:K10"/>
    <mergeCell ref="L8:L10"/>
    <mergeCell ref="I11:I13"/>
    <mergeCell ref="J11:J13"/>
    <mergeCell ref="K11:K13"/>
    <mergeCell ref="L11:L13"/>
    <mergeCell ref="O11:O13"/>
    <mergeCell ref="P11:P13"/>
    <mergeCell ref="I14:I16"/>
    <mergeCell ref="J14:J16"/>
    <mergeCell ref="K14:K16"/>
    <mergeCell ref="L14:L16"/>
    <mergeCell ref="I17:I19"/>
    <mergeCell ref="J17:J19"/>
    <mergeCell ref="K17:K19"/>
    <mergeCell ref="L17:L19"/>
    <mergeCell ref="I20:I22"/>
    <mergeCell ref="J20:J22"/>
    <mergeCell ref="K20:K22"/>
    <mergeCell ref="L20:L22"/>
    <mergeCell ref="H182:H184"/>
    <mergeCell ref="M182:M184"/>
    <mergeCell ref="N182:N184"/>
    <mergeCell ref="O182:O184"/>
    <mergeCell ref="P182:P184"/>
    <mergeCell ref="V182:V184"/>
    <mergeCell ref="M179:M181"/>
    <mergeCell ref="N179:N181"/>
    <mergeCell ref="O179:O181"/>
    <mergeCell ref="P179:P181"/>
    <mergeCell ref="V179:V181"/>
    <mergeCell ref="H179:H181"/>
    <mergeCell ref="I179:I181"/>
    <mergeCell ref="J179:J181"/>
    <mergeCell ref="K179:K181"/>
    <mergeCell ref="L179:L181"/>
    <mergeCell ref="I182:I184"/>
    <mergeCell ref="J182:J184"/>
    <mergeCell ref="K182:K184"/>
    <mergeCell ref="L182:L184"/>
    <mergeCell ref="A182:A184"/>
    <mergeCell ref="B182:B184"/>
    <mergeCell ref="C182:C184"/>
    <mergeCell ref="D182:D184"/>
    <mergeCell ref="G182:G184"/>
    <mergeCell ref="A179:A181"/>
    <mergeCell ref="B179:B181"/>
    <mergeCell ref="C179:C181"/>
    <mergeCell ref="D179:D181"/>
    <mergeCell ref="G179:G181"/>
    <mergeCell ref="H176:H178"/>
    <mergeCell ref="M176:M178"/>
    <mergeCell ref="N176:N178"/>
    <mergeCell ref="O176:O178"/>
    <mergeCell ref="P176:P178"/>
    <mergeCell ref="V176:V178"/>
    <mergeCell ref="M173:M175"/>
    <mergeCell ref="N173:N175"/>
    <mergeCell ref="O173:O175"/>
    <mergeCell ref="P173:P175"/>
    <mergeCell ref="V173:V175"/>
    <mergeCell ref="H173:H175"/>
    <mergeCell ref="I173:I175"/>
    <mergeCell ref="J173:J175"/>
    <mergeCell ref="K173:K175"/>
    <mergeCell ref="L173:L175"/>
    <mergeCell ref="I176:I178"/>
    <mergeCell ref="J176:J178"/>
    <mergeCell ref="K176:K178"/>
    <mergeCell ref="L176:L178"/>
    <mergeCell ref="A176:A178"/>
    <mergeCell ref="B176:B178"/>
    <mergeCell ref="C176:C178"/>
    <mergeCell ref="D176:D178"/>
    <mergeCell ref="G176:G178"/>
    <mergeCell ref="A173:A175"/>
    <mergeCell ref="B173:B175"/>
    <mergeCell ref="C173:C175"/>
    <mergeCell ref="D173:D175"/>
    <mergeCell ref="G173:G175"/>
    <mergeCell ref="H170:H172"/>
    <mergeCell ref="M170:M172"/>
    <mergeCell ref="N170:N172"/>
    <mergeCell ref="O170:O172"/>
    <mergeCell ref="P170:P172"/>
    <mergeCell ref="V170:V172"/>
    <mergeCell ref="M167:M169"/>
    <mergeCell ref="N167:N169"/>
    <mergeCell ref="O167:O169"/>
    <mergeCell ref="P167:P169"/>
    <mergeCell ref="V167:V169"/>
    <mergeCell ref="H167:H169"/>
    <mergeCell ref="I167:I169"/>
    <mergeCell ref="J167:J169"/>
    <mergeCell ref="K167:K169"/>
    <mergeCell ref="L167:L169"/>
    <mergeCell ref="I170:I172"/>
    <mergeCell ref="J170:J172"/>
    <mergeCell ref="K170:K172"/>
    <mergeCell ref="L170:L172"/>
    <mergeCell ref="A170:A172"/>
    <mergeCell ref="B170:B172"/>
    <mergeCell ref="C170:C172"/>
    <mergeCell ref="D170:D172"/>
    <mergeCell ref="G170:G172"/>
    <mergeCell ref="A167:A169"/>
    <mergeCell ref="B167:B169"/>
    <mergeCell ref="C167:C169"/>
    <mergeCell ref="D167:D169"/>
    <mergeCell ref="G167:G169"/>
    <mergeCell ref="H164:H166"/>
    <mergeCell ref="M164:M166"/>
    <mergeCell ref="N164:N166"/>
    <mergeCell ref="O164:O166"/>
    <mergeCell ref="P164:P166"/>
    <mergeCell ref="V164:V166"/>
    <mergeCell ref="M161:M163"/>
    <mergeCell ref="N161:N163"/>
    <mergeCell ref="O161:O163"/>
    <mergeCell ref="P161:P163"/>
    <mergeCell ref="V161:V163"/>
    <mergeCell ref="H161:H163"/>
    <mergeCell ref="I161:I163"/>
    <mergeCell ref="J161:J163"/>
    <mergeCell ref="K161:K163"/>
    <mergeCell ref="L161:L163"/>
    <mergeCell ref="I164:I166"/>
    <mergeCell ref="J164:J166"/>
    <mergeCell ref="K164:K166"/>
    <mergeCell ref="L164:L166"/>
    <mergeCell ref="A164:A166"/>
    <mergeCell ref="B164:B166"/>
    <mergeCell ref="C164:C166"/>
    <mergeCell ref="D164:D166"/>
    <mergeCell ref="G164:G166"/>
    <mergeCell ref="A161:A163"/>
    <mergeCell ref="B161:B163"/>
    <mergeCell ref="C161:C163"/>
    <mergeCell ref="D161:D163"/>
    <mergeCell ref="G161:G163"/>
    <mergeCell ref="H158:H160"/>
    <mergeCell ref="M158:M160"/>
    <mergeCell ref="N158:N160"/>
    <mergeCell ref="O158:O160"/>
    <mergeCell ref="P158:P160"/>
    <mergeCell ref="V158:V160"/>
    <mergeCell ref="M155:M157"/>
    <mergeCell ref="N155:N157"/>
    <mergeCell ref="O155:O157"/>
    <mergeCell ref="P155:P157"/>
    <mergeCell ref="V155:V157"/>
    <mergeCell ref="H155:H157"/>
    <mergeCell ref="I155:I157"/>
    <mergeCell ref="J155:J157"/>
    <mergeCell ref="K155:K157"/>
    <mergeCell ref="L155:L157"/>
    <mergeCell ref="I158:I160"/>
    <mergeCell ref="J158:J160"/>
    <mergeCell ref="K158:K160"/>
    <mergeCell ref="L158:L160"/>
    <mergeCell ref="A158:A160"/>
    <mergeCell ref="B158:B160"/>
    <mergeCell ref="C158:C160"/>
    <mergeCell ref="D158:D160"/>
    <mergeCell ref="G158:G160"/>
    <mergeCell ref="A155:A157"/>
    <mergeCell ref="B155:B157"/>
    <mergeCell ref="C155:C157"/>
    <mergeCell ref="D155:D157"/>
    <mergeCell ref="G155:G157"/>
    <mergeCell ref="H152:H154"/>
    <mergeCell ref="M152:M154"/>
    <mergeCell ref="N152:N154"/>
    <mergeCell ref="O152:O154"/>
    <mergeCell ref="P152:P154"/>
    <mergeCell ref="V152:V154"/>
    <mergeCell ref="M149:M151"/>
    <mergeCell ref="N149:N151"/>
    <mergeCell ref="O149:O151"/>
    <mergeCell ref="P149:P151"/>
    <mergeCell ref="V149:V151"/>
    <mergeCell ref="H149:H151"/>
    <mergeCell ref="I149:I151"/>
    <mergeCell ref="J149:J151"/>
    <mergeCell ref="K149:K151"/>
    <mergeCell ref="L149:L151"/>
    <mergeCell ref="I152:I154"/>
    <mergeCell ref="J152:J154"/>
    <mergeCell ref="K152:K154"/>
    <mergeCell ref="L152:L154"/>
    <mergeCell ref="A152:A154"/>
    <mergeCell ref="B152:B154"/>
    <mergeCell ref="C152:C154"/>
    <mergeCell ref="D152:D154"/>
    <mergeCell ref="G152:G154"/>
    <mergeCell ref="A149:A151"/>
    <mergeCell ref="B149:B151"/>
    <mergeCell ref="C149:C151"/>
    <mergeCell ref="D149:D151"/>
    <mergeCell ref="G149:G151"/>
    <mergeCell ref="H146:H148"/>
    <mergeCell ref="M146:M148"/>
    <mergeCell ref="N146:N148"/>
    <mergeCell ref="O146:O148"/>
    <mergeCell ref="P146:P148"/>
    <mergeCell ref="V146:V148"/>
    <mergeCell ref="M143:M145"/>
    <mergeCell ref="N143:N145"/>
    <mergeCell ref="O143:O145"/>
    <mergeCell ref="P143:P145"/>
    <mergeCell ref="V143:V145"/>
    <mergeCell ref="H143:H145"/>
    <mergeCell ref="I143:I145"/>
    <mergeCell ref="J143:J145"/>
    <mergeCell ref="K143:K145"/>
    <mergeCell ref="L143:L145"/>
    <mergeCell ref="I146:I148"/>
    <mergeCell ref="J146:J148"/>
    <mergeCell ref="K146:K148"/>
    <mergeCell ref="L146:L148"/>
    <mergeCell ref="A146:A148"/>
    <mergeCell ref="B146:B148"/>
    <mergeCell ref="C146:C148"/>
    <mergeCell ref="D146:D148"/>
    <mergeCell ref="G146:G148"/>
    <mergeCell ref="A143:A145"/>
    <mergeCell ref="B143:B145"/>
    <mergeCell ref="C143:C145"/>
    <mergeCell ref="D143:D145"/>
    <mergeCell ref="G143:G145"/>
    <mergeCell ref="H140:H142"/>
    <mergeCell ref="M140:M142"/>
    <mergeCell ref="N140:N142"/>
    <mergeCell ref="O140:O142"/>
    <mergeCell ref="P140:P142"/>
    <mergeCell ref="V140:V142"/>
    <mergeCell ref="M137:M139"/>
    <mergeCell ref="N137:N139"/>
    <mergeCell ref="O137:O139"/>
    <mergeCell ref="P137:P139"/>
    <mergeCell ref="V137:V139"/>
    <mergeCell ref="H137:H139"/>
    <mergeCell ref="I137:I139"/>
    <mergeCell ref="J137:J139"/>
    <mergeCell ref="K137:K139"/>
    <mergeCell ref="L137:L139"/>
    <mergeCell ref="I140:I142"/>
    <mergeCell ref="J140:J142"/>
    <mergeCell ref="K140:K142"/>
    <mergeCell ref="L140:L142"/>
    <mergeCell ref="A140:A142"/>
    <mergeCell ref="B140:B142"/>
    <mergeCell ref="C140:C142"/>
    <mergeCell ref="D140:D142"/>
    <mergeCell ref="G140:G142"/>
    <mergeCell ref="A137:A139"/>
    <mergeCell ref="B137:B139"/>
    <mergeCell ref="C137:C139"/>
    <mergeCell ref="D137:D139"/>
    <mergeCell ref="G137:G139"/>
    <mergeCell ref="H134:H136"/>
    <mergeCell ref="M134:M136"/>
    <mergeCell ref="N134:N136"/>
    <mergeCell ref="O134:O136"/>
    <mergeCell ref="P134:P136"/>
    <mergeCell ref="V134:V136"/>
    <mergeCell ref="M131:M133"/>
    <mergeCell ref="N131:N133"/>
    <mergeCell ref="O131:O133"/>
    <mergeCell ref="P131:P133"/>
    <mergeCell ref="V131:V133"/>
    <mergeCell ref="H131:H133"/>
    <mergeCell ref="I131:I133"/>
    <mergeCell ref="J131:J133"/>
    <mergeCell ref="K131:K133"/>
    <mergeCell ref="L131:L133"/>
    <mergeCell ref="I134:I136"/>
    <mergeCell ref="J134:J136"/>
    <mergeCell ref="K134:K136"/>
    <mergeCell ref="L134:L136"/>
    <mergeCell ref="A134:A136"/>
    <mergeCell ref="B134:B136"/>
    <mergeCell ref="C134:C136"/>
    <mergeCell ref="D134:D136"/>
    <mergeCell ref="G134:G136"/>
    <mergeCell ref="A131:A133"/>
    <mergeCell ref="B131:B133"/>
    <mergeCell ref="C131:C133"/>
    <mergeCell ref="D131:D133"/>
    <mergeCell ref="G131:G133"/>
    <mergeCell ref="H128:H130"/>
    <mergeCell ref="M128:M130"/>
    <mergeCell ref="N128:N130"/>
    <mergeCell ref="O128:O130"/>
    <mergeCell ref="P128:P130"/>
    <mergeCell ref="V128:V130"/>
    <mergeCell ref="M125:M127"/>
    <mergeCell ref="N125:N127"/>
    <mergeCell ref="O125:O127"/>
    <mergeCell ref="P125:P127"/>
    <mergeCell ref="V125:V127"/>
    <mergeCell ref="H125:H127"/>
    <mergeCell ref="I125:I127"/>
    <mergeCell ref="J125:J127"/>
    <mergeCell ref="K125:K127"/>
    <mergeCell ref="L125:L127"/>
    <mergeCell ref="I128:I130"/>
    <mergeCell ref="J128:J130"/>
    <mergeCell ref="K128:K130"/>
    <mergeCell ref="L128:L130"/>
    <mergeCell ref="A128:A130"/>
    <mergeCell ref="B128:B130"/>
    <mergeCell ref="C128:C130"/>
    <mergeCell ref="D128:D130"/>
    <mergeCell ref="G128:G130"/>
    <mergeCell ref="A125:A127"/>
    <mergeCell ref="B125:B127"/>
    <mergeCell ref="C125:C127"/>
    <mergeCell ref="D125:D127"/>
    <mergeCell ref="G125:G127"/>
    <mergeCell ref="H122:H124"/>
    <mergeCell ref="M122:M124"/>
    <mergeCell ref="N122:N124"/>
    <mergeCell ref="O122:O124"/>
    <mergeCell ref="P122:P124"/>
    <mergeCell ref="V122:V124"/>
    <mergeCell ref="M119:M121"/>
    <mergeCell ref="N119:N121"/>
    <mergeCell ref="O119:O121"/>
    <mergeCell ref="P119:P121"/>
    <mergeCell ref="V119:V121"/>
    <mergeCell ref="H119:H121"/>
    <mergeCell ref="I119:I121"/>
    <mergeCell ref="J119:J121"/>
    <mergeCell ref="K119:K121"/>
    <mergeCell ref="L119:L121"/>
    <mergeCell ref="I122:I124"/>
    <mergeCell ref="J122:J124"/>
    <mergeCell ref="K122:K124"/>
    <mergeCell ref="L122:L124"/>
    <mergeCell ref="A122:A124"/>
    <mergeCell ref="B122:B124"/>
    <mergeCell ref="C122:C124"/>
    <mergeCell ref="D122:D124"/>
    <mergeCell ref="G122:G124"/>
    <mergeCell ref="A119:A121"/>
    <mergeCell ref="B119:B121"/>
    <mergeCell ref="C119:C121"/>
    <mergeCell ref="D119:D121"/>
    <mergeCell ref="G119:G121"/>
    <mergeCell ref="H116:H118"/>
    <mergeCell ref="M116:M118"/>
    <mergeCell ref="N116:N118"/>
    <mergeCell ref="O116:O118"/>
    <mergeCell ref="P116:P118"/>
    <mergeCell ref="V116:V118"/>
    <mergeCell ref="M113:M115"/>
    <mergeCell ref="N113:N115"/>
    <mergeCell ref="O113:O115"/>
    <mergeCell ref="P113:P115"/>
    <mergeCell ref="V113:V115"/>
    <mergeCell ref="H113:H115"/>
    <mergeCell ref="I113:I115"/>
    <mergeCell ref="J113:J115"/>
    <mergeCell ref="K113:K115"/>
    <mergeCell ref="L113:L115"/>
    <mergeCell ref="I116:I118"/>
    <mergeCell ref="J116:J118"/>
    <mergeCell ref="K116:K118"/>
    <mergeCell ref="L116:L118"/>
    <mergeCell ref="A116:A118"/>
    <mergeCell ref="B116:B118"/>
    <mergeCell ref="C116:C118"/>
    <mergeCell ref="D116:D118"/>
    <mergeCell ref="G116:G118"/>
    <mergeCell ref="A113:A115"/>
    <mergeCell ref="B113:B115"/>
    <mergeCell ref="C113:C115"/>
    <mergeCell ref="D113:D115"/>
    <mergeCell ref="G113:G115"/>
    <mergeCell ref="H110:H112"/>
    <mergeCell ref="M110:M112"/>
    <mergeCell ref="N110:N112"/>
    <mergeCell ref="O110:O112"/>
    <mergeCell ref="P110:P112"/>
    <mergeCell ref="V110:V112"/>
    <mergeCell ref="M107:M109"/>
    <mergeCell ref="N107:N109"/>
    <mergeCell ref="O107:O109"/>
    <mergeCell ref="P107:P109"/>
    <mergeCell ref="V107:V109"/>
    <mergeCell ref="H107:H109"/>
    <mergeCell ref="I107:I109"/>
    <mergeCell ref="J107:J109"/>
    <mergeCell ref="K107:K109"/>
    <mergeCell ref="L107:L109"/>
    <mergeCell ref="I110:I112"/>
    <mergeCell ref="J110:J112"/>
    <mergeCell ref="K110:K112"/>
    <mergeCell ref="L110:L112"/>
    <mergeCell ref="A110:A112"/>
    <mergeCell ref="B110:B112"/>
    <mergeCell ref="C110:C112"/>
    <mergeCell ref="D110:D112"/>
    <mergeCell ref="G110:G112"/>
    <mergeCell ref="A107:A109"/>
    <mergeCell ref="B107:B109"/>
    <mergeCell ref="C107:C109"/>
    <mergeCell ref="D107:D109"/>
    <mergeCell ref="G107:G109"/>
    <mergeCell ref="H104:H106"/>
    <mergeCell ref="M104:M106"/>
    <mergeCell ref="N104:N106"/>
    <mergeCell ref="O104:O106"/>
    <mergeCell ref="P104:P106"/>
    <mergeCell ref="V104:V106"/>
    <mergeCell ref="M101:M103"/>
    <mergeCell ref="N101:N103"/>
    <mergeCell ref="O101:O103"/>
    <mergeCell ref="P101:P103"/>
    <mergeCell ref="V101:V103"/>
    <mergeCell ref="H101:H103"/>
    <mergeCell ref="I101:I103"/>
    <mergeCell ref="J101:J103"/>
    <mergeCell ref="K101:K103"/>
    <mergeCell ref="L101:L103"/>
    <mergeCell ref="I104:I106"/>
    <mergeCell ref="J104:J106"/>
    <mergeCell ref="K104:K106"/>
    <mergeCell ref="L104:L106"/>
    <mergeCell ref="A104:A106"/>
    <mergeCell ref="B104:B106"/>
    <mergeCell ref="C104:C106"/>
    <mergeCell ref="D104:D106"/>
    <mergeCell ref="G104:G106"/>
    <mergeCell ref="A101:A103"/>
    <mergeCell ref="B101:B103"/>
    <mergeCell ref="C101:C103"/>
    <mergeCell ref="D101:D103"/>
    <mergeCell ref="G101:G103"/>
    <mergeCell ref="H98:H100"/>
    <mergeCell ref="M98:M100"/>
    <mergeCell ref="N98:N100"/>
    <mergeCell ref="O98:O100"/>
    <mergeCell ref="P98:P100"/>
    <mergeCell ref="V98:V100"/>
    <mergeCell ref="M95:M97"/>
    <mergeCell ref="N95:N97"/>
    <mergeCell ref="O95:O97"/>
    <mergeCell ref="P95:P97"/>
    <mergeCell ref="V95:V97"/>
    <mergeCell ref="H95:H97"/>
    <mergeCell ref="I95:I97"/>
    <mergeCell ref="J95:J97"/>
    <mergeCell ref="K95:K97"/>
    <mergeCell ref="L95:L97"/>
    <mergeCell ref="I98:I100"/>
    <mergeCell ref="J98:J100"/>
    <mergeCell ref="K98:K100"/>
    <mergeCell ref="L98:L100"/>
    <mergeCell ref="A98:A100"/>
    <mergeCell ref="B98:B100"/>
    <mergeCell ref="C98:C100"/>
    <mergeCell ref="D98:D100"/>
    <mergeCell ref="G98:G100"/>
    <mergeCell ref="A95:A97"/>
    <mergeCell ref="B95:B97"/>
    <mergeCell ref="C95:C97"/>
    <mergeCell ref="D95:D97"/>
    <mergeCell ref="G95:G97"/>
    <mergeCell ref="H92:H94"/>
    <mergeCell ref="M92:M94"/>
    <mergeCell ref="N92:N94"/>
    <mergeCell ref="O92:O94"/>
    <mergeCell ref="P92:P94"/>
    <mergeCell ref="V92:V94"/>
    <mergeCell ref="M89:M91"/>
    <mergeCell ref="N89:N91"/>
    <mergeCell ref="O89:O91"/>
    <mergeCell ref="P89:P91"/>
    <mergeCell ref="V89:V91"/>
    <mergeCell ref="H89:H91"/>
    <mergeCell ref="I89:I91"/>
    <mergeCell ref="J89:J91"/>
    <mergeCell ref="K89:K91"/>
    <mergeCell ref="L89:L91"/>
    <mergeCell ref="I92:I94"/>
    <mergeCell ref="J92:J94"/>
    <mergeCell ref="K92:K94"/>
    <mergeCell ref="L92:L94"/>
    <mergeCell ref="A92:A94"/>
    <mergeCell ref="B92:B94"/>
    <mergeCell ref="C92:C94"/>
    <mergeCell ref="D92:D94"/>
    <mergeCell ref="G92:G94"/>
    <mergeCell ref="A89:A91"/>
    <mergeCell ref="B89:B91"/>
    <mergeCell ref="C89:C91"/>
    <mergeCell ref="D89:D91"/>
    <mergeCell ref="G89:G91"/>
    <mergeCell ref="H86:H88"/>
    <mergeCell ref="M86:M88"/>
    <mergeCell ref="N86:N88"/>
    <mergeCell ref="O86:O88"/>
    <mergeCell ref="P86:P88"/>
    <mergeCell ref="V86:V88"/>
    <mergeCell ref="M83:M85"/>
    <mergeCell ref="N83:N85"/>
    <mergeCell ref="O83:O85"/>
    <mergeCell ref="P83:P85"/>
    <mergeCell ref="V83:V85"/>
    <mergeCell ref="H83:H85"/>
    <mergeCell ref="I83:I85"/>
    <mergeCell ref="J83:J85"/>
    <mergeCell ref="K83:K85"/>
    <mergeCell ref="L83:L85"/>
    <mergeCell ref="I86:I88"/>
    <mergeCell ref="J86:J88"/>
    <mergeCell ref="K86:K88"/>
    <mergeCell ref="L86:L88"/>
    <mergeCell ref="A86:A88"/>
    <mergeCell ref="B86:B88"/>
    <mergeCell ref="C86:C88"/>
    <mergeCell ref="D86:D88"/>
    <mergeCell ref="G86:G88"/>
    <mergeCell ref="A83:A85"/>
    <mergeCell ref="B83:B85"/>
    <mergeCell ref="C83:C85"/>
    <mergeCell ref="D83:D85"/>
    <mergeCell ref="G83:G85"/>
    <mergeCell ref="H80:H82"/>
    <mergeCell ref="M80:M82"/>
    <mergeCell ref="N80:N82"/>
    <mergeCell ref="O80:O82"/>
    <mergeCell ref="P80:P82"/>
    <mergeCell ref="V80:V82"/>
    <mergeCell ref="M77:M79"/>
    <mergeCell ref="N77:N79"/>
    <mergeCell ref="O77:O79"/>
    <mergeCell ref="P77:P79"/>
    <mergeCell ref="V77:V79"/>
    <mergeCell ref="H77:H79"/>
    <mergeCell ref="I77:I79"/>
    <mergeCell ref="J77:J79"/>
    <mergeCell ref="K77:K79"/>
    <mergeCell ref="L77:L79"/>
    <mergeCell ref="I80:I82"/>
    <mergeCell ref="J80:J82"/>
    <mergeCell ref="K80:K82"/>
    <mergeCell ref="L80:L82"/>
    <mergeCell ref="A80:A82"/>
    <mergeCell ref="B80:B82"/>
    <mergeCell ref="C80:C82"/>
    <mergeCell ref="D80:D82"/>
    <mergeCell ref="G80:G82"/>
    <mergeCell ref="A77:A79"/>
    <mergeCell ref="B77:B79"/>
    <mergeCell ref="C77:C79"/>
    <mergeCell ref="D77:D79"/>
    <mergeCell ref="G77:G79"/>
    <mergeCell ref="H74:H76"/>
    <mergeCell ref="M74:M76"/>
    <mergeCell ref="N74:N76"/>
    <mergeCell ref="O74:O76"/>
    <mergeCell ref="P74:P76"/>
    <mergeCell ref="V74:V76"/>
    <mergeCell ref="M71:M73"/>
    <mergeCell ref="N71:N73"/>
    <mergeCell ref="O71:O73"/>
    <mergeCell ref="P71:P73"/>
    <mergeCell ref="V71:V73"/>
    <mergeCell ref="H71:H73"/>
    <mergeCell ref="I71:I73"/>
    <mergeCell ref="J71:J73"/>
    <mergeCell ref="K71:K73"/>
    <mergeCell ref="L71:L73"/>
    <mergeCell ref="I74:I76"/>
    <mergeCell ref="J74:J76"/>
    <mergeCell ref="K74:K76"/>
    <mergeCell ref="L74:L76"/>
    <mergeCell ref="A74:A76"/>
    <mergeCell ref="B74:B76"/>
    <mergeCell ref="C74:C76"/>
    <mergeCell ref="D74:D76"/>
    <mergeCell ref="G74:G76"/>
    <mergeCell ref="A71:A73"/>
    <mergeCell ref="B71:B73"/>
    <mergeCell ref="C71:C73"/>
    <mergeCell ref="D71:D73"/>
    <mergeCell ref="G71:G73"/>
    <mergeCell ref="H68:H70"/>
    <mergeCell ref="M68:M70"/>
    <mergeCell ref="N68:N70"/>
    <mergeCell ref="O68:O70"/>
    <mergeCell ref="P68:P70"/>
    <mergeCell ref="V68:V70"/>
    <mergeCell ref="M65:M67"/>
    <mergeCell ref="N65:N67"/>
    <mergeCell ref="O65:O67"/>
    <mergeCell ref="P65:P67"/>
    <mergeCell ref="V65:V67"/>
    <mergeCell ref="H65:H67"/>
    <mergeCell ref="I65:I67"/>
    <mergeCell ref="J65:J67"/>
    <mergeCell ref="K65:K67"/>
    <mergeCell ref="L65:L67"/>
    <mergeCell ref="I68:I70"/>
    <mergeCell ref="J68:J70"/>
    <mergeCell ref="K68:K70"/>
    <mergeCell ref="L68:L70"/>
    <mergeCell ref="A68:A70"/>
    <mergeCell ref="B68:B70"/>
    <mergeCell ref="C68:C70"/>
    <mergeCell ref="D68:D70"/>
    <mergeCell ref="G68:G70"/>
    <mergeCell ref="A65:A67"/>
    <mergeCell ref="B65:B67"/>
    <mergeCell ref="C65:C67"/>
    <mergeCell ref="D65:D67"/>
    <mergeCell ref="G65:G67"/>
    <mergeCell ref="H62:H64"/>
    <mergeCell ref="M62:M64"/>
    <mergeCell ref="N62:N64"/>
    <mergeCell ref="O62:O64"/>
    <mergeCell ref="P62:P64"/>
    <mergeCell ref="V62:V64"/>
    <mergeCell ref="M59:M61"/>
    <mergeCell ref="N59:N61"/>
    <mergeCell ref="O59:O61"/>
    <mergeCell ref="P59:P61"/>
    <mergeCell ref="V59:V61"/>
    <mergeCell ref="H59:H61"/>
    <mergeCell ref="I59:I61"/>
    <mergeCell ref="J59:J61"/>
    <mergeCell ref="K59:K61"/>
    <mergeCell ref="L59:L61"/>
    <mergeCell ref="I62:I64"/>
    <mergeCell ref="J62:J64"/>
    <mergeCell ref="K62:K64"/>
    <mergeCell ref="L62:L64"/>
    <mergeCell ref="A62:A64"/>
    <mergeCell ref="B62:B64"/>
    <mergeCell ref="C62:C64"/>
    <mergeCell ref="D62:D64"/>
    <mergeCell ref="G62:G64"/>
    <mergeCell ref="A59:A61"/>
    <mergeCell ref="B59:B61"/>
    <mergeCell ref="C59:C61"/>
    <mergeCell ref="D59:D61"/>
    <mergeCell ref="G59:G61"/>
    <mergeCell ref="H56:H58"/>
    <mergeCell ref="M56:M58"/>
    <mergeCell ref="N56:N58"/>
    <mergeCell ref="O56:O58"/>
    <mergeCell ref="P56:P58"/>
    <mergeCell ref="V56:V58"/>
    <mergeCell ref="M53:M55"/>
    <mergeCell ref="N53:N55"/>
    <mergeCell ref="O53:O55"/>
    <mergeCell ref="P53:P55"/>
    <mergeCell ref="V53:V55"/>
    <mergeCell ref="H53:H55"/>
    <mergeCell ref="I53:I55"/>
    <mergeCell ref="J53:J55"/>
    <mergeCell ref="K53:K55"/>
    <mergeCell ref="L53:L55"/>
    <mergeCell ref="I56:I58"/>
    <mergeCell ref="J56:J58"/>
    <mergeCell ref="K56:K58"/>
    <mergeCell ref="L56:L58"/>
    <mergeCell ref="A56:A58"/>
    <mergeCell ref="B56:B58"/>
    <mergeCell ref="C56:C58"/>
    <mergeCell ref="D56:D58"/>
    <mergeCell ref="G56:G58"/>
    <mergeCell ref="A53:A55"/>
    <mergeCell ref="B53:B55"/>
    <mergeCell ref="C53:C55"/>
    <mergeCell ref="D53:D55"/>
    <mergeCell ref="G53:G55"/>
    <mergeCell ref="H50:H52"/>
    <mergeCell ref="M50:M52"/>
    <mergeCell ref="N50:N52"/>
    <mergeCell ref="O50:O52"/>
    <mergeCell ref="P50:P52"/>
    <mergeCell ref="V50:V52"/>
    <mergeCell ref="M47:M49"/>
    <mergeCell ref="N47:N49"/>
    <mergeCell ref="O47:O49"/>
    <mergeCell ref="P47:P49"/>
    <mergeCell ref="V47:V49"/>
    <mergeCell ref="H47:H49"/>
    <mergeCell ref="I47:I49"/>
    <mergeCell ref="J47:J49"/>
    <mergeCell ref="K47:K49"/>
    <mergeCell ref="L47:L49"/>
    <mergeCell ref="I50:I52"/>
    <mergeCell ref="J50:J52"/>
    <mergeCell ref="K50:K52"/>
    <mergeCell ref="L50:L52"/>
    <mergeCell ref="A50:A52"/>
    <mergeCell ref="B50:B52"/>
    <mergeCell ref="C50:C52"/>
    <mergeCell ref="D50:D52"/>
    <mergeCell ref="G50:G52"/>
    <mergeCell ref="A47:A49"/>
    <mergeCell ref="B47:B49"/>
    <mergeCell ref="C47:C49"/>
    <mergeCell ref="D47:D49"/>
    <mergeCell ref="G47:G49"/>
    <mergeCell ref="H44:H46"/>
    <mergeCell ref="M44:M46"/>
    <mergeCell ref="N44:N46"/>
    <mergeCell ref="O44:O46"/>
    <mergeCell ref="P44:P46"/>
    <mergeCell ref="V44:V46"/>
    <mergeCell ref="M41:M43"/>
    <mergeCell ref="N41:N43"/>
    <mergeCell ref="O41:O43"/>
    <mergeCell ref="P41:P43"/>
    <mergeCell ref="V41:V43"/>
    <mergeCell ref="H41:H43"/>
    <mergeCell ref="I41:I43"/>
    <mergeCell ref="J41:J43"/>
    <mergeCell ref="K41:K43"/>
    <mergeCell ref="L41:L43"/>
    <mergeCell ref="I44:I46"/>
    <mergeCell ref="J44:J46"/>
    <mergeCell ref="K44:K46"/>
    <mergeCell ref="L44:L46"/>
    <mergeCell ref="A44:A46"/>
    <mergeCell ref="B44:B46"/>
    <mergeCell ref="C44:C46"/>
    <mergeCell ref="D44:D46"/>
    <mergeCell ref="G44:G46"/>
    <mergeCell ref="A41:A43"/>
    <mergeCell ref="B41:B43"/>
    <mergeCell ref="C41:C43"/>
    <mergeCell ref="D41:D43"/>
    <mergeCell ref="G41:G43"/>
    <mergeCell ref="H38:H40"/>
    <mergeCell ref="M38:M40"/>
    <mergeCell ref="N38:N40"/>
    <mergeCell ref="O38:O40"/>
    <mergeCell ref="P38:P40"/>
    <mergeCell ref="V38:V40"/>
    <mergeCell ref="M35:M37"/>
    <mergeCell ref="N35:N37"/>
    <mergeCell ref="O35:O37"/>
    <mergeCell ref="P35:P37"/>
    <mergeCell ref="V35:V37"/>
    <mergeCell ref="H35:H37"/>
    <mergeCell ref="I35:I37"/>
    <mergeCell ref="J35:J37"/>
    <mergeCell ref="K35:K37"/>
    <mergeCell ref="L35:L37"/>
    <mergeCell ref="I38:I40"/>
    <mergeCell ref="J38:J40"/>
    <mergeCell ref="K38:K40"/>
    <mergeCell ref="L38:L40"/>
    <mergeCell ref="A38:A40"/>
    <mergeCell ref="B38:B40"/>
    <mergeCell ref="C38:C40"/>
    <mergeCell ref="D38:D40"/>
    <mergeCell ref="G38:G40"/>
    <mergeCell ref="A35:A37"/>
    <mergeCell ref="B35:B37"/>
    <mergeCell ref="C35:C37"/>
    <mergeCell ref="D35:D37"/>
    <mergeCell ref="G35:G37"/>
    <mergeCell ref="H32:H34"/>
    <mergeCell ref="M32:M34"/>
    <mergeCell ref="N32:N34"/>
    <mergeCell ref="O32:O34"/>
    <mergeCell ref="P32:P34"/>
    <mergeCell ref="V32:V34"/>
    <mergeCell ref="M29:M31"/>
    <mergeCell ref="N29:N31"/>
    <mergeCell ref="O29:O31"/>
    <mergeCell ref="P29:P31"/>
    <mergeCell ref="V29:V31"/>
    <mergeCell ref="H29:H31"/>
    <mergeCell ref="I32:I34"/>
    <mergeCell ref="J32:J34"/>
    <mergeCell ref="K32:K34"/>
    <mergeCell ref="L32:L34"/>
    <mergeCell ref="I29:I31"/>
    <mergeCell ref="J29:J31"/>
    <mergeCell ref="K29:K31"/>
    <mergeCell ref="L29:L31"/>
    <mergeCell ref="A32:A34"/>
    <mergeCell ref="B32:B34"/>
    <mergeCell ref="C32:C34"/>
    <mergeCell ref="D32:D34"/>
    <mergeCell ref="G32:G34"/>
    <mergeCell ref="A29:A31"/>
    <mergeCell ref="B29:B31"/>
    <mergeCell ref="C29:C31"/>
    <mergeCell ref="D29:D31"/>
    <mergeCell ref="G29:G31"/>
    <mergeCell ref="H26:H28"/>
    <mergeCell ref="M26:M28"/>
    <mergeCell ref="N26:N28"/>
    <mergeCell ref="O26:O28"/>
    <mergeCell ref="P26:P28"/>
    <mergeCell ref="V26:V28"/>
    <mergeCell ref="M23:M25"/>
    <mergeCell ref="N23:N25"/>
    <mergeCell ref="O23:O25"/>
    <mergeCell ref="P23:P25"/>
    <mergeCell ref="V23:V25"/>
    <mergeCell ref="H23:H25"/>
    <mergeCell ref="A26:A28"/>
    <mergeCell ref="B26:B28"/>
    <mergeCell ref="C26:C28"/>
    <mergeCell ref="D26:D28"/>
    <mergeCell ref="G26:G28"/>
    <mergeCell ref="A23:A25"/>
    <mergeCell ref="B23:B25"/>
    <mergeCell ref="C23:C25"/>
    <mergeCell ref="D23:D25"/>
    <mergeCell ref="G23:G25"/>
    <mergeCell ref="V11:V13"/>
    <mergeCell ref="H11:H13"/>
    <mergeCell ref="A20:A22"/>
    <mergeCell ref="B20:B22"/>
    <mergeCell ref="C20:C22"/>
    <mergeCell ref="D20:D22"/>
    <mergeCell ref="G20:G22"/>
    <mergeCell ref="A17:A19"/>
    <mergeCell ref="B17:B19"/>
    <mergeCell ref="C17:C19"/>
    <mergeCell ref="D17:D19"/>
    <mergeCell ref="G17:G19"/>
    <mergeCell ref="H20:H22"/>
    <mergeCell ref="M20:M22"/>
    <mergeCell ref="N20:N22"/>
    <mergeCell ref="O20:O22"/>
    <mergeCell ref="P20:P22"/>
    <mergeCell ref="V20:V22"/>
    <mergeCell ref="M17:M19"/>
    <mergeCell ref="N17:N19"/>
    <mergeCell ref="O17:O19"/>
    <mergeCell ref="P17:P19"/>
    <mergeCell ref="V17:V19"/>
    <mergeCell ref="H17:H19"/>
    <mergeCell ref="V8:V10"/>
    <mergeCell ref="M5:M7"/>
    <mergeCell ref="N5:N7"/>
    <mergeCell ref="O5:O7"/>
    <mergeCell ref="P5:P7"/>
    <mergeCell ref="V5:V7"/>
    <mergeCell ref="A14:A16"/>
    <mergeCell ref="B14:B16"/>
    <mergeCell ref="C14:C16"/>
    <mergeCell ref="D14:D16"/>
    <mergeCell ref="G14:G16"/>
    <mergeCell ref="A11:A13"/>
    <mergeCell ref="B11:B13"/>
    <mergeCell ref="C11:C13"/>
    <mergeCell ref="D11:D13"/>
    <mergeCell ref="G11:G13"/>
    <mergeCell ref="H14:H16"/>
    <mergeCell ref="M14:M16"/>
    <mergeCell ref="N14:N16"/>
    <mergeCell ref="O14:O16"/>
    <mergeCell ref="P14:P16"/>
    <mergeCell ref="V14:V16"/>
    <mergeCell ref="M11:M13"/>
    <mergeCell ref="N11:N13"/>
    <mergeCell ref="A8:A10"/>
    <mergeCell ref="B8:B10"/>
    <mergeCell ref="C8:C10"/>
    <mergeCell ref="D8:D10"/>
    <mergeCell ref="G8:G10"/>
    <mergeCell ref="M4:N4"/>
    <mergeCell ref="O4:P4"/>
    <mergeCell ref="Q4:T4"/>
    <mergeCell ref="A5:A7"/>
    <mergeCell ref="B5:B7"/>
    <mergeCell ref="C5:C7"/>
    <mergeCell ref="D5:D7"/>
    <mergeCell ref="G5:G7"/>
    <mergeCell ref="H5:H7"/>
    <mergeCell ref="H8:H10"/>
    <mergeCell ref="M8:M10"/>
    <mergeCell ref="N8:N10"/>
    <mergeCell ref="O8:O10"/>
    <mergeCell ref="P8:P10"/>
    <mergeCell ref="I4:J4"/>
    <mergeCell ref="K4:L4"/>
    <mergeCell ref="I5:I7"/>
    <mergeCell ref="A1:F1"/>
    <mergeCell ref="G1:H1"/>
    <mergeCell ref="A3:A4"/>
    <mergeCell ref="B3:B4"/>
    <mergeCell ref="C3:C4"/>
    <mergeCell ref="D3:D4"/>
    <mergeCell ref="E3:F3"/>
    <mergeCell ref="G3:G4"/>
    <mergeCell ref="H3:H4"/>
  </mergeCells>
  <phoneticPr fontId="3"/>
  <printOptions horizontalCentered="1"/>
  <pageMargins left="0.31496062992125984" right="0.31496062992125984" top="0.55118110236220474" bottom="0.55118110236220474" header="0.31496062992125984" footer="0.31496062992125984"/>
  <pageSetup paperSize="9" scale="84" fitToHeight="0" orientation="landscape" r:id="rId1"/>
  <rowBreaks count="2" manualBreakCount="2">
    <brk id="43" max="15" man="1"/>
    <brk id="82" max="15" man="1"/>
  </row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FFFF00"/>
    <pageSetUpPr fitToPage="1"/>
  </sheetPr>
  <dimension ref="A1:Z184"/>
  <sheetViews>
    <sheetView view="pageBreakPreview" topLeftCell="F16" zoomScaleNormal="100" zoomScaleSheetLayoutView="100" workbookViewId="0">
      <selection activeCell="M23" sqref="M23:M25"/>
    </sheetView>
  </sheetViews>
  <sheetFormatPr defaultRowHeight="13.5"/>
  <cols>
    <col min="1" max="1" width="3.25" style="14" bestFit="1" customWidth="1"/>
    <col min="2" max="2" width="14.5" style="14" customWidth="1"/>
    <col min="3" max="4" width="11" style="14" customWidth="1"/>
    <col min="5" max="5" width="9.375" style="14" customWidth="1"/>
    <col min="6" max="6" width="15" style="14" customWidth="1"/>
    <col min="7" max="7" width="10.375" style="14" customWidth="1"/>
    <col min="8" max="8" width="8.375" style="14" customWidth="1"/>
    <col min="9" max="9" width="10.125" style="14" customWidth="1"/>
    <col min="10" max="10" width="4.75" style="14" customWidth="1"/>
    <col min="11" max="11" width="7.125" style="14" customWidth="1"/>
    <col min="12" max="12" width="4.75" style="14" customWidth="1"/>
    <col min="13" max="13" width="10.125" style="14" customWidth="1"/>
    <col min="14" max="14" width="4.75" style="14" customWidth="1"/>
    <col min="15" max="15" width="7.125" style="14" customWidth="1"/>
    <col min="16" max="16" width="4.75" style="14" customWidth="1"/>
    <col min="17" max="17" width="10.125" style="14" hidden="1" customWidth="1"/>
    <col min="18" max="18" width="4.75" style="14" hidden="1" customWidth="1"/>
    <col min="19" max="19" width="7.125" style="14" hidden="1" customWidth="1"/>
    <col min="20" max="20" width="4.75" style="14" hidden="1" customWidth="1"/>
    <col min="21" max="21" width="10.25" style="36" customWidth="1"/>
    <col min="22" max="22" width="9" style="36"/>
    <col min="23" max="23" width="4.75" style="36" customWidth="1"/>
    <col min="24" max="24" width="11" style="36" customWidth="1"/>
    <col min="25" max="25" width="0" style="14" hidden="1" customWidth="1"/>
    <col min="26" max="26" width="0" style="24" hidden="1" customWidth="1"/>
    <col min="27" max="16384" width="9" style="14"/>
  </cols>
  <sheetData>
    <row r="1" spans="1:26" ht="18" customHeight="1">
      <c r="A1" s="2548" t="s">
        <v>825</v>
      </c>
      <c r="B1" s="2548"/>
      <c r="C1" s="2548"/>
      <c r="D1" s="2548"/>
      <c r="E1" s="2548"/>
      <c r="F1" s="2548"/>
      <c r="G1" s="2549"/>
      <c r="H1" s="2549"/>
      <c r="I1" s="21"/>
      <c r="J1" s="21"/>
      <c r="K1" s="21"/>
      <c r="L1" s="21"/>
      <c r="M1" s="21"/>
      <c r="N1" s="21"/>
      <c r="O1" s="21"/>
      <c r="P1" s="21"/>
      <c r="Q1" s="21"/>
      <c r="R1" s="21"/>
      <c r="S1" s="21"/>
      <c r="T1" s="21"/>
    </row>
    <row r="2" spans="1:26" ht="18" customHeight="1">
      <c r="A2" s="14" t="s">
        <v>883</v>
      </c>
      <c r="I2" s="915"/>
      <c r="J2" s="915"/>
      <c r="K2" s="915"/>
      <c r="L2" s="915"/>
      <c r="M2" s="915"/>
      <c r="N2" s="915"/>
      <c r="O2" s="915"/>
      <c r="P2" s="915"/>
    </row>
    <row r="3" spans="1:26" s="16" customFormat="1" ht="18" customHeight="1">
      <c r="A3" s="2544" t="s">
        <v>628</v>
      </c>
      <c r="B3" s="2544" t="s">
        <v>591</v>
      </c>
      <c r="C3" s="2544" t="s">
        <v>615</v>
      </c>
      <c r="D3" s="2547" t="s">
        <v>756</v>
      </c>
      <c r="E3" s="2547" t="s">
        <v>627</v>
      </c>
      <c r="F3" s="2547"/>
      <c r="G3" s="2547" t="s">
        <v>626</v>
      </c>
      <c r="H3" s="2728" t="s">
        <v>635</v>
      </c>
      <c r="I3" s="2729" t="s">
        <v>975</v>
      </c>
      <c r="J3" s="2729"/>
      <c r="K3" s="2729"/>
      <c r="L3" s="2729"/>
      <c r="M3" s="2729"/>
      <c r="N3" s="2729"/>
      <c r="O3" s="2729"/>
      <c r="P3" s="2730"/>
      <c r="Q3" s="2729" t="s">
        <v>976</v>
      </c>
      <c r="R3" s="2729"/>
      <c r="S3" s="2729"/>
      <c r="T3" s="2730"/>
      <c r="U3" s="43" t="s">
        <v>977</v>
      </c>
      <c r="V3" s="44" t="str">
        <f>IF(AND(SUM(Q5:Q54)&lt;&gt;0,職員点検資料１!U2&lt;&gt;""),(SUMIF(Z5:Z184,1,Q5:Q184)+SUMIF(Z5:Z184,1,S5:S184))/職員点検資料１!U2,"")</f>
        <v/>
      </c>
      <c r="W3" s="45" t="s">
        <v>147</v>
      </c>
      <c r="X3" s="46" t="s">
        <v>1240</v>
      </c>
      <c r="Z3" s="41"/>
    </row>
    <row r="4" spans="1:26" s="16" customFormat="1" ht="45.75" customHeight="1">
      <c r="A4" s="2544"/>
      <c r="B4" s="2544"/>
      <c r="C4" s="2544"/>
      <c r="D4" s="2547"/>
      <c r="E4" s="20" t="s">
        <v>622</v>
      </c>
      <c r="F4" s="19" t="s">
        <v>621</v>
      </c>
      <c r="G4" s="2547"/>
      <c r="H4" s="2546"/>
      <c r="I4" s="2731" t="s">
        <v>1391</v>
      </c>
      <c r="J4" s="2711"/>
      <c r="K4" s="2732" t="s">
        <v>1394</v>
      </c>
      <c r="L4" s="2732"/>
      <c r="M4" s="2731" t="s">
        <v>1392</v>
      </c>
      <c r="N4" s="2711"/>
      <c r="O4" s="2732" t="s">
        <v>1393</v>
      </c>
      <c r="P4" s="2732"/>
      <c r="Q4" s="2731" t="s">
        <v>823</v>
      </c>
      <c r="R4" s="2711"/>
      <c r="S4" s="2733" t="s">
        <v>875</v>
      </c>
      <c r="T4" s="2734"/>
      <c r="U4" s="2698" t="str">
        <f>IF(職員点検資料１!U2="","※職員点検資料1シートに常勤職員の月間勤務時間数を入力してください。","")</f>
        <v>※職員点検資料1シートに常勤職員の月間勤務時間数を入力してください。</v>
      </c>
      <c r="V4" s="2698"/>
      <c r="W4" s="2698"/>
      <c r="X4" s="2698"/>
      <c r="Z4" s="41"/>
    </row>
    <row r="5" spans="1:26" s="16" customFormat="1" ht="12">
      <c r="A5" s="2496">
        <v>1</v>
      </c>
      <c r="B5" s="2688" t="str">
        <f>IF(職員点検資料２!B5="","",職員点検資料２!B5)</f>
        <v/>
      </c>
      <c r="C5" s="2647" t="str">
        <f>IF(職員点検資料２!C5="","",職員点検資料２!C5)</f>
        <v/>
      </c>
      <c r="D5" s="2691" t="str">
        <f>IF(職員点検資料２!D5="","",職員点検資料２!D5)</f>
        <v/>
      </c>
      <c r="E5" s="28" t="str">
        <f>職員点検資料２!E5</f>
        <v>保育士</v>
      </c>
      <c r="F5" s="29" t="str">
        <f>IF(職員点検資料２!F5="","",職員点検資料２!F5)</f>
        <v/>
      </c>
      <c r="G5" s="2691" t="str">
        <f>IF(職員点検資料２!G5="","",職員点検資料２!G5)</f>
        <v/>
      </c>
      <c r="H5" s="2723" t="str">
        <f>職員点検資料２!H5</f>
        <v>定めあり・定めなし</v>
      </c>
      <c r="I5" s="2725"/>
      <c r="J5" s="2721" t="s">
        <v>629</v>
      </c>
      <c r="K5" s="2724"/>
      <c r="L5" s="2678" t="s">
        <v>629</v>
      </c>
      <c r="M5" s="2725"/>
      <c r="N5" s="2721" t="s">
        <v>629</v>
      </c>
      <c r="O5" s="2724"/>
      <c r="P5" s="2678" t="s">
        <v>629</v>
      </c>
      <c r="Q5" s="2725"/>
      <c r="R5" s="2721" t="s">
        <v>629</v>
      </c>
      <c r="S5" s="2724"/>
      <c r="T5" s="2678" t="s">
        <v>629</v>
      </c>
      <c r="U5" s="40"/>
      <c r="V5" s="40"/>
      <c r="W5" s="40"/>
      <c r="X5" s="40"/>
      <c r="Z5" s="2662" t="str">
        <f>職員点検資料２!AD5</f>
        <v/>
      </c>
    </row>
    <row r="6" spans="1:26" s="16" customFormat="1" ht="12">
      <c r="A6" s="2497"/>
      <c r="B6" s="2689"/>
      <c r="C6" s="2648"/>
      <c r="D6" s="2692"/>
      <c r="E6" s="30" t="str">
        <f>職員点検資料２!E6</f>
        <v>幼稚園教諭</v>
      </c>
      <c r="F6" s="31" t="str">
        <f>IF(職員点検資料２!F6="","",職員点検資料２!F6)</f>
        <v/>
      </c>
      <c r="G6" s="2692"/>
      <c r="H6" s="2692"/>
      <c r="I6" s="2726"/>
      <c r="J6" s="2706"/>
      <c r="K6" s="2709"/>
      <c r="L6" s="2657"/>
      <c r="M6" s="2726"/>
      <c r="N6" s="2706"/>
      <c r="O6" s="2709"/>
      <c r="P6" s="2657"/>
      <c r="Q6" s="2726"/>
      <c r="R6" s="2706"/>
      <c r="S6" s="2709"/>
      <c r="T6" s="2657"/>
      <c r="U6" s="40"/>
      <c r="V6" s="40"/>
      <c r="W6" s="40"/>
      <c r="X6" s="40"/>
      <c r="Z6" s="2663"/>
    </row>
    <row r="7" spans="1:26" s="16" customFormat="1" ht="12">
      <c r="A7" s="2498"/>
      <c r="B7" s="2690"/>
      <c r="C7" s="2649"/>
      <c r="D7" s="2693"/>
      <c r="E7" s="32" t="str">
        <f>職員点検資料２!E7</f>
        <v>（　　　　　　）</v>
      </c>
      <c r="F7" s="33" t="str">
        <f>IF(職員点検資料２!F7="","",職員点検資料２!F7)</f>
        <v/>
      </c>
      <c r="G7" s="2693"/>
      <c r="H7" s="2693"/>
      <c r="I7" s="2727"/>
      <c r="J7" s="2707"/>
      <c r="K7" s="2710"/>
      <c r="L7" s="2658"/>
      <c r="M7" s="2727"/>
      <c r="N7" s="2707"/>
      <c r="O7" s="2710"/>
      <c r="P7" s="2658"/>
      <c r="Q7" s="2727"/>
      <c r="R7" s="2707"/>
      <c r="S7" s="2710"/>
      <c r="T7" s="2658"/>
      <c r="U7" s="40"/>
      <c r="V7" s="40"/>
      <c r="W7" s="40"/>
      <c r="X7" s="40"/>
      <c r="Z7" s="2664"/>
    </row>
    <row r="8" spans="1:26" s="16" customFormat="1" ht="12" customHeight="1">
      <c r="A8" s="2496">
        <v>2</v>
      </c>
      <c r="B8" s="2688" t="str">
        <f>IF(職員点検資料２!B8="","",職員点検資料２!B8)</f>
        <v/>
      </c>
      <c r="C8" s="2647" t="str">
        <f>IF(職員点検資料２!C8="","",職員点検資料２!C8)</f>
        <v/>
      </c>
      <c r="D8" s="2691" t="str">
        <f>IF(職員点検資料２!D8="","",職員点検資料２!D8)</f>
        <v/>
      </c>
      <c r="E8" s="28" t="str">
        <f>職員点検資料２!E8</f>
        <v>保育士</v>
      </c>
      <c r="F8" s="29" t="str">
        <f>IF(職員点検資料２!F8="","",職員点検資料２!F8)</f>
        <v/>
      </c>
      <c r="G8" s="2691" t="str">
        <f>IF(職員点検資料２!G8="","",職員点検資料２!G8)</f>
        <v/>
      </c>
      <c r="H8" s="2723" t="str">
        <f>職員点検資料２!H8</f>
        <v>定めあり・定めなし</v>
      </c>
      <c r="I8" s="2725"/>
      <c r="J8" s="2721" t="s">
        <v>629</v>
      </c>
      <c r="K8" s="2724"/>
      <c r="L8" s="2678" t="s">
        <v>629</v>
      </c>
      <c r="M8" s="2725"/>
      <c r="N8" s="2721" t="s">
        <v>629</v>
      </c>
      <c r="O8" s="2724"/>
      <c r="P8" s="2678" t="s">
        <v>629</v>
      </c>
      <c r="Q8" s="2725"/>
      <c r="R8" s="2721" t="s">
        <v>629</v>
      </c>
      <c r="S8" s="2724"/>
      <c r="T8" s="2678" t="s">
        <v>629</v>
      </c>
      <c r="U8" s="40"/>
      <c r="V8" s="40"/>
      <c r="W8" s="40"/>
      <c r="X8" s="40"/>
      <c r="Z8" s="2662" t="str">
        <f>職員点検資料２!AD8</f>
        <v/>
      </c>
    </row>
    <row r="9" spans="1:26" s="16" customFormat="1" ht="12">
      <c r="A9" s="2497"/>
      <c r="B9" s="2689"/>
      <c r="C9" s="2648"/>
      <c r="D9" s="2692"/>
      <c r="E9" s="30" t="str">
        <f>職員点検資料２!E9</f>
        <v>幼稚園教諭</v>
      </c>
      <c r="F9" s="31" t="str">
        <f>IF(職員点検資料２!F9="","",職員点検資料２!F9)</f>
        <v/>
      </c>
      <c r="G9" s="2692"/>
      <c r="H9" s="2692"/>
      <c r="I9" s="2726"/>
      <c r="J9" s="2706"/>
      <c r="K9" s="2709"/>
      <c r="L9" s="2657"/>
      <c r="M9" s="2726"/>
      <c r="N9" s="2706"/>
      <c r="O9" s="2709"/>
      <c r="P9" s="2657"/>
      <c r="Q9" s="2726"/>
      <c r="R9" s="2706"/>
      <c r="S9" s="2709"/>
      <c r="T9" s="2657"/>
      <c r="U9" s="40"/>
      <c r="V9" s="40"/>
      <c r="W9" s="40"/>
      <c r="X9" s="40"/>
      <c r="Z9" s="2663"/>
    </row>
    <row r="10" spans="1:26" s="16" customFormat="1" ht="12">
      <c r="A10" s="2498"/>
      <c r="B10" s="2690"/>
      <c r="C10" s="2649"/>
      <c r="D10" s="2693"/>
      <c r="E10" s="32" t="str">
        <f>職員点検資料２!E10</f>
        <v>（　　　　　　）</v>
      </c>
      <c r="F10" s="33" t="str">
        <f>IF(職員点検資料２!F10="","",職員点検資料２!F10)</f>
        <v/>
      </c>
      <c r="G10" s="2693"/>
      <c r="H10" s="2693"/>
      <c r="I10" s="2727"/>
      <c r="J10" s="2707"/>
      <c r="K10" s="2710"/>
      <c r="L10" s="2658"/>
      <c r="M10" s="2727"/>
      <c r="N10" s="2707"/>
      <c r="O10" s="2710"/>
      <c r="P10" s="2658"/>
      <c r="Q10" s="2727"/>
      <c r="R10" s="2707"/>
      <c r="S10" s="2710"/>
      <c r="T10" s="2658"/>
      <c r="U10" s="40"/>
      <c r="V10" s="40"/>
      <c r="W10" s="40"/>
      <c r="X10" s="40"/>
      <c r="Z10" s="2664"/>
    </row>
    <row r="11" spans="1:26" s="16" customFormat="1" ht="12" customHeight="1">
      <c r="A11" s="2496">
        <v>3</v>
      </c>
      <c r="B11" s="2688" t="str">
        <f>IF(職員点検資料２!B11="","",職員点検資料２!B11)</f>
        <v/>
      </c>
      <c r="C11" s="2647" t="str">
        <f>IF(職員点検資料２!C11="","",職員点検資料２!C11)</f>
        <v/>
      </c>
      <c r="D11" s="2691" t="str">
        <f>IF(職員点検資料２!D11="","",職員点検資料２!D11)</f>
        <v/>
      </c>
      <c r="E11" s="28" t="str">
        <f>職員点検資料２!E11</f>
        <v>保育士</v>
      </c>
      <c r="F11" s="29" t="str">
        <f>IF(職員点検資料２!F11="","",職員点検資料２!F11)</f>
        <v/>
      </c>
      <c r="G11" s="2691" t="str">
        <f>IF(職員点検資料２!G11="","",職員点検資料２!G11)</f>
        <v/>
      </c>
      <c r="H11" s="2723" t="str">
        <f>職員点検資料２!H11</f>
        <v>定めあり・定めなし</v>
      </c>
      <c r="I11" s="2725"/>
      <c r="J11" s="2721" t="s">
        <v>629</v>
      </c>
      <c r="K11" s="2724"/>
      <c r="L11" s="2678" t="s">
        <v>629</v>
      </c>
      <c r="M11" s="2725"/>
      <c r="N11" s="2721" t="s">
        <v>629</v>
      </c>
      <c r="O11" s="2724"/>
      <c r="P11" s="2678" t="s">
        <v>629</v>
      </c>
      <c r="Q11" s="2725"/>
      <c r="R11" s="2721" t="s">
        <v>629</v>
      </c>
      <c r="S11" s="2724"/>
      <c r="T11" s="2678" t="s">
        <v>629</v>
      </c>
      <c r="U11" s="40"/>
      <c r="V11" s="40"/>
      <c r="W11" s="40"/>
      <c r="X11" s="40"/>
      <c r="Z11" s="2662" t="str">
        <f>職員点検資料２!AD11</f>
        <v/>
      </c>
    </row>
    <row r="12" spans="1:26" s="16" customFormat="1" ht="12">
      <c r="A12" s="2497"/>
      <c r="B12" s="2689"/>
      <c r="C12" s="2648"/>
      <c r="D12" s="2692"/>
      <c r="E12" s="30" t="str">
        <f>職員点検資料２!E12</f>
        <v>幼稚園教諭</v>
      </c>
      <c r="F12" s="31" t="str">
        <f>IF(職員点検資料２!F12="","",職員点検資料２!F12)</f>
        <v/>
      </c>
      <c r="G12" s="2692"/>
      <c r="H12" s="2692"/>
      <c r="I12" s="2726"/>
      <c r="J12" s="2706"/>
      <c r="K12" s="2709"/>
      <c r="L12" s="2657"/>
      <c r="M12" s="2726"/>
      <c r="N12" s="2706"/>
      <c r="O12" s="2709"/>
      <c r="P12" s="2657"/>
      <c r="Q12" s="2726"/>
      <c r="R12" s="2706"/>
      <c r="S12" s="2709"/>
      <c r="T12" s="2657"/>
      <c r="U12" s="40"/>
      <c r="V12" s="40"/>
      <c r="W12" s="40"/>
      <c r="X12" s="40"/>
      <c r="Z12" s="2663"/>
    </row>
    <row r="13" spans="1:26" s="16" customFormat="1" ht="12">
      <c r="A13" s="2498"/>
      <c r="B13" s="2690"/>
      <c r="C13" s="2649"/>
      <c r="D13" s="2693"/>
      <c r="E13" s="32" t="str">
        <f>職員点検資料２!E13</f>
        <v>（　　　　　　）</v>
      </c>
      <c r="F13" s="33" t="str">
        <f>IF(職員点検資料２!F13="","",職員点検資料２!F13)</f>
        <v/>
      </c>
      <c r="G13" s="2693"/>
      <c r="H13" s="2693"/>
      <c r="I13" s="2727"/>
      <c r="J13" s="2707"/>
      <c r="K13" s="2710"/>
      <c r="L13" s="2658"/>
      <c r="M13" s="2727"/>
      <c r="N13" s="2707"/>
      <c r="O13" s="2710"/>
      <c r="P13" s="2658"/>
      <c r="Q13" s="2727"/>
      <c r="R13" s="2707"/>
      <c r="S13" s="2710"/>
      <c r="T13" s="2658"/>
      <c r="U13" s="40"/>
      <c r="V13" s="40"/>
      <c r="W13" s="40"/>
      <c r="X13" s="40"/>
      <c r="Z13" s="2664"/>
    </row>
    <row r="14" spans="1:26" s="16" customFormat="1" ht="12" customHeight="1">
      <c r="A14" s="2496">
        <v>4</v>
      </c>
      <c r="B14" s="2688" t="str">
        <f>IF(職員点検資料２!B14="","",職員点検資料２!B14)</f>
        <v/>
      </c>
      <c r="C14" s="2647" t="str">
        <f>IF(職員点検資料２!C14="","",職員点検資料２!C14)</f>
        <v/>
      </c>
      <c r="D14" s="2691" t="str">
        <f>IF(職員点検資料２!D14="","",職員点検資料２!D14)</f>
        <v/>
      </c>
      <c r="E14" s="28" t="str">
        <f>職員点検資料２!E14</f>
        <v>保育士</v>
      </c>
      <c r="F14" s="29" t="str">
        <f>IF(職員点検資料２!F14="","",職員点検資料２!F14)</f>
        <v/>
      </c>
      <c r="G14" s="2691" t="str">
        <f>IF(職員点検資料２!G14="","",職員点検資料２!G14)</f>
        <v/>
      </c>
      <c r="H14" s="2723" t="str">
        <f>職員点検資料２!H14</f>
        <v>定めあり・定めなし</v>
      </c>
      <c r="I14" s="2725"/>
      <c r="J14" s="2721" t="s">
        <v>629</v>
      </c>
      <c r="K14" s="2724"/>
      <c r="L14" s="2678" t="s">
        <v>629</v>
      </c>
      <c r="M14" s="2722"/>
      <c r="N14" s="2721" t="s">
        <v>629</v>
      </c>
      <c r="O14" s="2724"/>
      <c r="P14" s="2678" t="s">
        <v>629</v>
      </c>
      <c r="Q14" s="2725"/>
      <c r="R14" s="2721" t="s">
        <v>629</v>
      </c>
      <c r="S14" s="2724"/>
      <c r="T14" s="2678" t="s">
        <v>629</v>
      </c>
      <c r="U14" s="40"/>
      <c r="V14" s="40"/>
      <c r="W14" s="40"/>
      <c r="X14" s="40"/>
      <c r="Z14" s="2662" t="str">
        <f>職員点検資料２!AD14</f>
        <v/>
      </c>
    </row>
    <row r="15" spans="1:26" s="16" customFormat="1" ht="12">
      <c r="A15" s="2497"/>
      <c r="B15" s="2689"/>
      <c r="C15" s="2648"/>
      <c r="D15" s="2692"/>
      <c r="E15" s="30" t="str">
        <f>職員点検資料２!E15</f>
        <v>幼稚園教諭</v>
      </c>
      <c r="F15" s="31" t="str">
        <f>IF(職員点検資料２!F15="","",職員点検資料２!F15)</f>
        <v/>
      </c>
      <c r="G15" s="2692"/>
      <c r="H15" s="2692"/>
      <c r="I15" s="2726"/>
      <c r="J15" s="2706"/>
      <c r="K15" s="2709"/>
      <c r="L15" s="2657"/>
      <c r="M15" s="2716"/>
      <c r="N15" s="2706"/>
      <c r="O15" s="2709"/>
      <c r="P15" s="2657"/>
      <c r="Q15" s="2726"/>
      <c r="R15" s="2706"/>
      <c r="S15" s="2709"/>
      <c r="T15" s="2657"/>
      <c r="U15" s="40"/>
      <c r="V15" s="40"/>
      <c r="W15" s="40"/>
      <c r="X15" s="40"/>
      <c r="Z15" s="2663"/>
    </row>
    <row r="16" spans="1:26" s="16" customFormat="1" ht="12">
      <c r="A16" s="2498"/>
      <c r="B16" s="2690"/>
      <c r="C16" s="2649"/>
      <c r="D16" s="2693"/>
      <c r="E16" s="32" t="str">
        <f>職員点検資料２!E16</f>
        <v>（　　　　　　）</v>
      </c>
      <c r="F16" s="33" t="str">
        <f>IF(職員点検資料２!F16="","",職員点検資料２!F16)</f>
        <v/>
      </c>
      <c r="G16" s="2693"/>
      <c r="H16" s="2693"/>
      <c r="I16" s="2727"/>
      <c r="J16" s="2707"/>
      <c r="K16" s="2710"/>
      <c r="L16" s="2658"/>
      <c r="M16" s="2717"/>
      <c r="N16" s="2707"/>
      <c r="O16" s="2710"/>
      <c r="P16" s="2658"/>
      <c r="Q16" s="2727"/>
      <c r="R16" s="2707"/>
      <c r="S16" s="2710"/>
      <c r="T16" s="2658"/>
      <c r="U16" s="40"/>
      <c r="V16" s="40"/>
      <c r="W16" s="40"/>
      <c r="X16" s="40"/>
      <c r="Z16" s="2664"/>
    </row>
    <row r="17" spans="1:26" s="16" customFormat="1" ht="12" customHeight="1">
      <c r="A17" s="2496">
        <v>5</v>
      </c>
      <c r="B17" s="2688" t="str">
        <f>IF(職員点検資料２!B17="","",職員点検資料２!B17)</f>
        <v/>
      </c>
      <c r="C17" s="2647" t="str">
        <f>IF(職員点検資料２!C17="","",職員点検資料２!C17)</f>
        <v/>
      </c>
      <c r="D17" s="2691" t="str">
        <f>IF(職員点検資料２!D17="","",職員点検資料２!D17)</f>
        <v/>
      </c>
      <c r="E17" s="28" t="str">
        <f>職員点検資料２!E17</f>
        <v>保育士</v>
      </c>
      <c r="F17" s="29" t="str">
        <f>IF(職員点検資料２!F17="","",職員点検資料２!F17)</f>
        <v/>
      </c>
      <c r="G17" s="2691" t="str">
        <f>IF(職員点検資料２!G17="","",職員点検資料２!G17)</f>
        <v/>
      </c>
      <c r="H17" s="2691" t="str">
        <f>職員点検資料２!H17</f>
        <v>定めあり・定めなし</v>
      </c>
      <c r="I17" s="2722"/>
      <c r="J17" s="2721" t="s">
        <v>629</v>
      </c>
      <c r="K17" s="2724"/>
      <c r="L17" s="2678" t="s">
        <v>629</v>
      </c>
      <c r="M17" s="2716"/>
      <c r="N17" s="2706" t="s">
        <v>629</v>
      </c>
      <c r="O17" s="2709"/>
      <c r="P17" s="2657" t="s">
        <v>629</v>
      </c>
      <c r="Q17" s="2722"/>
      <c r="R17" s="2721" t="s">
        <v>629</v>
      </c>
      <c r="S17" s="2724"/>
      <c r="T17" s="2678" t="s">
        <v>629</v>
      </c>
      <c r="U17" s="40"/>
      <c r="V17" s="40"/>
      <c r="W17" s="40"/>
      <c r="X17" s="40"/>
      <c r="Z17" s="2662" t="str">
        <f>職員点検資料２!AD17</f>
        <v/>
      </c>
    </row>
    <row r="18" spans="1:26" s="16" customFormat="1" ht="12">
      <c r="A18" s="2497"/>
      <c r="B18" s="2689"/>
      <c r="C18" s="2648"/>
      <c r="D18" s="2692"/>
      <c r="E18" s="30" t="str">
        <f>職員点検資料２!E18</f>
        <v>幼稚園教諭</v>
      </c>
      <c r="F18" s="31" t="str">
        <f>IF(職員点検資料２!F18="","",職員点検資料２!F18)</f>
        <v/>
      </c>
      <c r="G18" s="2692"/>
      <c r="H18" s="2692"/>
      <c r="I18" s="2716"/>
      <c r="J18" s="2706"/>
      <c r="K18" s="2709"/>
      <c r="L18" s="2657"/>
      <c r="M18" s="2716"/>
      <c r="N18" s="2706"/>
      <c r="O18" s="2709"/>
      <c r="P18" s="2657"/>
      <c r="Q18" s="2716"/>
      <c r="R18" s="2706"/>
      <c r="S18" s="2709"/>
      <c r="T18" s="2657"/>
      <c r="U18" s="40"/>
      <c r="V18" s="40"/>
      <c r="W18" s="40"/>
      <c r="X18" s="40"/>
      <c r="Z18" s="2663"/>
    </row>
    <row r="19" spans="1:26" s="16" customFormat="1" ht="12">
      <c r="A19" s="2498"/>
      <c r="B19" s="2690"/>
      <c r="C19" s="2649"/>
      <c r="D19" s="2693"/>
      <c r="E19" s="32" t="str">
        <f>職員点検資料２!E19</f>
        <v>（　　　　　　）</v>
      </c>
      <c r="F19" s="33" t="str">
        <f>IF(職員点検資料２!F19="","",職員点検資料２!F19)</f>
        <v/>
      </c>
      <c r="G19" s="2693"/>
      <c r="H19" s="2693"/>
      <c r="I19" s="2717"/>
      <c r="J19" s="2707"/>
      <c r="K19" s="2710"/>
      <c r="L19" s="2658"/>
      <c r="M19" s="2717"/>
      <c r="N19" s="2707"/>
      <c r="O19" s="2710"/>
      <c r="P19" s="2658"/>
      <c r="Q19" s="2717"/>
      <c r="R19" s="2707"/>
      <c r="S19" s="2710"/>
      <c r="T19" s="2658"/>
      <c r="U19" s="40"/>
      <c r="V19" s="40"/>
      <c r="W19" s="40"/>
      <c r="X19" s="40"/>
      <c r="Z19" s="2664"/>
    </row>
    <row r="20" spans="1:26" s="16" customFormat="1" ht="12" customHeight="1">
      <c r="A20" s="2496">
        <v>6</v>
      </c>
      <c r="B20" s="2688" t="str">
        <f>IF(職員点検資料２!B20="","",職員点検資料２!B20)</f>
        <v/>
      </c>
      <c r="C20" s="2647" t="str">
        <f>IF(職員点検資料２!C20="","",職員点検資料２!C20)</f>
        <v/>
      </c>
      <c r="D20" s="2691" t="str">
        <f>IF(職員点検資料２!D20="","",職員点検資料２!D20)</f>
        <v/>
      </c>
      <c r="E20" s="28" t="str">
        <f>職員点検資料２!E20</f>
        <v>保育士</v>
      </c>
      <c r="F20" s="29" t="str">
        <f>IF(職員点検資料２!F20="","",職員点検資料２!F20)</f>
        <v/>
      </c>
      <c r="G20" s="2691" t="str">
        <f>IF(職員点検資料２!G20="","",職員点検資料２!G20)</f>
        <v/>
      </c>
      <c r="H20" s="2691" t="str">
        <f>職員点検資料２!H20</f>
        <v>定めあり・定めなし</v>
      </c>
      <c r="I20" s="2715"/>
      <c r="J20" s="2705" t="s">
        <v>629</v>
      </c>
      <c r="K20" s="2708"/>
      <c r="L20" s="2656" t="s">
        <v>629</v>
      </c>
      <c r="M20" s="2715"/>
      <c r="N20" s="2705" t="s">
        <v>629</v>
      </c>
      <c r="O20" s="2708"/>
      <c r="P20" s="2656" t="s">
        <v>629</v>
      </c>
      <c r="Q20" s="2722"/>
      <c r="R20" s="2721" t="s">
        <v>629</v>
      </c>
      <c r="S20" s="2724"/>
      <c r="T20" s="2678" t="s">
        <v>629</v>
      </c>
      <c r="U20" s="40"/>
      <c r="V20" s="40"/>
      <c r="W20" s="40"/>
      <c r="X20" s="40"/>
      <c r="Z20" s="2662" t="str">
        <f>職員点検資料２!AD20</f>
        <v/>
      </c>
    </row>
    <row r="21" spans="1:26" s="16" customFormat="1" ht="12">
      <c r="A21" s="2497"/>
      <c r="B21" s="2689"/>
      <c r="C21" s="2648"/>
      <c r="D21" s="2692"/>
      <c r="E21" s="30" t="str">
        <f>職員点検資料２!E21</f>
        <v>幼稚園教諭</v>
      </c>
      <c r="F21" s="31" t="str">
        <f>IF(職員点検資料２!F21="","",職員点検資料２!F21)</f>
        <v/>
      </c>
      <c r="G21" s="2692"/>
      <c r="H21" s="2692"/>
      <c r="I21" s="2716"/>
      <c r="J21" s="2706"/>
      <c r="K21" s="2709"/>
      <c r="L21" s="2657"/>
      <c r="M21" s="2716"/>
      <c r="N21" s="2706"/>
      <c r="O21" s="2709"/>
      <c r="P21" s="2657"/>
      <c r="Q21" s="2716"/>
      <c r="R21" s="2706"/>
      <c r="S21" s="2709"/>
      <c r="T21" s="2657"/>
      <c r="U21" s="40"/>
      <c r="V21" s="40"/>
      <c r="W21" s="40"/>
      <c r="X21" s="40"/>
      <c r="Z21" s="2663"/>
    </row>
    <row r="22" spans="1:26" s="16" customFormat="1" ht="12">
      <c r="A22" s="2498"/>
      <c r="B22" s="2690"/>
      <c r="C22" s="2649"/>
      <c r="D22" s="2693"/>
      <c r="E22" s="32" t="str">
        <f>職員点検資料２!E22</f>
        <v>（　　　　　　）</v>
      </c>
      <c r="F22" s="33" t="str">
        <f>IF(職員点検資料２!F22="","",職員点検資料２!F22)</f>
        <v/>
      </c>
      <c r="G22" s="2693"/>
      <c r="H22" s="2693"/>
      <c r="I22" s="2717"/>
      <c r="J22" s="2707"/>
      <c r="K22" s="2710"/>
      <c r="L22" s="2658"/>
      <c r="M22" s="2717"/>
      <c r="N22" s="2707"/>
      <c r="O22" s="2710"/>
      <c r="P22" s="2658"/>
      <c r="Q22" s="2717"/>
      <c r="R22" s="2707"/>
      <c r="S22" s="2710"/>
      <c r="T22" s="2658"/>
      <c r="U22" s="40"/>
      <c r="V22" s="40"/>
      <c r="W22" s="40"/>
      <c r="X22" s="40"/>
      <c r="Z22" s="2664"/>
    </row>
    <row r="23" spans="1:26" s="16" customFormat="1" ht="12" customHeight="1">
      <c r="A23" s="2496">
        <v>7</v>
      </c>
      <c r="B23" s="2688" t="str">
        <f>IF(職員点検資料２!B23="","",職員点検資料２!B23)</f>
        <v/>
      </c>
      <c r="C23" s="2647" t="str">
        <f>IF(職員点検資料２!C23="","",職員点検資料２!C23)</f>
        <v/>
      </c>
      <c r="D23" s="2691" t="str">
        <f>IF(職員点検資料２!D23="","",職員点検資料２!D23)</f>
        <v/>
      </c>
      <c r="E23" s="28" t="str">
        <f>職員点検資料２!E23</f>
        <v>保育士</v>
      </c>
      <c r="F23" s="29" t="str">
        <f>IF(職員点検資料２!F23="","",職員点検資料２!F23)</f>
        <v/>
      </c>
      <c r="G23" s="2691" t="str">
        <f>IF(職員点検資料２!G23="","",職員点検資料２!G23)</f>
        <v/>
      </c>
      <c r="H23" s="2691" t="str">
        <f>職員点検資料２!H23</f>
        <v>定めあり・定めなし</v>
      </c>
      <c r="I23" s="2715"/>
      <c r="J23" s="2705" t="s">
        <v>629</v>
      </c>
      <c r="K23" s="2708"/>
      <c r="L23" s="2656" t="s">
        <v>629</v>
      </c>
      <c r="M23" s="2715"/>
      <c r="N23" s="2705" t="s">
        <v>629</v>
      </c>
      <c r="O23" s="2708"/>
      <c r="P23" s="2656" t="s">
        <v>629</v>
      </c>
      <c r="Q23" s="2722"/>
      <c r="R23" s="2721" t="s">
        <v>629</v>
      </c>
      <c r="S23" s="2724"/>
      <c r="T23" s="2678" t="s">
        <v>629</v>
      </c>
      <c r="U23" s="40"/>
      <c r="V23" s="40"/>
      <c r="W23" s="40"/>
      <c r="X23" s="40"/>
      <c r="Z23" s="2662" t="str">
        <f>職員点検資料２!AD23</f>
        <v/>
      </c>
    </row>
    <row r="24" spans="1:26" s="16" customFormat="1" ht="12">
      <c r="A24" s="2497"/>
      <c r="B24" s="2689"/>
      <c r="C24" s="2648"/>
      <c r="D24" s="2692"/>
      <c r="E24" s="30" t="str">
        <f>職員点検資料２!E24</f>
        <v>幼稚園教諭</v>
      </c>
      <c r="F24" s="31" t="str">
        <f>IF(職員点検資料２!F24="","",職員点検資料２!F24)</f>
        <v/>
      </c>
      <c r="G24" s="2692"/>
      <c r="H24" s="2692"/>
      <c r="I24" s="2716"/>
      <c r="J24" s="2706"/>
      <c r="K24" s="2709"/>
      <c r="L24" s="2657"/>
      <c r="M24" s="2716"/>
      <c r="N24" s="2706"/>
      <c r="O24" s="2709"/>
      <c r="P24" s="2657"/>
      <c r="Q24" s="2716"/>
      <c r="R24" s="2706"/>
      <c r="S24" s="2709"/>
      <c r="T24" s="2657"/>
      <c r="U24" s="40"/>
      <c r="V24" s="40"/>
      <c r="W24" s="40"/>
      <c r="X24" s="40"/>
      <c r="Z24" s="2663"/>
    </row>
    <row r="25" spans="1:26" s="16" customFormat="1" ht="12">
      <c r="A25" s="2498"/>
      <c r="B25" s="2690"/>
      <c r="C25" s="2649"/>
      <c r="D25" s="2693"/>
      <c r="E25" s="32" t="str">
        <f>職員点検資料２!E25</f>
        <v>（　　　　　　）</v>
      </c>
      <c r="F25" s="33" t="str">
        <f>IF(職員点検資料２!F25="","",職員点検資料２!F25)</f>
        <v/>
      </c>
      <c r="G25" s="2693"/>
      <c r="H25" s="2693"/>
      <c r="I25" s="2717"/>
      <c r="J25" s="2707"/>
      <c r="K25" s="2710"/>
      <c r="L25" s="2658"/>
      <c r="M25" s="2717"/>
      <c r="N25" s="2707"/>
      <c r="O25" s="2710"/>
      <c r="P25" s="2658"/>
      <c r="Q25" s="2717"/>
      <c r="R25" s="2707"/>
      <c r="S25" s="2710"/>
      <c r="T25" s="2658"/>
      <c r="U25" s="40"/>
      <c r="V25" s="40"/>
      <c r="W25" s="40"/>
      <c r="X25" s="40"/>
      <c r="Z25" s="2664"/>
    </row>
    <row r="26" spans="1:26" s="16" customFormat="1" ht="12" customHeight="1">
      <c r="A26" s="2496">
        <v>8</v>
      </c>
      <c r="B26" s="2688" t="str">
        <f>IF(職員点検資料２!B26="","",職員点検資料２!B26)</f>
        <v/>
      </c>
      <c r="C26" s="2647" t="str">
        <f>IF(職員点検資料２!C26="","",職員点検資料２!C26)</f>
        <v/>
      </c>
      <c r="D26" s="2691" t="str">
        <f>IF(職員点検資料２!D26="","",職員点検資料２!D26)</f>
        <v/>
      </c>
      <c r="E26" s="28" t="str">
        <f>職員点検資料２!E26</f>
        <v>保育士</v>
      </c>
      <c r="F26" s="29" t="str">
        <f>IF(職員点検資料２!F26="","",職員点検資料２!F26)</f>
        <v/>
      </c>
      <c r="G26" s="2691" t="str">
        <f>IF(職員点検資料２!G26="","",職員点検資料２!G26)</f>
        <v/>
      </c>
      <c r="H26" s="2691" t="str">
        <f>職員点検資料２!H26</f>
        <v>定めあり・定めなし</v>
      </c>
      <c r="I26" s="2715"/>
      <c r="J26" s="2705" t="s">
        <v>629</v>
      </c>
      <c r="K26" s="2708"/>
      <c r="L26" s="2656" t="s">
        <v>629</v>
      </c>
      <c r="M26" s="2715"/>
      <c r="N26" s="2705" t="s">
        <v>629</v>
      </c>
      <c r="O26" s="2708"/>
      <c r="P26" s="2656" t="s">
        <v>629</v>
      </c>
      <c r="Q26" s="2722"/>
      <c r="R26" s="2721" t="s">
        <v>629</v>
      </c>
      <c r="S26" s="2724"/>
      <c r="T26" s="2678" t="s">
        <v>629</v>
      </c>
      <c r="U26" s="40"/>
      <c r="V26" s="40"/>
      <c r="W26" s="40"/>
      <c r="X26" s="40"/>
      <c r="Z26" s="2662" t="str">
        <f>職員点検資料２!AD26</f>
        <v/>
      </c>
    </row>
    <row r="27" spans="1:26" s="16" customFormat="1" ht="12">
      <c r="A27" s="2497"/>
      <c r="B27" s="2689"/>
      <c r="C27" s="2648"/>
      <c r="D27" s="2692"/>
      <c r="E27" s="30" t="str">
        <f>職員点検資料２!E27</f>
        <v>幼稚園教諭</v>
      </c>
      <c r="F27" s="31" t="str">
        <f>IF(職員点検資料２!F27="","",職員点検資料２!F27)</f>
        <v/>
      </c>
      <c r="G27" s="2692"/>
      <c r="H27" s="2692"/>
      <c r="I27" s="2716"/>
      <c r="J27" s="2706"/>
      <c r="K27" s="2709"/>
      <c r="L27" s="2657"/>
      <c r="M27" s="2716"/>
      <c r="N27" s="2706"/>
      <c r="O27" s="2709"/>
      <c r="P27" s="2657"/>
      <c r="Q27" s="2716"/>
      <c r="R27" s="2706"/>
      <c r="S27" s="2709"/>
      <c r="T27" s="2657"/>
      <c r="U27" s="40"/>
      <c r="V27" s="40"/>
      <c r="W27" s="40"/>
      <c r="X27" s="40"/>
      <c r="Z27" s="2663"/>
    </row>
    <row r="28" spans="1:26" s="16" customFormat="1" ht="12">
      <c r="A28" s="2498"/>
      <c r="B28" s="2690"/>
      <c r="C28" s="2649"/>
      <c r="D28" s="2693"/>
      <c r="E28" s="32" t="str">
        <f>職員点検資料２!E28</f>
        <v>（　　　　　　）</v>
      </c>
      <c r="F28" s="33" t="str">
        <f>IF(職員点検資料２!F28="","",職員点検資料２!F28)</f>
        <v/>
      </c>
      <c r="G28" s="2693"/>
      <c r="H28" s="2693"/>
      <c r="I28" s="2717"/>
      <c r="J28" s="2707"/>
      <c r="K28" s="2710"/>
      <c r="L28" s="2658"/>
      <c r="M28" s="2717"/>
      <c r="N28" s="2707"/>
      <c r="O28" s="2710"/>
      <c r="P28" s="2658"/>
      <c r="Q28" s="2717"/>
      <c r="R28" s="2707"/>
      <c r="S28" s="2710"/>
      <c r="T28" s="2658"/>
      <c r="U28" s="40"/>
      <c r="V28" s="40"/>
      <c r="W28" s="40"/>
      <c r="X28" s="40"/>
      <c r="Z28" s="2664"/>
    </row>
    <row r="29" spans="1:26" s="16" customFormat="1" ht="12" customHeight="1">
      <c r="A29" s="2496">
        <v>9</v>
      </c>
      <c r="B29" s="2688" t="str">
        <f>IF(職員点検資料２!B29="","",職員点検資料２!B29)</f>
        <v/>
      </c>
      <c r="C29" s="2647" t="str">
        <f>IF(職員点検資料２!C29="","",職員点検資料２!C29)</f>
        <v/>
      </c>
      <c r="D29" s="2691" t="str">
        <f>IF(職員点検資料２!D29="","",職員点検資料２!D29)</f>
        <v/>
      </c>
      <c r="E29" s="28" t="str">
        <f>職員点検資料２!E29</f>
        <v>保育士</v>
      </c>
      <c r="F29" s="29" t="str">
        <f>IF(職員点検資料２!F29="","",職員点検資料２!F29)</f>
        <v/>
      </c>
      <c r="G29" s="2691" t="str">
        <f>IF(職員点検資料２!G29="","",職員点検資料２!G29)</f>
        <v/>
      </c>
      <c r="H29" s="2691" t="str">
        <f>職員点検資料２!H29</f>
        <v>定めあり・定めなし</v>
      </c>
      <c r="I29" s="2715"/>
      <c r="J29" s="2705" t="s">
        <v>629</v>
      </c>
      <c r="K29" s="2708"/>
      <c r="L29" s="2656" t="s">
        <v>629</v>
      </c>
      <c r="M29" s="2715"/>
      <c r="N29" s="2705" t="s">
        <v>629</v>
      </c>
      <c r="O29" s="2708"/>
      <c r="P29" s="2656" t="s">
        <v>629</v>
      </c>
      <c r="Q29" s="2722"/>
      <c r="R29" s="2721" t="s">
        <v>629</v>
      </c>
      <c r="S29" s="2724"/>
      <c r="T29" s="2678" t="s">
        <v>629</v>
      </c>
      <c r="U29" s="40"/>
      <c r="V29" s="40"/>
      <c r="W29" s="40"/>
      <c r="X29" s="40"/>
      <c r="Z29" s="2662" t="str">
        <f>職員点検資料２!AD29</f>
        <v/>
      </c>
    </row>
    <row r="30" spans="1:26" s="16" customFormat="1" ht="12">
      <c r="A30" s="2497"/>
      <c r="B30" s="2689"/>
      <c r="C30" s="2648"/>
      <c r="D30" s="2692"/>
      <c r="E30" s="30" t="str">
        <f>職員点検資料２!E30</f>
        <v>幼稚園教諭</v>
      </c>
      <c r="F30" s="31" t="str">
        <f>IF(職員点検資料２!F30="","",職員点検資料２!F30)</f>
        <v/>
      </c>
      <c r="G30" s="2692"/>
      <c r="H30" s="2692"/>
      <c r="I30" s="2716"/>
      <c r="J30" s="2706"/>
      <c r="K30" s="2709"/>
      <c r="L30" s="2657"/>
      <c r="M30" s="2716"/>
      <c r="N30" s="2706"/>
      <c r="O30" s="2709"/>
      <c r="P30" s="2657"/>
      <c r="Q30" s="2716"/>
      <c r="R30" s="2706"/>
      <c r="S30" s="2709"/>
      <c r="T30" s="2657"/>
      <c r="U30" s="40"/>
      <c r="V30" s="40"/>
      <c r="W30" s="40"/>
      <c r="X30" s="40"/>
      <c r="Z30" s="2663"/>
    </row>
    <row r="31" spans="1:26" s="16" customFormat="1" ht="12">
      <c r="A31" s="2498"/>
      <c r="B31" s="2690"/>
      <c r="C31" s="2649"/>
      <c r="D31" s="2693"/>
      <c r="E31" s="32" t="str">
        <f>職員点検資料２!E31</f>
        <v>（　　　　　　）</v>
      </c>
      <c r="F31" s="33" t="str">
        <f>IF(職員点検資料２!F31="","",職員点検資料２!F31)</f>
        <v/>
      </c>
      <c r="G31" s="2693"/>
      <c r="H31" s="2693"/>
      <c r="I31" s="2717"/>
      <c r="J31" s="2707"/>
      <c r="K31" s="2710"/>
      <c r="L31" s="2658"/>
      <c r="M31" s="2717"/>
      <c r="N31" s="2707"/>
      <c r="O31" s="2710"/>
      <c r="P31" s="2658"/>
      <c r="Q31" s="2717"/>
      <c r="R31" s="2707"/>
      <c r="S31" s="2710"/>
      <c r="T31" s="2658"/>
      <c r="U31" s="40"/>
      <c r="V31" s="40"/>
      <c r="W31" s="40"/>
      <c r="X31" s="40"/>
      <c r="Z31" s="2664"/>
    </row>
    <row r="32" spans="1:26" s="16" customFormat="1" ht="12" customHeight="1">
      <c r="A32" s="2496">
        <v>10</v>
      </c>
      <c r="B32" s="2688" t="str">
        <f>IF(職員点検資料２!B32="","",職員点検資料２!B32)</f>
        <v/>
      </c>
      <c r="C32" s="2647" t="str">
        <f>IF(職員点検資料２!C32="","",職員点検資料２!C32)</f>
        <v/>
      </c>
      <c r="D32" s="2691" t="str">
        <f>IF(職員点検資料２!D32="","",職員点検資料２!D32)</f>
        <v/>
      </c>
      <c r="E32" s="28" t="str">
        <f>職員点検資料２!E32</f>
        <v>保育士</v>
      </c>
      <c r="F32" s="29" t="str">
        <f>IF(職員点検資料２!F32="","",職員点検資料２!F32)</f>
        <v/>
      </c>
      <c r="G32" s="2691" t="str">
        <f>IF(職員点検資料２!G32="","",職員点検資料２!G32)</f>
        <v/>
      </c>
      <c r="H32" s="2691" t="str">
        <f>職員点検資料２!H32</f>
        <v>定めあり・定めなし</v>
      </c>
      <c r="I32" s="2715"/>
      <c r="J32" s="2705" t="s">
        <v>629</v>
      </c>
      <c r="K32" s="2708"/>
      <c r="L32" s="2656" t="s">
        <v>629</v>
      </c>
      <c r="M32" s="2715"/>
      <c r="N32" s="2705" t="s">
        <v>629</v>
      </c>
      <c r="O32" s="2708"/>
      <c r="P32" s="2656" t="s">
        <v>629</v>
      </c>
      <c r="Q32" s="2722"/>
      <c r="R32" s="2721" t="s">
        <v>629</v>
      </c>
      <c r="S32" s="2724"/>
      <c r="T32" s="2678" t="s">
        <v>629</v>
      </c>
      <c r="U32" s="40"/>
      <c r="V32" s="40"/>
      <c r="W32" s="40"/>
      <c r="X32" s="40"/>
      <c r="Z32" s="2662" t="str">
        <f>職員点検資料２!AD32</f>
        <v/>
      </c>
    </row>
    <row r="33" spans="1:26" s="16" customFormat="1" ht="12">
      <c r="A33" s="2497"/>
      <c r="B33" s="2689"/>
      <c r="C33" s="2648"/>
      <c r="D33" s="2692"/>
      <c r="E33" s="30" t="str">
        <f>職員点検資料２!E33</f>
        <v>幼稚園教諭</v>
      </c>
      <c r="F33" s="31" t="str">
        <f>IF(職員点検資料２!F33="","",職員点検資料２!F33)</f>
        <v/>
      </c>
      <c r="G33" s="2692"/>
      <c r="H33" s="2692"/>
      <c r="I33" s="2716"/>
      <c r="J33" s="2706"/>
      <c r="K33" s="2709"/>
      <c r="L33" s="2657"/>
      <c r="M33" s="2716"/>
      <c r="N33" s="2706"/>
      <c r="O33" s="2709"/>
      <c r="P33" s="2657"/>
      <c r="Q33" s="2716"/>
      <c r="R33" s="2706"/>
      <c r="S33" s="2709"/>
      <c r="T33" s="2657"/>
      <c r="U33" s="40"/>
      <c r="V33" s="40"/>
      <c r="W33" s="40"/>
      <c r="X33" s="40"/>
      <c r="Z33" s="2663"/>
    </row>
    <row r="34" spans="1:26" s="16" customFormat="1" ht="12">
      <c r="A34" s="2498"/>
      <c r="B34" s="2690"/>
      <c r="C34" s="2649"/>
      <c r="D34" s="2693"/>
      <c r="E34" s="32" t="str">
        <f>職員点検資料２!E34</f>
        <v>（　　　　　　）</v>
      </c>
      <c r="F34" s="33" t="str">
        <f>IF(職員点検資料２!F34="","",職員点検資料２!F34)</f>
        <v/>
      </c>
      <c r="G34" s="2693"/>
      <c r="H34" s="2693"/>
      <c r="I34" s="2717"/>
      <c r="J34" s="2707"/>
      <c r="K34" s="2710"/>
      <c r="L34" s="2658"/>
      <c r="M34" s="2717"/>
      <c r="N34" s="2707"/>
      <c r="O34" s="2710"/>
      <c r="P34" s="2658"/>
      <c r="Q34" s="2717"/>
      <c r="R34" s="2707"/>
      <c r="S34" s="2710"/>
      <c r="T34" s="2658"/>
      <c r="U34" s="40"/>
      <c r="V34" s="40"/>
      <c r="W34" s="40"/>
      <c r="X34" s="40"/>
      <c r="Z34" s="2664"/>
    </row>
    <row r="35" spans="1:26" s="16" customFormat="1" ht="12" customHeight="1">
      <c r="A35" s="2496">
        <v>11</v>
      </c>
      <c r="B35" s="2688" t="str">
        <f>IF(職員点検資料２!B35="","",職員点検資料２!B35)</f>
        <v/>
      </c>
      <c r="C35" s="2647" t="str">
        <f>IF(職員点検資料２!C35="","",職員点検資料２!C35)</f>
        <v/>
      </c>
      <c r="D35" s="2691" t="str">
        <f>IF(職員点検資料２!D35="","",職員点検資料２!D35)</f>
        <v/>
      </c>
      <c r="E35" s="28" t="str">
        <f>職員点検資料２!E35</f>
        <v>保育士</v>
      </c>
      <c r="F35" s="29" t="str">
        <f>IF(職員点検資料２!F35="","",職員点検資料２!F35)</f>
        <v/>
      </c>
      <c r="G35" s="2691" t="str">
        <f>IF(職員点検資料２!G35="","",職員点検資料２!G35)</f>
        <v/>
      </c>
      <c r="H35" s="2691" t="str">
        <f>職員点検資料２!H35</f>
        <v>定めあり・定めなし</v>
      </c>
      <c r="I35" s="2715"/>
      <c r="J35" s="2705" t="s">
        <v>629</v>
      </c>
      <c r="K35" s="2708"/>
      <c r="L35" s="2656" t="s">
        <v>629</v>
      </c>
      <c r="M35" s="2715"/>
      <c r="N35" s="2705" t="s">
        <v>629</v>
      </c>
      <c r="O35" s="2708"/>
      <c r="P35" s="2656" t="s">
        <v>629</v>
      </c>
      <c r="Q35" s="2722"/>
      <c r="R35" s="2721" t="s">
        <v>629</v>
      </c>
      <c r="S35" s="2724"/>
      <c r="T35" s="2678" t="s">
        <v>629</v>
      </c>
      <c r="U35" s="40"/>
      <c r="V35" s="40"/>
      <c r="W35" s="40"/>
      <c r="X35" s="40"/>
      <c r="Z35" s="2662" t="str">
        <f>職員点検資料２!AD35</f>
        <v/>
      </c>
    </row>
    <row r="36" spans="1:26" s="16" customFormat="1" ht="12">
      <c r="A36" s="2497"/>
      <c r="B36" s="2689"/>
      <c r="C36" s="2648"/>
      <c r="D36" s="2692"/>
      <c r="E36" s="30" t="str">
        <f>職員点検資料２!E36</f>
        <v>幼稚園教諭</v>
      </c>
      <c r="F36" s="31" t="str">
        <f>IF(職員点検資料２!F36="","",職員点検資料２!F36)</f>
        <v/>
      </c>
      <c r="G36" s="2692"/>
      <c r="H36" s="2692"/>
      <c r="I36" s="2716"/>
      <c r="J36" s="2706"/>
      <c r="K36" s="2709"/>
      <c r="L36" s="2657"/>
      <c r="M36" s="2716"/>
      <c r="N36" s="2706"/>
      <c r="O36" s="2709"/>
      <c r="P36" s="2657"/>
      <c r="Q36" s="2716"/>
      <c r="R36" s="2706"/>
      <c r="S36" s="2709"/>
      <c r="T36" s="2657"/>
      <c r="U36" s="40"/>
      <c r="V36" s="40"/>
      <c r="W36" s="40"/>
      <c r="X36" s="40"/>
      <c r="Z36" s="2663"/>
    </row>
    <row r="37" spans="1:26" s="16" customFormat="1" ht="12">
      <c r="A37" s="2498"/>
      <c r="B37" s="2690"/>
      <c r="C37" s="2649"/>
      <c r="D37" s="2693"/>
      <c r="E37" s="32" t="str">
        <f>職員点検資料２!E37</f>
        <v>（　　　　　　）</v>
      </c>
      <c r="F37" s="33" t="str">
        <f>IF(職員点検資料２!F37="","",職員点検資料２!F37)</f>
        <v/>
      </c>
      <c r="G37" s="2693"/>
      <c r="H37" s="2693"/>
      <c r="I37" s="2717"/>
      <c r="J37" s="2707"/>
      <c r="K37" s="2710"/>
      <c r="L37" s="2658"/>
      <c r="M37" s="2717"/>
      <c r="N37" s="2707"/>
      <c r="O37" s="2710"/>
      <c r="P37" s="2658"/>
      <c r="Q37" s="2717"/>
      <c r="R37" s="2707"/>
      <c r="S37" s="2710"/>
      <c r="T37" s="2658"/>
      <c r="U37" s="40"/>
      <c r="V37" s="40"/>
      <c r="W37" s="40"/>
      <c r="X37" s="40"/>
      <c r="Z37" s="2664"/>
    </row>
    <row r="38" spans="1:26" s="16" customFormat="1" ht="12" customHeight="1">
      <c r="A38" s="2496">
        <v>12</v>
      </c>
      <c r="B38" s="2688" t="str">
        <f>IF(職員点検資料２!B38="","",職員点検資料２!B38)</f>
        <v/>
      </c>
      <c r="C38" s="2647" t="str">
        <f>IF(職員点検資料２!C38="","",職員点検資料２!C38)</f>
        <v/>
      </c>
      <c r="D38" s="2691" t="str">
        <f>IF(職員点検資料２!D38="","",職員点検資料２!D38)</f>
        <v/>
      </c>
      <c r="E38" s="28" t="str">
        <f>職員点検資料２!E38</f>
        <v>保育士</v>
      </c>
      <c r="F38" s="29" t="str">
        <f>IF(職員点検資料２!F38="","",職員点検資料２!F38)</f>
        <v/>
      </c>
      <c r="G38" s="2691" t="str">
        <f>IF(職員点検資料２!G38="","",職員点検資料２!G38)</f>
        <v/>
      </c>
      <c r="H38" s="2691" t="str">
        <f>職員点検資料２!H38</f>
        <v>定めあり・定めなし</v>
      </c>
      <c r="I38" s="2715"/>
      <c r="J38" s="2705" t="s">
        <v>629</v>
      </c>
      <c r="K38" s="2708"/>
      <c r="L38" s="2656" t="s">
        <v>629</v>
      </c>
      <c r="M38" s="2715"/>
      <c r="N38" s="2705" t="s">
        <v>629</v>
      </c>
      <c r="O38" s="2708"/>
      <c r="P38" s="2656" t="s">
        <v>629</v>
      </c>
      <c r="Q38" s="2722"/>
      <c r="R38" s="2721" t="s">
        <v>629</v>
      </c>
      <c r="S38" s="2724"/>
      <c r="T38" s="2678" t="s">
        <v>629</v>
      </c>
      <c r="U38" s="40"/>
      <c r="V38" s="40"/>
      <c r="W38" s="40"/>
      <c r="X38" s="40"/>
      <c r="Z38" s="2662" t="str">
        <f>職員点検資料２!AD38</f>
        <v/>
      </c>
    </row>
    <row r="39" spans="1:26" s="16" customFormat="1" ht="12">
      <c r="A39" s="2497"/>
      <c r="B39" s="2689"/>
      <c r="C39" s="2648"/>
      <c r="D39" s="2692"/>
      <c r="E39" s="30" t="str">
        <f>職員点検資料２!E39</f>
        <v>幼稚園教諭</v>
      </c>
      <c r="F39" s="31" t="str">
        <f>IF(職員点検資料２!F39="","",職員点検資料２!F39)</f>
        <v/>
      </c>
      <c r="G39" s="2692"/>
      <c r="H39" s="2692"/>
      <c r="I39" s="2716"/>
      <c r="J39" s="2706"/>
      <c r="K39" s="2709"/>
      <c r="L39" s="2657"/>
      <c r="M39" s="2716"/>
      <c r="N39" s="2706"/>
      <c r="O39" s="2709"/>
      <c r="P39" s="2657"/>
      <c r="Q39" s="2716"/>
      <c r="R39" s="2706"/>
      <c r="S39" s="2709"/>
      <c r="T39" s="2657"/>
      <c r="U39" s="40"/>
      <c r="V39" s="40"/>
      <c r="W39" s="40"/>
      <c r="X39" s="40"/>
      <c r="Z39" s="2663"/>
    </row>
    <row r="40" spans="1:26" s="16" customFormat="1" ht="12">
      <c r="A40" s="2498"/>
      <c r="B40" s="2690"/>
      <c r="C40" s="2649"/>
      <c r="D40" s="2693"/>
      <c r="E40" s="32" t="str">
        <f>職員点検資料２!E40</f>
        <v>（　　　　　　）</v>
      </c>
      <c r="F40" s="33" t="str">
        <f>IF(職員点検資料２!F40="","",職員点検資料２!F40)</f>
        <v/>
      </c>
      <c r="G40" s="2693"/>
      <c r="H40" s="2693"/>
      <c r="I40" s="2717"/>
      <c r="J40" s="2707"/>
      <c r="K40" s="2710"/>
      <c r="L40" s="2658"/>
      <c r="M40" s="2717"/>
      <c r="N40" s="2707"/>
      <c r="O40" s="2710"/>
      <c r="P40" s="2658"/>
      <c r="Q40" s="2717"/>
      <c r="R40" s="2707"/>
      <c r="S40" s="2710"/>
      <c r="T40" s="2658"/>
      <c r="U40" s="40"/>
      <c r="V40" s="40"/>
      <c r="W40" s="40"/>
      <c r="X40" s="40"/>
      <c r="Z40" s="2664"/>
    </row>
    <row r="41" spans="1:26" s="16" customFormat="1" ht="12" customHeight="1">
      <c r="A41" s="2496">
        <v>13</v>
      </c>
      <c r="B41" s="2688" t="str">
        <f>IF(職員点検資料２!B41="","",職員点検資料２!B41)</f>
        <v/>
      </c>
      <c r="C41" s="2647" t="str">
        <f>IF(職員点検資料２!C41="","",職員点検資料２!C41)</f>
        <v/>
      </c>
      <c r="D41" s="2691" t="str">
        <f>IF(職員点検資料２!D41="","",職員点検資料２!D41)</f>
        <v/>
      </c>
      <c r="E41" s="28" t="str">
        <f>職員点検資料２!E41</f>
        <v>保育士</v>
      </c>
      <c r="F41" s="29" t="str">
        <f>IF(職員点検資料２!F41="","",職員点検資料２!F41)</f>
        <v/>
      </c>
      <c r="G41" s="2691" t="str">
        <f>IF(職員点検資料２!G41="","",職員点検資料２!G41)</f>
        <v/>
      </c>
      <c r="H41" s="2691" t="str">
        <f>職員点検資料２!H41</f>
        <v>定めあり・定めなし</v>
      </c>
      <c r="I41" s="2715"/>
      <c r="J41" s="2705" t="s">
        <v>629</v>
      </c>
      <c r="K41" s="2708"/>
      <c r="L41" s="2656" t="s">
        <v>629</v>
      </c>
      <c r="M41" s="2715"/>
      <c r="N41" s="2705" t="s">
        <v>629</v>
      </c>
      <c r="O41" s="2708"/>
      <c r="P41" s="2656" t="s">
        <v>629</v>
      </c>
      <c r="Q41" s="2722"/>
      <c r="R41" s="2721" t="s">
        <v>629</v>
      </c>
      <c r="S41" s="2724"/>
      <c r="T41" s="2678" t="s">
        <v>629</v>
      </c>
      <c r="U41" s="40"/>
      <c r="V41" s="40"/>
      <c r="W41" s="40"/>
      <c r="X41" s="40"/>
      <c r="Z41" s="2662" t="str">
        <f>職員点検資料２!AD41</f>
        <v/>
      </c>
    </row>
    <row r="42" spans="1:26" s="16" customFormat="1" ht="12">
      <c r="A42" s="2497"/>
      <c r="B42" s="2689"/>
      <c r="C42" s="2648"/>
      <c r="D42" s="2692"/>
      <c r="E42" s="30" t="str">
        <f>職員点検資料２!E42</f>
        <v>幼稚園教諭</v>
      </c>
      <c r="F42" s="31" t="str">
        <f>IF(職員点検資料２!F42="","",職員点検資料２!F42)</f>
        <v/>
      </c>
      <c r="G42" s="2692"/>
      <c r="H42" s="2692"/>
      <c r="I42" s="2716"/>
      <c r="J42" s="2706"/>
      <c r="K42" s="2709"/>
      <c r="L42" s="2657"/>
      <c r="M42" s="2716"/>
      <c r="N42" s="2706"/>
      <c r="O42" s="2709"/>
      <c r="P42" s="2657"/>
      <c r="Q42" s="2716"/>
      <c r="R42" s="2706"/>
      <c r="S42" s="2709"/>
      <c r="T42" s="2657"/>
      <c r="U42" s="40"/>
      <c r="V42" s="40"/>
      <c r="W42" s="40"/>
      <c r="X42" s="40"/>
      <c r="Z42" s="2663"/>
    </row>
    <row r="43" spans="1:26" s="16" customFormat="1" ht="12">
      <c r="A43" s="2498"/>
      <c r="B43" s="2690"/>
      <c r="C43" s="2649"/>
      <c r="D43" s="2693"/>
      <c r="E43" s="32" t="str">
        <f>職員点検資料２!E43</f>
        <v>（　　　　　　）</v>
      </c>
      <c r="F43" s="33" t="str">
        <f>IF(職員点検資料２!F43="","",職員点検資料２!F43)</f>
        <v/>
      </c>
      <c r="G43" s="2693"/>
      <c r="H43" s="2693"/>
      <c r="I43" s="2717"/>
      <c r="J43" s="2707"/>
      <c r="K43" s="2710"/>
      <c r="L43" s="2658"/>
      <c r="M43" s="2717"/>
      <c r="N43" s="2707"/>
      <c r="O43" s="2710"/>
      <c r="P43" s="2658"/>
      <c r="Q43" s="2717"/>
      <c r="R43" s="2707"/>
      <c r="S43" s="2710"/>
      <c r="T43" s="2658"/>
      <c r="U43" s="40"/>
      <c r="V43" s="40"/>
      <c r="W43" s="40"/>
      <c r="X43" s="40"/>
      <c r="Z43" s="2664"/>
    </row>
    <row r="44" spans="1:26" s="16" customFormat="1" ht="12" customHeight="1">
      <c r="A44" s="2496">
        <v>14</v>
      </c>
      <c r="B44" s="2688" t="str">
        <f>IF(職員点検資料２!B44="","",職員点検資料２!B44)</f>
        <v/>
      </c>
      <c r="C44" s="2647" t="str">
        <f>IF(職員点検資料２!C44="","",職員点検資料２!C44)</f>
        <v/>
      </c>
      <c r="D44" s="2691" t="str">
        <f>IF(職員点検資料２!D44="","",職員点検資料２!D44)</f>
        <v/>
      </c>
      <c r="E44" s="28" t="str">
        <f>職員点検資料２!E44</f>
        <v>保育士</v>
      </c>
      <c r="F44" s="29" t="str">
        <f>IF(職員点検資料２!F44="","",職員点検資料２!F44)</f>
        <v/>
      </c>
      <c r="G44" s="2691" t="str">
        <f>IF(職員点検資料２!G44="","",職員点検資料２!G44)</f>
        <v/>
      </c>
      <c r="H44" s="2691" t="str">
        <f>職員点検資料２!H44</f>
        <v>定めあり・定めなし</v>
      </c>
      <c r="I44" s="2715"/>
      <c r="J44" s="2705" t="s">
        <v>629</v>
      </c>
      <c r="K44" s="2708"/>
      <c r="L44" s="2656" t="s">
        <v>629</v>
      </c>
      <c r="M44" s="2715"/>
      <c r="N44" s="2705" t="s">
        <v>629</v>
      </c>
      <c r="O44" s="2708"/>
      <c r="P44" s="2656" t="s">
        <v>629</v>
      </c>
      <c r="Q44" s="2722"/>
      <c r="R44" s="2721" t="s">
        <v>629</v>
      </c>
      <c r="S44" s="2724"/>
      <c r="T44" s="2678" t="s">
        <v>629</v>
      </c>
      <c r="U44" s="40"/>
      <c r="V44" s="40"/>
      <c r="W44" s="40"/>
      <c r="X44" s="40"/>
      <c r="Z44" s="2662" t="str">
        <f>職員点検資料２!AD44</f>
        <v/>
      </c>
    </row>
    <row r="45" spans="1:26" s="16" customFormat="1" ht="12">
      <c r="A45" s="2497"/>
      <c r="B45" s="2689"/>
      <c r="C45" s="2648"/>
      <c r="D45" s="2692"/>
      <c r="E45" s="30" t="str">
        <f>職員点検資料２!E45</f>
        <v>幼稚園教諭</v>
      </c>
      <c r="F45" s="31" t="str">
        <f>IF(職員点検資料２!F45="","",職員点検資料２!F45)</f>
        <v/>
      </c>
      <c r="G45" s="2692"/>
      <c r="H45" s="2692"/>
      <c r="I45" s="2716"/>
      <c r="J45" s="2706"/>
      <c r="K45" s="2709"/>
      <c r="L45" s="2657"/>
      <c r="M45" s="2716"/>
      <c r="N45" s="2706"/>
      <c r="O45" s="2709"/>
      <c r="P45" s="2657"/>
      <c r="Q45" s="2716"/>
      <c r="R45" s="2706"/>
      <c r="S45" s="2709"/>
      <c r="T45" s="2657"/>
      <c r="U45" s="40"/>
      <c r="V45" s="40"/>
      <c r="W45" s="40"/>
      <c r="X45" s="40"/>
      <c r="Z45" s="2663"/>
    </row>
    <row r="46" spans="1:26" s="16" customFormat="1" ht="12">
      <c r="A46" s="2498"/>
      <c r="B46" s="2690"/>
      <c r="C46" s="2649"/>
      <c r="D46" s="2693"/>
      <c r="E46" s="32" t="str">
        <f>職員点検資料２!E46</f>
        <v>（　　　　　　）</v>
      </c>
      <c r="F46" s="33" t="str">
        <f>IF(職員点検資料２!F46="","",職員点検資料２!F46)</f>
        <v/>
      </c>
      <c r="G46" s="2693"/>
      <c r="H46" s="2693"/>
      <c r="I46" s="2717"/>
      <c r="J46" s="2707"/>
      <c r="K46" s="2710"/>
      <c r="L46" s="2658"/>
      <c r="M46" s="2717"/>
      <c r="N46" s="2707"/>
      <c r="O46" s="2710"/>
      <c r="P46" s="2658"/>
      <c r="Q46" s="2717"/>
      <c r="R46" s="2707"/>
      <c r="S46" s="2710"/>
      <c r="T46" s="2658"/>
      <c r="U46" s="40"/>
      <c r="V46" s="40"/>
      <c r="W46" s="40"/>
      <c r="X46" s="40"/>
      <c r="Z46" s="2664"/>
    </row>
    <row r="47" spans="1:26" s="16" customFormat="1" ht="12" customHeight="1">
      <c r="A47" s="2496">
        <v>15</v>
      </c>
      <c r="B47" s="2688" t="str">
        <f>IF(職員点検資料２!B47="","",職員点検資料２!B47)</f>
        <v/>
      </c>
      <c r="C47" s="2647" t="str">
        <f>IF(職員点検資料２!C47="","",職員点検資料２!C47)</f>
        <v/>
      </c>
      <c r="D47" s="2691" t="str">
        <f>IF(職員点検資料２!D47="","",職員点検資料２!D47)</f>
        <v/>
      </c>
      <c r="E47" s="28" t="str">
        <f>職員点検資料２!E47</f>
        <v>保育士</v>
      </c>
      <c r="F47" s="29" t="str">
        <f>IF(職員点検資料２!F47="","",職員点検資料２!F47)</f>
        <v/>
      </c>
      <c r="G47" s="2691" t="str">
        <f>IF(職員点検資料２!G47="","",職員点検資料２!G47)</f>
        <v/>
      </c>
      <c r="H47" s="2691" t="str">
        <f>職員点検資料２!H47</f>
        <v>定めあり・定めなし</v>
      </c>
      <c r="I47" s="2715"/>
      <c r="J47" s="2705" t="s">
        <v>629</v>
      </c>
      <c r="K47" s="2708"/>
      <c r="L47" s="2656" t="s">
        <v>629</v>
      </c>
      <c r="M47" s="2715"/>
      <c r="N47" s="2705" t="s">
        <v>629</v>
      </c>
      <c r="O47" s="2708"/>
      <c r="P47" s="2656" t="s">
        <v>629</v>
      </c>
      <c r="Q47" s="2722"/>
      <c r="R47" s="2721" t="s">
        <v>629</v>
      </c>
      <c r="S47" s="2724"/>
      <c r="T47" s="2678" t="s">
        <v>629</v>
      </c>
      <c r="U47" s="40"/>
      <c r="V47" s="40"/>
      <c r="W47" s="40"/>
      <c r="X47" s="40"/>
      <c r="Z47" s="2662" t="str">
        <f>職員点検資料２!AD47</f>
        <v/>
      </c>
    </row>
    <row r="48" spans="1:26" s="16" customFormat="1" ht="12">
      <c r="A48" s="2497"/>
      <c r="B48" s="2689"/>
      <c r="C48" s="2648"/>
      <c r="D48" s="2692"/>
      <c r="E48" s="30" t="str">
        <f>職員点検資料２!E48</f>
        <v>幼稚園教諭</v>
      </c>
      <c r="F48" s="31" t="str">
        <f>IF(職員点検資料２!F48="","",職員点検資料２!F48)</f>
        <v/>
      </c>
      <c r="G48" s="2692"/>
      <c r="H48" s="2692"/>
      <c r="I48" s="2716"/>
      <c r="J48" s="2706"/>
      <c r="K48" s="2709"/>
      <c r="L48" s="2657"/>
      <c r="M48" s="2716"/>
      <c r="N48" s="2706"/>
      <c r="O48" s="2709"/>
      <c r="P48" s="2657"/>
      <c r="Q48" s="2716"/>
      <c r="R48" s="2706"/>
      <c r="S48" s="2709"/>
      <c r="T48" s="2657"/>
      <c r="U48" s="40"/>
      <c r="V48" s="40"/>
      <c r="W48" s="40"/>
      <c r="X48" s="40"/>
      <c r="Z48" s="2663"/>
    </row>
    <row r="49" spans="1:26" s="16" customFormat="1" ht="12">
      <c r="A49" s="2498"/>
      <c r="B49" s="2690"/>
      <c r="C49" s="2649"/>
      <c r="D49" s="2693"/>
      <c r="E49" s="32" t="str">
        <f>職員点検資料２!E49</f>
        <v>（　　　　　　）</v>
      </c>
      <c r="F49" s="33" t="str">
        <f>IF(職員点検資料２!F49="","",職員点検資料２!F49)</f>
        <v/>
      </c>
      <c r="G49" s="2693"/>
      <c r="H49" s="2693"/>
      <c r="I49" s="2717"/>
      <c r="J49" s="2707"/>
      <c r="K49" s="2710"/>
      <c r="L49" s="2658"/>
      <c r="M49" s="2717"/>
      <c r="N49" s="2707"/>
      <c r="O49" s="2710"/>
      <c r="P49" s="2658"/>
      <c r="Q49" s="2717"/>
      <c r="R49" s="2707"/>
      <c r="S49" s="2710"/>
      <c r="T49" s="2658"/>
      <c r="U49" s="40"/>
      <c r="V49" s="40"/>
      <c r="W49" s="40"/>
      <c r="X49" s="40"/>
      <c r="Z49" s="2664"/>
    </row>
    <row r="50" spans="1:26" s="16" customFormat="1" ht="12" customHeight="1">
      <c r="A50" s="2496">
        <v>16</v>
      </c>
      <c r="B50" s="2688" t="str">
        <f>IF(職員点検資料２!B50="","",職員点検資料２!B50)</f>
        <v/>
      </c>
      <c r="C50" s="2647" t="str">
        <f>IF(職員点検資料２!C50="","",職員点検資料２!C50)</f>
        <v/>
      </c>
      <c r="D50" s="2691" t="str">
        <f>IF(職員点検資料２!D50="","",職員点検資料２!D50)</f>
        <v/>
      </c>
      <c r="E50" s="28" t="str">
        <f>職員点検資料２!E50</f>
        <v>保育士</v>
      </c>
      <c r="F50" s="29" t="str">
        <f>IF(職員点検資料２!F50="","",職員点検資料２!F50)</f>
        <v/>
      </c>
      <c r="G50" s="2691" t="str">
        <f>IF(職員点検資料２!G50="","",職員点検資料２!G50)</f>
        <v/>
      </c>
      <c r="H50" s="2691" t="str">
        <f>職員点検資料２!H50</f>
        <v>定めあり・定めなし</v>
      </c>
      <c r="I50" s="2715"/>
      <c r="J50" s="2705" t="s">
        <v>629</v>
      </c>
      <c r="K50" s="2708"/>
      <c r="L50" s="2656" t="s">
        <v>629</v>
      </c>
      <c r="M50" s="2715"/>
      <c r="N50" s="2705" t="s">
        <v>629</v>
      </c>
      <c r="O50" s="2708"/>
      <c r="P50" s="2656" t="s">
        <v>629</v>
      </c>
      <c r="Q50" s="2722"/>
      <c r="R50" s="2721" t="s">
        <v>629</v>
      </c>
      <c r="S50" s="2724"/>
      <c r="T50" s="2678" t="s">
        <v>629</v>
      </c>
      <c r="U50" s="40"/>
      <c r="V50" s="40"/>
      <c r="W50" s="40"/>
      <c r="X50" s="40"/>
      <c r="Z50" s="2662" t="str">
        <f>職員点検資料２!AD50</f>
        <v/>
      </c>
    </row>
    <row r="51" spans="1:26" s="16" customFormat="1" ht="12">
      <c r="A51" s="2497"/>
      <c r="B51" s="2689"/>
      <c r="C51" s="2648"/>
      <c r="D51" s="2692"/>
      <c r="E51" s="30" t="str">
        <f>職員点検資料２!E51</f>
        <v>幼稚園教諭</v>
      </c>
      <c r="F51" s="31" t="str">
        <f>IF(職員点検資料２!F51="","",職員点検資料２!F51)</f>
        <v/>
      </c>
      <c r="G51" s="2692"/>
      <c r="H51" s="2692"/>
      <c r="I51" s="2716"/>
      <c r="J51" s="2706"/>
      <c r="K51" s="2709"/>
      <c r="L51" s="2657"/>
      <c r="M51" s="2716"/>
      <c r="N51" s="2706"/>
      <c r="O51" s="2709"/>
      <c r="P51" s="2657"/>
      <c r="Q51" s="2716"/>
      <c r="R51" s="2706"/>
      <c r="S51" s="2709"/>
      <c r="T51" s="2657"/>
      <c r="U51" s="40"/>
      <c r="V51" s="40"/>
      <c r="W51" s="40"/>
      <c r="X51" s="40"/>
      <c r="Z51" s="2663"/>
    </row>
    <row r="52" spans="1:26" s="16" customFormat="1" ht="12">
      <c r="A52" s="2498"/>
      <c r="B52" s="2690"/>
      <c r="C52" s="2649"/>
      <c r="D52" s="2693"/>
      <c r="E52" s="32" t="str">
        <f>職員点検資料２!E52</f>
        <v>（　　　　　　）</v>
      </c>
      <c r="F52" s="33" t="str">
        <f>IF(職員点検資料２!F52="","",職員点検資料２!F52)</f>
        <v/>
      </c>
      <c r="G52" s="2693"/>
      <c r="H52" s="2693"/>
      <c r="I52" s="2717"/>
      <c r="J52" s="2707"/>
      <c r="K52" s="2710"/>
      <c r="L52" s="2658"/>
      <c r="M52" s="2717"/>
      <c r="N52" s="2707"/>
      <c r="O52" s="2710"/>
      <c r="P52" s="2658"/>
      <c r="Q52" s="2717"/>
      <c r="R52" s="2707"/>
      <c r="S52" s="2710"/>
      <c r="T52" s="2658"/>
      <c r="U52" s="40"/>
      <c r="V52" s="40"/>
      <c r="W52" s="40"/>
      <c r="X52" s="40"/>
      <c r="Z52" s="2664"/>
    </row>
    <row r="53" spans="1:26" s="16" customFormat="1" ht="12" customHeight="1">
      <c r="A53" s="2496">
        <v>17</v>
      </c>
      <c r="B53" s="2688" t="str">
        <f>IF(職員点検資料２!B53="","",職員点検資料２!B53)</f>
        <v/>
      </c>
      <c r="C53" s="2647" t="str">
        <f>IF(職員点検資料２!C53="","",職員点検資料２!C53)</f>
        <v/>
      </c>
      <c r="D53" s="2691" t="str">
        <f>IF(職員点検資料２!D53="","",職員点検資料２!D53)</f>
        <v/>
      </c>
      <c r="E53" s="28" t="str">
        <f>職員点検資料２!E53</f>
        <v>保育士</v>
      </c>
      <c r="F53" s="29" t="str">
        <f>IF(職員点検資料２!F53="","",職員点検資料２!F53)</f>
        <v/>
      </c>
      <c r="G53" s="2691" t="str">
        <f>IF(職員点検資料２!G53="","",職員点検資料２!G53)</f>
        <v/>
      </c>
      <c r="H53" s="2691" t="str">
        <f>職員点検資料２!H53</f>
        <v>定めあり・定めなし</v>
      </c>
      <c r="I53" s="2715"/>
      <c r="J53" s="2705" t="s">
        <v>629</v>
      </c>
      <c r="K53" s="2708"/>
      <c r="L53" s="2656" t="s">
        <v>629</v>
      </c>
      <c r="M53" s="2715"/>
      <c r="N53" s="2705" t="s">
        <v>629</v>
      </c>
      <c r="O53" s="2708"/>
      <c r="P53" s="2656" t="s">
        <v>629</v>
      </c>
      <c r="Q53" s="2722"/>
      <c r="R53" s="2721" t="s">
        <v>629</v>
      </c>
      <c r="S53" s="2724"/>
      <c r="T53" s="2678" t="s">
        <v>629</v>
      </c>
      <c r="U53" s="40"/>
      <c r="V53" s="40"/>
      <c r="W53" s="40"/>
      <c r="X53" s="40"/>
      <c r="Z53" s="2662" t="str">
        <f>職員点検資料２!AD53</f>
        <v/>
      </c>
    </row>
    <row r="54" spans="1:26" s="16" customFormat="1" ht="12">
      <c r="A54" s="2497"/>
      <c r="B54" s="2689"/>
      <c r="C54" s="2648"/>
      <c r="D54" s="2692"/>
      <c r="E54" s="30" t="str">
        <f>職員点検資料２!E54</f>
        <v>幼稚園教諭</v>
      </c>
      <c r="F54" s="31" t="str">
        <f>IF(職員点検資料２!F54="","",職員点検資料２!F54)</f>
        <v/>
      </c>
      <c r="G54" s="2692"/>
      <c r="H54" s="2692"/>
      <c r="I54" s="2716"/>
      <c r="J54" s="2706"/>
      <c r="K54" s="2709"/>
      <c r="L54" s="2657"/>
      <c r="M54" s="2716"/>
      <c r="N54" s="2706"/>
      <c r="O54" s="2709"/>
      <c r="P54" s="2657"/>
      <c r="Q54" s="2716"/>
      <c r="R54" s="2706"/>
      <c r="S54" s="2709"/>
      <c r="T54" s="2657"/>
      <c r="U54" s="40"/>
      <c r="V54" s="40"/>
      <c r="W54" s="40"/>
      <c r="X54" s="40"/>
      <c r="Z54" s="2663"/>
    </row>
    <row r="55" spans="1:26" s="16" customFormat="1">
      <c r="A55" s="2498"/>
      <c r="B55" s="2690"/>
      <c r="C55" s="2649"/>
      <c r="D55" s="2693"/>
      <c r="E55" s="32" t="str">
        <f>職員点検資料２!E55</f>
        <v>（　　　　　　）</v>
      </c>
      <c r="F55" s="33" t="str">
        <f>IF(職員点検資料２!F55="","",職員点検資料２!F55)</f>
        <v/>
      </c>
      <c r="G55" s="2693"/>
      <c r="H55" s="2693"/>
      <c r="I55" s="2717"/>
      <c r="J55" s="2707"/>
      <c r="K55" s="2710"/>
      <c r="L55" s="2658"/>
      <c r="M55" s="2717"/>
      <c r="N55" s="2707"/>
      <c r="O55" s="2710"/>
      <c r="P55" s="2658"/>
      <c r="Q55" s="2717"/>
      <c r="R55" s="2707"/>
      <c r="S55" s="2710"/>
      <c r="T55" s="2658"/>
      <c r="U55" s="36"/>
      <c r="V55" s="36"/>
      <c r="W55" s="36"/>
      <c r="X55" s="36"/>
      <c r="Z55" s="2664"/>
    </row>
    <row r="56" spans="1:26" s="16" customFormat="1" ht="12" customHeight="1">
      <c r="A56" s="2496">
        <v>18</v>
      </c>
      <c r="B56" s="2688" t="str">
        <f>IF(職員点検資料２!B56="","",職員点検資料２!B56)</f>
        <v/>
      </c>
      <c r="C56" s="2647" t="str">
        <f>IF(職員点検資料２!C56="","",職員点検資料２!C56)</f>
        <v/>
      </c>
      <c r="D56" s="2691" t="str">
        <f>IF(職員点検資料２!D56="","",職員点検資料２!D56)</f>
        <v/>
      </c>
      <c r="E56" s="28" t="str">
        <f>職員点検資料２!E56</f>
        <v>保育士</v>
      </c>
      <c r="F56" s="29" t="str">
        <f>IF(職員点検資料２!F56="","",職員点検資料２!F56)</f>
        <v/>
      </c>
      <c r="G56" s="2691" t="str">
        <f>IF(職員点検資料２!G56="","",職員点検資料２!G56)</f>
        <v/>
      </c>
      <c r="H56" s="2691" t="str">
        <f>職員点検資料２!H56</f>
        <v>定めあり・定めなし</v>
      </c>
      <c r="I56" s="2715"/>
      <c r="J56" s="2705" t="s">
        <v>629</v>
      </c>
      <c r="K56" s="2708"/>
      <c r="L56" s="2656" t="s">
        <v>629</v>
      </c>
      <c r="M56" s="2715"/>
      <c r="N56" s="2705" t="s">
        <v>629</v>
      </c>
      <c r="O56" s="2708"/>
      <c r="P56" s="2656" t="s">
        <v>629</v>
      </c>
      <c r="Q56" s="2722"/>
      <c r="R56" s="2721" t="s">
        <v>629</v>
      </c>
      <c r="S56" s="2724"/>
      <c r="T56" s="2678" t="s">
        <v>629</v>
      </c>
      <c r="U56" s="36"/>
      <c r="V56" s="36"/>
      <c r="W56" s="36"/>
      <c r="X56" s="36"/>
      <c r="Z56" s="2662" t="str">
        <f>職員点検資料２!AD56</f>
        <v/>
      </c>
    </row>
    <row r="57" spans="1:26" s="16" customFormat="1">
      <c r="A57" s="2497"/>
      <c r="B57" s="2689"/>
      <c r="C57" s="2648"/>
      <c r="D57" s="2692"/>
      <c r="E57" s="30" t="str">
        <f>職員点検資料２!E57</f>
        <v>幼稚園教諭</v>
      </c>
      <c r="F57" s="31" t="str">
        <f>IF(職員点検資料２!F57="","",職員点検資料２!F57)</f>
        <v/>
      </c>
      <c r="G57" s="2692"/>
      <c r="H57" s="2692"/>
      <c r="I57" s="2716"/>
      <c r="J57" s="2706"/>
      <c r="K57" s="2709"/>
      <c r="L57" s="2657"/>
      <c r="M57" s="2716"/>
      <c r="N57" s="2706"/>
      <c r="O57" s="2709"/>
      <c r="P57" s="2657"/>
      <c r="Q57" s="2716"/>
      <c r="R57" s="2706"/>
      <c r="S57" s="2709"/>
      <c r="T57" s="2657"/>
      <c r="U57" s="36"/>
      <c r="V57" s="36"/>
      <c r="W57" s="36"/>
      <c r="X57" s="36"/>
      <c r="Z57" s="2663"/>
    </row>
    <row r="58" spans="1:26" s="16" customFormat="1">
      <c r="A58" s="2498"/>
      <c r="B58" s="2690"/>
      <c r="C58" s="2649"/>
      <c r="D58" s="2693"/>
      <c r="E58" s="32" t="str">
        <f>職員点検資料２!E58</f>
        <v>（　　　　　　）</v>
      </c>
      <c r="F58" s="33" t="str">
        <f>IF(職員点検資料２!F58="","",職員点検資料２!F58)</f>
        <v/>
      </c>
      <c r="G58" s="2693"/>
      <c r="H58" s="2693"/>
      <c r="I58" s="2717"/>
      <c r="J58" s="2707"/>
      <c r="K58" s="2710"/>
      <c r="L58" s="2658"/>
      <c r="M58" s="2717"/>
      <c r="N58" s="2707"/>
      <c r="O58" s="2710"/>
      <c r="P58" s="2658"/>
      <c r="Q58" s="2717"/>
      <c r="R58" s="2707"/>
      <c r="S58" s="2710"/>
      <c r="T58" s="2658"/>
      <c r="U58" s="36"/>
      <c r="V58" s="36"/>
      <c r="W58" s="36"/>
      <c r="X58" s="36"/>
      <c r="Z58" s="2664"/>
    </row>
    <row r="59" spans="1:26" s="16" customFormat="1" ht="12" customHeight="1">
      <c r="A59" s="2496">
        <v>19</v>
      </c>
      <c r="B59" s="2688" t="str">
        <f>IF(職員点検資料２!B59="","",職員点検資料２!B59)</f>
        <v/>
      </c>
      <c r="C59" s="2647" t="str">
        <f>IF(職員点検資料２!C59="","",職員点検資料２!C59)</f>
        <v/>
      </c>
      <c r="D59" s="2691" t="str">
        <f>IF(職員点検資料２!D59="","",職員点検資料２!D59)</f>
        <v/>
      </c>
      <c r="E59" s="28" t="str">
        <f>職員点検資料２!E59</f>
        <v>保育士</v>
      </c>
      <c r="F59" s="29" t="str">
        <f>IF(職員点検資料２!F59="","",職員点検資料２!F59)</f>
        <v/>
      </c>
      <c r="G59" s="2691" t="str">
        <f>IF(職員点検資料２!G59="","",職員点検資料２!G59)</f>
        <v/>
      </c>
      <c r="H59" s="2691" t="str">
        <f>職員点検資料２!H59</f>
        <v>定めあり・定めなし</v>
      </c>
      <c r="I59" s="2715"/>
      <c r="J59" s="2705" t="s">
        <v>629</v>
      </c>
      <c r="K59" s="2708"/>
      <c r="L59" s="2656" t="s">
        <v>629</v>
      </c>
      <c r="M59" s="2715"/>
      <c r="N59" s="2705" t="s">
        <v>629</v>
      </c>
      <c r="O59" s="2708"/>
      <c r="P59" s="2656" t="s">
        <v>629</v>
      </c>
      <c r="Q59" s="2722"/>
      <c r="R59" s="2721" t="s">
        <v>629</v>
      </c>
      <c r="S59" s="2724"/>
      <c r="T59" s="2678" t="s">
        <v>629</v>
      </c>
      <c r="U59" s="36"/>
      <c r="V59" s="36"/>
      <c r="W59" s="36"/>
      <c r="X59" s="36"/>
      <c r="Z59" s="2662" t="str">
        <f>職員点検資料２!AD59</f>
        <v/>
      </c>
    </row>
    <row r="60" spans="1:26" s="16" customFormat="1">
      <c r="A60" s="2497"/>
      <c r="B60" s="2689"/>
      <c r="C60" s="2648"/>
      <c r="D60" s="2692"/>
      <c r="E60" s="30" t="str">
        <f>職員点検資料２!E60</f>
        <v>幼稚園教諭</v>
      </c>
      <c r="F60" s="31" t="str">
        <f>IF(職員点検資料２!F60="","",職員点検資料２!F60)</f>
        <v/>
      </c>
      <c r="G60" s="2692"/>
      <c r="H60" s="2692"/>
      <c r="I60" s="2716"/>
      <c r="J60" s="2706"/>
      <c r="K60" s="2709"/>
      <c r="L60" s="2657"/>
      <c r="M60" s="2716"/>
      <c r="N60" s="2706"/>
      <c r="O60" s="2709"/>
      <c r="P60" s="2657"/>
      <c r="Q60" s="2716"/>
      <c r="R60" s="2706"/>
      <c r="S60" s="2709"/>
      <c r="T60" s="2657"/>
      <c r="U60" s="36"/>
      <c r="V60" s="36"/>
      <c r="W60" s="36"/>
      <c r="X60" s="36"/>
      <c r="Z60" s="2663"/>
    </row>
    <row r="61" spans="1:26" s="16" customFormat="1">
      <c r="A61" s="2498"/>
      <c r="B61" s="2690"/>
      <c r="C61" s="2649"/>
      <c r="D61" s="2693"/>
      <c r="E61" s="32" t="str">
        <f>職員点検資料２!E61</f>
        <v>（　　　　　　）</v>
      </c>
      <c r="F61" s="33" t="str">
        <f>IF(職員点検資料２!F61="","",職員点検資料２!F61)</f>
        <v/>
      </c>
      <c r="G61" s="2693"/>
      <c r="H61" s="2693"/>
      <c r="I61" s="2717"/>
      <c r="J61" s="2707"/>
      <c r="K61" s="2710"/>
      <c r="L61" s="2658"/>
      <c r="M61" s="2717"/>
      <c r="N61" s="2707"/>
      <c r="O61" s="2710"/>
      <c r="P61" s="2658"/>
      <c r="Q61" s="2717"/>
      <c r="R61" s="2707"/>
      <c r="S61" s="2710"/>
      <c r="T61" s="2658"/>
      <c r="U61" s="36"/>
      <c r="V61" s="36"/>
      <c r="W61" s="36"/>
      <c r="X61" s="36"/>
      <c r="Z61" s="2664"/>
    </row>
    <row r="62" spans="1:26" s="16" customFormat="1" ht="12" customHeight="1">
      <c r="A62" s="2496">
        <v>20</v>
      </c>
      <c r="B62" s="2688" t="str">
        <f>IF(職員点検資料２!B62="","",職員点検資料２!B62)</f>
        <v/>
      </c>
      <c r="C62" s="2647" t="str">
        <f>IF(職員点検資料２!C62="","",職員点検資料２!C62)</f>
        <v/>
      </c>
      <c r="D62" s="2691" t="str">
        <f>IF(職員点検資料２!D62="","",職員点検資料２!D62)</f>
        <v/>
      </c>
      <c r="E62" s="28" t="str">
        <f>職員点検資料２!E62</f>
        <v>保育士</v>
      </c>
      <c r="F62" s="29" t="str">
        <f>IF(職員点検資料２!F62="","",職員点検資料２!F62)</f>
        <v/>
      </c>
      <c r="G62" s="2691" t="str">
        <f>IF(職員点検資料２!G62="","",職員点検資料２!G62)</f>
        <v/>
      </c>
      <c r="H62" s="2691" t="str">
        <f>職員点検資料２!H62</f>
        <v>定めあり・定めなし</v>
      </c>
      <c r="I62" s="2715"/>
      <c r="J62" s="2705" t="s">
        <v>629</v>
      </c>
      <c r="K62" s="2708"/>
      <c r="L62" s="2656" t="s">
        <v>629</v>
      </c>
      <c r="M62" s="2715"/>
      <c r="N62" s="2705" t="s">
        <v>629</v>
      </c>
      <c r="O62" s="2708"/>
      <c r="P62" s="2656" t="s">
        <v>629</v>
      </c>
      <c r="Q62" s="2722"/>
      <c r="R62" s="2721" t="s">
        <v>629</v>
      </c>
      <c r="S62" s="2724"/>
      <c r="T62" s="2678" t="s">
        <v>629</v>
      </c>
      <c r="U62" s="36"/>
      <c r="V62" s="36"/>
      <c r="W62" s="36"/>
      <c r="X62" s="36"/>
      <c r="Z62" s="2662" t="str">
        <f>職員点検資料２!AD62</f>
        <v/>
      </c>
    </row>
    <row r="63" spans="1:26" s="16" customFormat="1">
      <c r="A63" s="2497"/>
      <c r="B63" s="2689"/>
      <c r="C63" s="2648"/>
      <c r="D63" s="2692"/>
      <c r="E63" s="30" t="str">
        <f>職員点検資料２!E63</f>
        <v>幼稚園教諭</v>
      </c>
      <c r="F63" s="31" t="str">
        <f>IF(職員点検資料２!F63="","",職員点検資料２!F63)</f>
        <v/>
      </c>
      <c r="G63" s="2692"/>
      <c r="H63" s="2692"/>
      <c r="I63" s="2716"/>
      <c r="J63" s="2706"/>
      <c r="K63" s="2709"/>
      <c r="L63" s="2657"/>
      <c r="M63" s="2716"/>
      <c r="N63" s="2706"/>
      <c r="O63" s="2709"/>
      <c r="P63" s="2657"/>
      <c r="Q63" s="2716"/>
      <c r="R63" s="2706"/>
      <c r="S63" s="2709"/>
      <c r="T63" s="2657"/>
      <c r="U63" s="36"/>
      <c r="V63" s="36"/>
      <c r="W63" s="36"/>
      <c r="X63" s="36"/>
      <c r="Z63" s="2663"/>
    </row>
    <row r="64" spans="1:26" s="16" customFormat="1">
      <c r="A64" s="2498"/>
      <c r="B64" s="2690"/>
      <c r="C64" s="2649"/>
      <c r="D64" s="2693"/>
      <c r="E64" s="32" t="str">
        <f>職員点検資料２!E64</f>
        <v>（　　　　　　）</v>
      </c>
      <c r="F64" s="33" t="str">
        <f>IF(職員点検資料２!F64="","",職員点検資料２!F64)</f>
        <v/>
      </c>
      <c r="G64" s="2693"/>
      <c r="H64" s="2693"/>
      <c r="I64" s="2717"/>
      <c r="J64" s="2707"/>
      <c r="K64" s="2710"/>
      <c r="L64" s="2658"/>
      <c r="M64" s="2717"/>
      <c r="N64" s="2707"/>
      <c r="O64" s="2710"/>
      <c r="P64" s="2658"/>
      <c r="Q64" s="2717"/>
      <c r="R64" s="2707"/>
      <c r="S64" s="2710"/>
      <c r="T64" s="2658"/>
      <c r="U64" s="36"/>
      <c r="V64" s="36"/>
      <c r="W64" s="36"/>
      <c r="X64" s="36"/>
      <c r="Z64" s="2664"/>
    </row>
    <row r="65" spans="1:26" s="16" customFormat="1" ht="12" customHeight="1">
      <c r="A65" s="2496">
        <v>21</v>
      </c>
      <c r="B65" s="2688" t="str">
        <f>IF(職員点検資料２!B65="","",職員点検資料２!B65)</f>
        <v/>
      </c>
      <c r="C65" s="2647" t="str">
        <f>IF(職員点検資料２!C65="","",職員点検資料２!C65)</f>
        <v/>
      </c>
      <c r="D65" s="2691" t="str">
        <f>IF(職員点検資料２!D65="","",職員点検資料２!D65)</f>
        <v/>
      </c>
      <c r="E65" s="28" t="str">
        <f>職員点検資料２!E65</f>
        <v>保育士</v>
      </c>
      <c r="F65" s="29" t="str">
        <f>IF(職員点検資料２!F65="","",職員点検資料２!F65)</f>
        <v/>
      </c>
      <c r="G65" s="2691" t="str">
        <f>IF(職員点検資料２!G65="","",職員点検資料２!G65)</f>
        <v/>
      </c>
      <c r="H65" s="2691" t="str">
        <f>職員点検資料２!H65</f>
        <v>定めあり・定めなし</v>
      </c>
      <c r="I65" s="2715"/>
      <c r="J65" s="2705" t="s">
        <v>629</v>
      </c>
      <c r="K65" s="2708"/>
      <c r="L65" s="2656" t="s">
        <v>629</v>
      </c>
      <c r="M65" s="2715"/>
      <c r="N65" s="2705" t="s">
        <v>629</v>
      </c>
      <c r="O65" s="2708"/>
      <c r="P65" s="2656" t="s">
        <v>629</v>
      </c>
      <c r="Q65" s="2722"/>
      <c r="R65" s="2721" t="s">
        <v>629</v>
      </c>
      <c r="S65" s="2724"/>
      <c r="T65" s="2678" t="s">
        <v>629</v>
      </c>
      <c r="U65" s="36"/>
      <c r="V65" s="36"/>
      <c r="W65" s="36"/>
      <c r="X65" s="36"/>
      <c r="Z65" s="2662" t="str">
        <f>職員点検資料２!AD65</f>
        <v/>
      </c>
    </row>
    <row r="66" spans="1:26" s="16" customFormat="1">
      <c r="A66" s="2497"/>
      <c r="B66" s="2689"/>
      <c r="C66" s="2648"/>
      <c r="D66" s="2692"/>
      <c r="E66" s="30" t="str">
        <f>職員点検資料２!E66</f>
        <v>幼稚園教諭</v>
      </c>
      <c r="F66" s="31" t="str">
        <f>IF(職員点検資料２!F66="","",職員点検資料２!F66)</f>
        <v/>
      </c>
      <c r="G66" s="2692"/>
      <c r="H66" s="2692"/>
      <c r="I66" s="2716"/>
      <c r="J66" s="2706"/>
      <c r="K66" s="2709"/>
      <c r="L66" s="2657"/>
      <c r="M66" s="2716"/>
      <c r="N66" s="2706"/>
      <c r="O66" s="2709"/>
      <c r="P66" s="2657"/>
      <c r="Q66" s="2716"/>
      <c r="R66" s="2706"/>
      <c r="S66" s="2709"/>
      <c r="T66" s="2657"/>
      <c r="U66" s="36"/>
      <c r="V66" s="36"/>
      <c r="W66" s="36"/>
      <c r="X66" s="36"/>
      <c r="Z66" s="2663"/>
    </row>
    <row r="67" spans="1:26" s="16" customFormat="1">
      <c r="A67" s="2498"/>
      <c r="B67" s="2690"/>
      <c r="C67" s="2649"/>
      <c r="D67" s="2693"/>
      <c r="E67" s="32" t="str">
        <f>職員点検資料２!E67</f>
        <v>（　　　　　　）</v>
      </c>
      <c r="F67" s="33" t="str">
        <f>IF(職員点検資料２!F67="","",職員点検資料２!F67)</f>
        <v/>
      </c>
      <c r="G67" s="2693"/>
      <c r="H67" s="2693"/>
      <c r="I67" s="2717"/>
      <c r="J67" s="2707"/>
      <c r="K67" s="2710"/>
      <c r="L67" s="2658"/>
      <c r="M67" s="2717"/>
      <c r="N67" s="2707"/>
      <c r="O67" s="2710"/>
      <c r="P67" s="2658"/>
      <c r="Q67" s="2717"/>
      <c r="R67" s="2707"/>
      <c r="S67" s="2710"/>
      <c r="T67" s="2658"/>
      <c r="U67" s="36"/>
      <c r="V67" s="36"/>
      <c r="W67" s="36"/>
      <c r="X67" s="36"/>
      <c r="Z67" s="2664"/>
    </row>
    <row r="68" spans="1:26" s="16" customFormat="1" ht="12" customHeight="1">
      <c r="A68" s="2496">
        <v>22</v>
      </c>
      <c r="B68" s="2688" t="str">
        <f>IF(職員点検資料２!B68="","",職員点検資料２!B68)</f>
        <v/>
      </c>
      <c r="C68" s="2647" t="str">
        <f>IF(職員点検資料２!C68="","",職員点検資料２!C68)</f>
        <v/>
      </c>
      <c r="D68" s="2691" t="str">
        <f>IF(職員点検資料２!D68="","",職員点検資料２!D68)</f>
        <v/>
      </c>
      <c r="E68" s="28" t="str">
        <f>職員点検資料２!E68</f>
        <v>保育士</v>
      </c>
      <c r="F68" s="29" t="str">
        <f>IF(職員点検資料２!F68="","",職員点検資料２!F68)</f>
        <v/>
      </c>
      <c r="G68" s="2691" t="str">
        <f>IF(職員点検資料２!G68="","",職員点検資料２!G68)</f>
        <v/>
      </c>
      <c r="H68" s="2691" t="str">
        <f>職員点検資料２!H68</f>
        <v>定めあり・定めなし</v>
      </c>
      <c r="I68" s="2715"/>
      <c r="J68" s="2705" t="s">
        <v>629</v>
      </c>
      <c r="K68" s="2708"/>
      <c r="L68" s="2656" t="s">
        <v>629</v>
      </c>
      <c r="M68" s="2715"/>
      <c r="N68" s="2705" t="s">
        <v>629</v>
      </c>
      <c r="O68" s="2708"/>
      <c r="P68" s="2656" t="s">
        <v>629</v>
      </c>
      <c r="Q68" s="2722"/>
      <c r="R68" s="2721" t="s">
        <v>629</v>
      </c>
      <c r="S68" s="2724"/>
      <c r="T68" s="2678" t="s">
        <v>629</v>
      </c>
      <c r="U68" s="36"/>
      <c r="V68" s="36"/>
      <c r="W68" s="36"/>
      <c r="X68" s="36"/>
      <c r="Z68" s="2662" t="str">
        <f>職員点検資料２!AD68</f>
        <v/>
      </c>
    </row>
    <row r="69" spans="1:26" s="16" customFormat="1">
      <c r="A69" s="2497"/>
      <c r="B69" s="2689"/>
      <c r="C69" s="2648"/>
      <c r="D69" s="2692"/>
      <c r="E69" s="30" t="str">
        <f>職員点検資料２!E69</f>
        <v>幼稚園教諭</v>
      </c>
      <c r="F69" s="31" t="str">
        <f>IF(職員点検資料２!F69="","",職員点検資料２!F69)</f>
        <v/>
      </c>
      <c r="G69" s="2692"/>
      <c r="H69" s="2692"/>
      <c r="I69" s="2716"/>
      <c r="J69" s="2706"/>
      <c r="K69" s="2709"/>
      <c r="L69" s="2657"/>
      <c r="M69" s="2716"/>
      <c r="N69" s="2706"/>
      <c r="O69" s="2709"/>
      <c r="P69" s="2657"/>
      <c r="Q69" s="2716"/>
      <c r="R69" s="2706"/>
      <c r="S69" s="2709"/>
      <c r="T69" s="2657"/>
      <c r="U69" s="36"/>
      <c r="V69" s="36"/>
      <c r="W69" s="36"/>
      <c r="X69" s="36"/>
      <c r="Z69" s="2663"/>
    </row>
    <row r="70" spans="1:26" s="16" customFormat="1">
      <c r="A70" s="2498"/>
      <c r="B70" s="2690"/>
      <c r="C70" s="2649"/>
      <c r="D70" s="2693"/>
      <c r="E70" s="32" t="str">
        <f>職員点検資料２!E70</f>
        <v>（　　　　　　）</v>
      </c>
      <c r="F70" s="33" t="str">
        <f>IF(職員点検資料２!F70="","",職員点検資料２!F70)</f>
        <v/>
      </c>
      <c r="G70" s="2693"/>
      <c r="H70" s="2693"/>
      <c r="I70" s="2717"/>
      <c r="J70" s="2707"/>
      <c r="K70" s="2710"/>
      <c r="L70" s="2658"/>
      <c r="M70" s="2717"/>
      <c r="N70" s="2707"/>
      <c r="O70" s="2710"/>
      <c r="P70" s="2658"/>
      <c r="Q70" s="2717"/>
      <c r="R70" s="2707"/>
      <c r="S70" s="2710"/>
      <c r="T70" s="2658"/>
      <c r="U70" s="36"/>
      <c r="V70" s="36"/>
      <c r="W70" s="36"/>
      <c r="X70" s="36"/>
      <c r="Z70" s="2664"/>
    </row>
    <row r="71" spans="1:26" s="16" customFormat="1" ht="12" customHeight="1">
      <c r="A71" s="2496">
        <v>23</v>
      </c>
      <c r="B71" s="2688" t="str">
        <f>IF(職員点検資料２!B71="","",職員点検資料２!B71)</f>
        <v/>
      </c>
      <c r="C71" s="2647" t="str">
        <f>IF(職員点検資料２!C71="","",職員点検資料２!C71)</f>
        <v/>
      </c>
      <c r="D71" s="2691" t="str">
        <f>IF(職員点検資料２!D71="","",職員点検資料２!D71)</f>
        <v/>
      </c>
      <c r="E71" s="28" t="str">
        <f>職員点検資料２!E71</f>
        <v>保育士</v>
      </c>
      <c r="F71" s="29" t="str">
        <f>IF(職員点検資料２!F71="","",職員点検資料２!F71)</f>
        <v/>
      </c>
      <c r="G71" s="2691" t="str">
        <f>IF(職員点検資料２!G71="","",職員点検資料２!G71)</f>
        <v/>
      </c>
      <c r="H71" s="2691" t="str">
        <f>職員点検資料２!H71</f>
        <v>定めあり・定めなし</v>
      </c>
      <c r="I71" s="2715"/>
      <c r="J71" s="2705" t="s">
        <v>629</v>
      </c>
      <c r="K71" s="2708"/>
      <c r="L71" s="2656" t="s">
        <v>629</v>
      </c>
      <c r="M71" s="2715"/>
      <c r="N71" s="2705" t="s">
        <v>629</v>
      </c>
      <c r="O71" s="2708"/>
      <c r="P71" s="2656" t="s">
        <v>629</v>
      </c>
      <c r="Q71" s="2722"/>
      <c r="R71" s="2721" t="s">
        <v>629</v>
      </c>
      <c r="S71" s="2724"/>
      <c r="T71" s="2678" t="s">
        <v>629</v>
      </c>
      <c r="U71" s="36"/>
      <c r="V71" s="36"/>
      <c r="W71" s="36"/>
      <c r="X71" s="36"/>
      <c r="Z71" s="2662" t="str">
        <f>職員点検資料２!AD71</f>
        <v/>
      </c>
    </row>
    <row r="72" spans="1:26" s="16" customFormat="1">
      <c r="A72" s="2497"/>
      <c r="B72" s="2689"/>
      <c r="C72" s="2648"/>
      <c r="D72" s="2692"/>
      <c r="E72" s="30" t="str">
        <f>職員点検資料２!E72</f>
        <v>幼稚園教諭</v>
      </c>
      <c r="F72" s="31" t="str">
        <f>IF(職員点検資料２!F72="","",職員点検資料２!F72)</f>
        <v/>
      </c>
      <c r="G72" s="2692"/>
      <c r="H72" s="2692"/>
      <c r="I72" s="2716"/>
      <c r="J72" s="2706"/>
      <c r="K72" s="2709"/>
      <c r="L72" s="2657"/>
      <c r="M72" s="2716"/>
      <c r="N72" s="2706"/>
      <c r="O72" s="2709"/>
      <c r="P72" s="2657"/>
      <c r="Q72" s="2716"/>
      <c r="R72" s="2706"/>
      <c r="S72" s="2709"/>
      <c r="T72" s="2657"/>
      <c r="U72" s="36"/>
      <c r="V72" s="36"/>
      <c r="W72" s="36"/>
      <c r="X72" s="36"/>
      <c r="Z72" s="2663"/>
    </row>
    <row r="73" spans="1:26" s="16" customFormat="1">
      <c r="A73" s="2498"/>
      <c r="B73" s="2690"/>
      <c r="C73" s="2649"/>
      <c r="D73" s="2693"/>
      <c r="E73" s="32" t="str">
        <f>職員点検資料２!E73</f>
        <v>（　　　　　　）</v>
      </c>
      <c r="F73" s="33" t="str">
        <f>IF(職員点検資料２!F73="","",職員点検資料２!F73)</f>
        <v/>
      </c>
      <c r="G73" s="2693"/>
      <c r="H73" s="2693"/>
      <c r="I73" s="2717"/>
      <c r="J73" s="2707"/>
      <c r="K73" s="2710"/>
      <c r="L73" s="2658"/>
      <c r="M73" s="2717"/>
      <c r="N73" s="2707"/>
      <c r="O73" s="2710"/>
      <c r="P73" s="2658"/>
      <c r="Q73" s="2717"/>
      <c r="R73" s="2707"/>
      <c r="S73" s="2710"/>
      <c r="T73" s="2658"/>
      <c r="U73" s="36"/>
      <c r="V73" s="36"/>
      <c r="W73" s="36"/>
      <c r="X73" s="36"/>
      <c r="Z73" s="2664"/>
    </row>
    <row r="74" spans="1:26" s="16" customFormat="1" ht="12" customHeight="1">
      <c r="A74" s="2496">
        <v>24</v>
      </c>
      <c r="B74" s="2688" t="str">
        <f>IF(職員点検資料２!B74="","",職員点検資料２!B74)</f>
        <v/>
      </c>
      <c r="C74" s="2647" t="str">
        <f>IF(職員点検資料２!C74="","",職員点検資料２!C74)</f>
        <v/>
      </c>
      <c r="D74" s="2691" t="str">
        <f>IF(職員点検資料２!D74="","",職員点検資料２!D74)</f>
        <v/>
      </c>
      <c r="E74" s="28" t="str">
        <f>職員点検資料２!E74</f>
        <v>保育士</v>
      </c>
      <c r="F74" s="29" t="str">
        <f>IF(職員点検資料２!F74="","",職員点検資料２!F74)</f>
        <v/>
      </c>
      <c r="G74" s="2691" t="str">
        <f>IF(職員点検資料２!G74="","",職員点検資料２!G74)</f>
        <v/>
      </c>
      <c r="H74" s="2691" t="str">
        <f>職員点検資料２!H74</f>
        <v>定めあり・定めなし</v>
      </c>
      <c r="I74" s="2715"/>
      <c r="J74" s="2705" t="s">
        <v>629</v>
      </c>
      <c r="K74" s="2708"/>
      <c r="L74" s="2656" t="s">
        <v>629</v>
      </c>
      <c r="M74" s="2715"/>
      <c r="N74" s="2705" t="s">
        <v>629</v>
      </c>
      <c r="O74" s="2708"/>
      <c r="P74" s="2656" t="s">
        <v>629</v>
      </c>
      <c r="Q74" s="2722"/>
      <c r="R74" s="2721" t="s">
        <v>629</v>
      </c>
      <c r="S74" s="2724"/>
      <c r="T74" s="2678" t="s">
        <v>629</v>
      </c>
      <c r="U74" s="36"/>
      <c r="V74" s="36"/>
      <c r="W74" s="36"/>
      <c r="X74" s="36"/>
      <c r="Z74" s="2662" t="str">
        <f>職員点検資料２!AD74</f>
        <v/>
      </c>
    </row>
    <row r="75" spans="1:26" s="16" customFormat="1">
      <c r="A75" s="2497"/>
      <c r="B75" s="2689"/>
      <c r="C75" s="2648"/>
      <c r="D75" s="2692"/>
      <c r="E75" s="30" t="str">
        <f>職員点検資料２!E75</f>
        <v>幼稚園教諭</v>
      </c>
      <c r="F75" s="31" t="str">
        <f>IF(職員点検資料２!F75="","",職員点検資料２!F75)</f>
        <v/>
      </c>
      <c r="G75" s="2692"/>
      <c r="H75" s="2692"/>
      <c r="I75" s="2716"/>
      <c r="J75" s="2706"/>
      <c r="K75" s="2709"/>
      <c r="L75" s="2657"/>
      <c r="M75" s="2716"/>
      <c r="N75" s="2706"/>
      <c r="O75" s="2709"/>
      <c r="P75" s="2657"/>
      <c r="Q75" s="2716"/>
      <c r="R75" s="2706"/>
      <c r="S75" s="2709"/>
      <c r="T75" s="2657"/>
      <c r="U75" s="36"/>
      <c r="V75" s="36"/>
      <c r="W75" s="36"/>
      <c r="X75" s="36"/>
      <c r="Z75" s="2663"/>
    </row>
    <row r="76" spans="1:26" s="16" customFormat="1">
      <c r="A76" s="2498"/>
      <c r="B76" s="2690"/>
      <c r="C76" s="2649"/>
      <c r="D76" s="2693"/>
      <c r="E76" s="32" t="str">
        <f>職員点検資料２!E76</f>
        <v>（　　　　　　）</v>
      </c>
      <c r="F76" s="33" t="str">
        <f>IF(職員点検資料２!F76="","",職員点検資料２!F76)</f>
        <v/>
      </c>
      <c r="G76" s="2693"/>
      <c r="H76" s="2693"/>
      <c r="I76" s="2717"/>
      <c r="J76" s="2707"/>
      <c r="K76" s="2710"/>
      <c r="L76" s="2658"/>
      <c r="M76" s="2717"/>
      <c r="N76" s="2707"/>
      <c r="O76" s="2710"/>
      <c r="P76" s="2658"/>
      <c r="Q76" s="2717"/>
      <c r="R76" s="2707"/>
      <c r="S76" s="2710"/>
      <c r="T76" s="2658"/>
      <c r="U76" s="36"/>
      <c r="V76" s="36"/>
      <c r="W76" s="36"/>
      <c r="X76" s="36"/>
      <c r="Z76" s="2664"/>
    </row>
    <row r="77" spans="1:26" s="16" customFormat="1" ht="12" customHeight="1">
      <c r="A77" s="2496">
        <v>25</v>
      </c>
      <c r="B77" s="2688" t="str">
        <f>IF(職員点検資料２!B77="","",職員点検資料２!B77)</f>
        <v/>
      </c>
      <c r="C77" s="2647" t="str">
        <f>IF(職員点検資料２!C77="","",職員点検資料２!C77)</f>
        <v/>
      </c>
      <c r="D77" s="2691" t="str">
        <f>IF(職員点検資料２!D77="","",職員点検資料２!D77)</f>
        <v/>
      </c>
      <c r="E77" s="28" t="str">
        <f>職員点検資料２!E77</f>
        <v>保育士</v>
      </c>
      <c r="F77" s="29" t="str">
        <f>IF(職員点検資料２!F77="","",職員点検資料２!F77)</f>
        <v/>
      </c>
      <c r="G77" s="2691" t="str">
        <f>IF(職員点検資料２!G77="","",職員点検資料２!G77)</f>
        <v/>
      </c>
      <c r="H77" s="2691" t="str">
        <f>職員点検資料２!H77</f>
        <v>定めあり・定めなし</v>
      </c>
      <c r="I77" s="2715"/>
      <c r="J77" s="2705" t="s">
        <v>629</v>
      </c>
      <c r="K77" s="2708"/>
      <c r="L77" s="2656" t="s">
        <v>629</v>
      </c>
      <c r="M77" s="2715"/>
      <c r="N77" s="2705" t="s">
        <v>629</v>
      </c>
      <c r="O77" s="2708"/>
      <c r="P77" s="2656" t="s">
        <v>629</v>
      </c>
      <c r="Q77" s="2722"/>
      <c r="R77" s="2721" t="s">
        <v>629</v>
      </c>
      <c r="S77" s="2724"/>
      <c r="T77" s="2678" t="s">
        <v>629</v>
      </c>
      <c r="U77" s="36"/>
      <c r="V77" s="36"/>
      <c r="W77" s="36"/>
      <c r="X77" s="36"/>
      <c r="Z77" s="2662" t="str">
        <f>職員点検資料２!AD77</f>
        <v/>
      </c>
    </row>
    <row r="78" spans="1:26" s="16" customFormat="1">
      <c r="A78" s="2497"/>
      <c r="B78" s="2689"/>
      <c r="C78" s="2648"/>
      <c r="D78" s="2692"/>
      <c r="E78" s="30" t="str">
        <f>職員点検資料２!E78</f>
        <v>幼稚園教諭</v>
      </c>
      <c r="F78" s="31" t="str">
        <f>IF(職員点検資料２!F78="","",職員点検資料２!F78)</f>
        <v/>
      </c>
      <c r="G78" s="2692"/>
      <c r="H78" s="2692"/>
      <c r="I78" s="2716"/>
      <c r="J78" s="2706"/>
      <c r="K78" s="2709"/>
      <c r="L78" s="2657"/>
      <c r="M78" s="2716"/>
      <c r="N78" s="2706"/>
      <c r="O78" s="2709"/>
      <c r="P78" s="2657"/>
      <c r="Q78" s="2716"/>
      <c r="R78" s="2706"/>
      <c r="S78" s="2709"/>
      <c r="T78" s="2657"/>
      <c r="U78" s="36"/>
      <c r="V78" s="36"/>
      <c r="W78" s="36"/>
      <c r="X78" s="36"/>
      <c r="Z78" s="2663"/>
    </row>
    <row r="79" spans="1:26" s="16" customFormat="1">
      <c r="A79" s="2498"/>
      <c r="B79" s="2690"/>
      <c r="C79" s="2649"/>
      <c r="D79" s="2693"/>
      <c r="E79" s="32" t="str">
        <f>職員点検資料２!E79</f>
        <v>（　　　　　　）</v>
      </c>
      <c r="F79" s="33" t="str">
        <f>IF(職員点検資料２!F79="","",職員点検資料２!F79)</f>
        <v/>
      </c>
      <c r="G79" s="2693"/>
      <c r="H79" s="2693"/>
      <c r="I79" s="2717"/>
      <c r="J79" s="2707"/>
      <c r="K79" s="2710"/>
      <c r="L79" s="2658"/>
      <c r="M79" s="2717"/>
      <c r="N79" s="2707"/>
      <c r="O79" s="2710"/>
      <c r="P79" s="2658"/>
      <c r="Q79" s="2717"/>
      <c r="R79" s="2707"/>
      <c r="S79" s="2710"/>
      <c r="T79" s="2658"/>
      <c r="U79" s="36"/>
      <c r="V79" s="36"/>
      <c r="W79" s="36"/>
      <c r="X79" s="36"/>
      <c r="Z79" s="2664"/>
    </row>
    <row r="80" spans="1:26" s="16" customFormat="1" ht="12" customHeight="1">
      <c r="A80" s="2496">
        <v>26</v>
      </c>
      <c r="B80" s="2688" t="str">
        <f>IF(職員点検資料２!B80="","",職員点検資料２!B80)</f>
        <v/>
      </c>
      <c r="C80" s="2647" t="str">
        <f>IF(職員点検資料２!C80="","",職員点検資料２!C80)</f>
        <v/>
      </c>
      <c r="D80" s="2691" t="str">
        <f>IF(職員点検資料２!D80="","",職員点検資料２!D80)</f>
        <v/>
      </c>
      <c r="E80" s="28" t="str">
        <f>職員点検資料２!E80</f>
        <v>保育士</v>
      </c>
      <c r="F80" s="29" t="str">
        <f>IF(職員点検資料２!F80="","",職員点検資料２!F80)</f>
        <v/>
      </c>
      <c r="G80" s="2691" t="str">
        <f>IF(職員点検資料２!G80="","",職員点検資料２!G80)</f>
        <v/>
      </c>
      <c r="H80" s="2691" t="str">
        <f>職員点検資料２!H80</f>
        <v>定めあり・定めなし</v>
      </c>
      <c r="I80" s="2715"/>
      <c r="J80" s="2705" t="s">
        <v>629</v>
      </c>
      <c r="K80" s="2708"/>
      <c r="L80" s="2656" t="s">
        <v>629</v>
      </c>
      <c r="M80" s="2715"/>
      <c r="N80" s="2705" t="s">
        <v>629</v>
      </c>
      <c r="O80" s="2708"/>
      <c r="P80" s="2656" t="s">
        <v>629</v>
      </c>
      <c r="Q80" s="2722"/>
      <c r="R80" s="2721" t="s">
        <v>629</v>
      </c>
      <c r="S80" s="2724"/>
      <c r="T80" s="2678" t="s">
        <v>629</v>
      </c>
      <c r="U80" s="36"/>
      <c r="V80" s="36"/>
      <c r="W80" s="36"/>
      <c r="X80" s="36"/>
      <c r="Z80" s="2662" t="str">
        <f>職員点検資料２!AD80</f>
        <v/>
      </c>
    </row>
    <row r="81" spans="1:26" s="16" customFormat="1">
      <c r="A81" s="2497"/>
      <c r="B81" s="2689"/>
      <c r="C81" s="2648"/>
      <c r="D81" s="2692"/>
      <c r="E81" s="30" t="str">
        <f>職員点検資料２!E81</f>
        <v>幼稚園教諭</v>
      </c>
      <c r="F81" s="31" t="str">
        <f>IF(職員点検資料２!F81="","",職員点検資料２!F81)</f>
        <v/>
      </c>
      <c r="G81" s="2692"/>
      <c r="H81" s="2692"/>
      <c r="I81" s="2716"/>
      <c r="J81" s="2706"/>
      <c r="K81" s="2709"/>
      <c r="L81" s="2657"/>
      <c r="M81" s="2716"/>
      <c r="N81" s="2706"/>
      <c r="O81" s="2709"/>
      <c r="P81" s="2657"/>
      <c r="Q81" s="2716"/>
      <c r="R81" s="2706"/>
      <c r="S81" s="2709"/>
      <c r="T81" s="2657"/>
      <c r="U81" s="36"/>
      <c r="V81" s="36"/>
      <c r="W81" s="36"/>
      <c r="X81" s="36"/>
      <c r="Z81" s="2663"/>
    </row>
    <row r="82" spans="1:26" s="16" customFormat="1">
      <c r="A82" s="2498"/>
      <c r="B82" s="2690"/>
      <c r="C82" s="2649"/>
      <c r="D82" s="2693"/>
      <c r="E82" s="32" t="str">
        <f>職員点検資料２!E82</f>
        <v>（　　　　　　）</v>
      </c>
      <c r="F82" s="33" t="str">
        <f>IF(職員点検資料２!F82="","",職員点検資料２!F82)</f>
        <v/>
      </c>
      <c r="G82" s="2693"/>
      <c r="H82" s="2693"/>
      <c r="I82" s="2717"/>
      <c r="J82" s="2707"/>
      <c r="K82" s="2710"/>
      <c r="L82" s="2658"/>
      <c r="M82" s="2717"/>
      <c r="N82" s="2707"/>
      <c r="O82" s="2710"/>
      <c r="P82" s="2658"/>
      <c r="Q82" s="2717"/>
      <c r="R82" s="2707"/>
      <c r="S82" s="2710"/>
      <c r="T82" s="2658"/>
      <c r="U82" s="36"/>
      <c r="V82" s="36"/>
      <c r="W82" s="36"/>
      <c r="X82" s="36"/>
      <c r="Z82" s="2664"/>
    </row>
    <row r="83" spans="1:26" s="16" customFormat="1" ht="12" customHeight="1">
      <c r="A83" s="2496">
        <v>27</v>
      </c>
      <c r="B83" s="2688" t="str">
        <f>IF(職員点検資料２!B83="","",職員点検資料２!B83)</f>
        <v/>
      </c>
      <c r="C83" s="2647" t="str">
        <f>IF(職員点検資料２!C83="","",職員点検資料２!C83)</f>
        <v/>
      </c>
      <c r="D83" s="2691" t="str">
        <f>IF(職員点検資料２!D83="","",職員点検資料２!D83)</f>
        <v/>
      </c>
      <c r="E83" s="28" t="str">
        <f>職員点検資料２!E83</f>
        <v>保育士</v>
      </c>
      <c r="F83" s="29" t="str">
        <f>IF(職員点検資料２!F83="","",職員点検資料２!F83)</f>
        <v/>
      </c>
      <c r="G83" s="2691" t="str">
        <f>IF(職員点検資料２!G83="","",職員点検資料２!G83)</f>
        <v/>
      </c>
      <c r="H83" s="2691" t="str">
        <f>職員点検資料２!H83</f>
        <v>定めあり・定めなし</v>
      </c>
      <c r="I83" s="2715"/>
      <c r="J83" s="2705" t="s">
        <v>629</v>
      </c>
      <c r="K83" s="2708"/>
      <c r="L83" s="2656" t="s">
        <v>629</v>
      </c>
      <c r="M83" s="2715"/>
      <c r="N83" s="2705" t="s">
        <v>629</v>
      </c>
      <c r="O83" s="2708"/>
      <c r="P83" s="2656" t="s">
        <v>629</v>
      </c>
      <c r="Q83" s="2722"/>
      <c r="R83" s="2721" t="s">
        <v>629</v>
      </c>
      <c r="S83" s="2724"/>
      <c r="T83" s="2678" t="s">
        <v>629</v>
      </c>
      <c r="U83" s="36"/>
      <c r="V83" s="36"/>
      <c r="W83" s="36"/>
      <c r="X83" s="36"/>
      <c r="Z83" s="2662" t="str">
        <f>職員点検資料２!AD83</f>
        <v/>
      </c>
    </row>
    <row r="84" spans="1:26" s="16" customFormat="1">
      <c r="A84" s="2497"/>
      <c r="B84" s="2689"/>
      <c r="C84" s="2648"/>
      <c r="D84" s="2692"/>
      <c r="E84" s="30" t="str">
        <f>職員点検資料２!E84</f>
        <v>幼稚園教諭</v>
      </c>
      <c r="F84" s="31" t="str">
        <f>IF(職員点検資料２!F84="","",職員点検資料２!F84)</f>
        <v/>
      </c>
      <c r="G84" s="2692"/>
      <c r="H84" s="2692"/>
      <c r="I84" s="2716"/>
      <c r="J84" s="2706"/>
      <c r="K84" s="2709"/>
      <c r="L84" s="2657"/>
      <c r="M84" s="2716"/>
      <c r="N84" s="2706"/>
      <c r="O84" s="2709"/>
      <c r="P84" s="2657"/>
      <c r="Q84" s="2716"/>
      <c r="R84" s="2706"/>
      <c r="S84" s="2709"/>
      <c r="T84" s="2657"/>
      <c r="U84" s="36"/>
      <c r="V84" s="36"/>
      <c r="W84" s="36"/>
      <c r="X84" s="36"/>
      <c r="Z84" s="2663"/>
    </row>
    <row r="85" spans="1:26" s="16" customFormat="1">
      <c r="A85" s="2498"/>
      <c r="B85" s="2690"/>
      <c r="C85" s="2649"/>
      <c r="D85" s="2693"/>
      <c r="E85" s="32" t="str">
        <f>職員点検資料２!E85</f>
        <v>（　　　　　　）</v>
      </c>
      <c r="F85" s="33" t="str">
        <f>IF(職員点検資料２!F85="","",職員点検資料２!F85)</f>
        <v/>
      </c>
      <c r="G85" s="2693"/>
      <c r="H85" s="2693"/>
      <c r="I85" s="2717"/>
      <c r="J85" s="2707"/>
      <c r="K85" s="2710"/>
      <c r="L85" s="2658"/>
      <c r="M85" s="2717"/>
      <c r="N85" s="2707"/>
      <c r="O85" s="2710"/>
      <c r="P85" s="2658"/>
      <c r="Q85" s="2717"/>
      <c r="R85" s="2707"/>
      <c r="S85" s="2710"/>
      <c r="T85" s="2658"/>
      <c r="U85" s="36"/>
      <c r="V85" s="36"/>
      <c r="W85" s="36"/>
      <c r="X85" s="36"/>
      <c r="Z85" s="2664"/>
    </row>
    <row r="86" spans="1:26" s="16" customFormat="1" ht="12" customHeight="1">
      <c r="A86" s="2496">
        <v>28</v>
      </c>
      <c r="B86" s="2688" t="str">
        <f>IF(職員点検資料２!B86="","",職員点検資料２!B86)</f>
        <v/>
      </c>
      <c r="C86" s="2647" t="str">
        <f>IF(職員点検資料２!C86="","",職員点検資料２!C86)</f>
        <v/>
      </c>
      <c r="D86" s="2691" t="str">
        <f>IF(職員点検資料２!D86="","",職員点検資料２!D86)</f>
        <v/>
      </c>
      <c r="E86" s="28" t="str">
        <f>職員点検資料２!E86</f>
        <v>保育士</v>
      </c>
      <c r="F86" s="29" t="str">
        <f>IF(職員点検資料２!F86="","",職員点検資料２!F86)</f>
        <v/>
      </c>
      <c r="G86" s="2691" t="str">
        <f>IF(職員点検資料２!G86="","",職員点検資料２!G86)</f>
        <v/>
      </c>
      <c r="H86" s="2691" t="str">
        <f>職員点検資料２!H86</f>
        <v>定めあり・定めなし</v>
      </c>
      <c r="I86" s="2715"/>
      <c r="J86" s="2705" t="s">
        <v>629</v>
      </c>
      <c r="K86" s="2708"/>
      <c r="L86" s="2656" t="s">
        <v>629</v>
      </c>
      <c r="M86" s="2715"/>
      <c r="N86" s="2705" t="s">
        <v>629</v>
      </c>
      <c r="O86" s="2708"/>
      <c r="P86" s="2656" t="s">
        <v>629</v>
      </c>
      <c r="Q86" s="2722"/>
      <c r="R86" s="2721" t="s">
        <v>629</v>
      </c>
      <c r="S86" s="2724"/>
      <c r="T86" s="2678" t="s">
        <v>629</v>
      </c>
      <c r="U86" s="36"/>
      <c r="V86" s="36"/>
      <c r="W86" s="36"/>
      <c r="X86" s="36"/>
      <c r="Z86" s="2662" t="str">
        <f>職員点検資料２!AD86</f>
        <v/>
      </c>
    </row>
    <row r="87" spans="1:26" s="16" customFormat="1">
      <c r="A87" s="2497"/>
      <c r="B87" s="2689"/>
      <c r="C87" s="2648"/>
      <c r="D87" s="2692"/>
      <c r="E87" s="30" t="str">
        <f>職員点検資料２!E87</f>
        <v>幼稚園教諭</v>
      </c>
      <c r="F87" s="31" t="str">
        <f>IF(職員点検資料２!F87="","",職員点検資料２!F87)</f>
        <v/>
      </c>
      <c r="G87" s="2692"/>
      <c r="H87" s="2692"/>
      <c r="I87" s="2716"/>
      <c r="J87" s="2706"/>
      <c r="K87" s="2709"/>
      <c r="L87" s="2657"/>
      <c r="M87" s="2716"/>
      <c r="N87" s="2706"/>
      <c r="O87" s="2709"/>
      <c r="P87" s="2657"/>
      <c r="Q87" s="2716"/>
      <c r="R87" s="2706"/>
      <c r="S87" s="2709"/>
      <c r="T87" s="2657"/>
      <c r="U87" s="36"/>
      <c r="V87" s="36"/>
      <c r="W87" s="36"/>
      <c r="X87" s="36"/>
      <c r="Z87" s="2663"/>
    </row>
    <row r="88" spans="1:26" s="16" customFormat="1">
      <c r="A88" s="2498"/>
      <c r="B88" s="2690"/>
      <c r="C88" s="2649"/>
      <c r="D88" s="2693"/>
      <c r="E88" s="32" t="str">
        <f>職員点検資料２!E88</f>
        <v>（　　　　　　）</v>
      </c>
      <c r="F88" s="33" t="str">
        <f>IF(職員点検資料２!F88="","",職員点検資料２!F88)</f>
        <v/>
      </c>
      <c r="G88" s="2693"/>
      <c r="H88" s="2693"/>
      <c r="I88" s="2717"/>
      <c r="J88" s="2707"/>
      <c r="K88" s="2710"/>
      <c r="L88" s="2658"/>
      <c r="M88" s="2717"/>
      <c r="N88" s="2707"/>
      <c r="O88" s="2710"/>
      <c r="P88" s="2658"/>
      <c r="Q88" s="2717"/>
      <c r="R88" s="2707"/>
      <c r="S88" s="2710"/>
      <c r="T88" s="2658"/>
      <c r="U88" s="36"/>
      <c r="V88" s="36"/>
      <c r="W88" s="36"/>
      <c r="X88" s="36"/>
      <c r="Z88" s="2664"/>
    </row>
    <row r="89" spans="1:26" s="16" customFormat="1" ht="12" customHeight="1">
      <c r="A89" s="2496">
        <v>29</v>
      </c>
      <c r="B89" s="2688" t="str">
        <f>IF(職員点検資料２!B89="","",職員点検資料２!B89)</f>
        <v/>
      </c>
      <c r="C89" s="2647" t="str">
        <f>IF(職員点検資料２!C89="","",職員点検資料２!C89)</f>
        <v/>
      </c>
      <c r="D89" s="2691" t="str">
        <f>IF(職員点検資料２!D89="","",職員点検資料２!D89)</f>
        <v/>
      </c>
      <c r="E89" s="28" t="str">
        <f>職員点検資料２!E89</f>
        <v>保育士</v>
      </c>
      <c r="F89" s="29" t="str">
        <f>IF(職員点検資料２!F89="","",職員点検資料２!F89)</f>
        <v/>
      </c>
      <c r="G89" s="2691" t="str">
        <f>IF(職員点検資料２!G89="","",職員点検資料２!G89)</f>
        <v/>
      </c>
      <c r="H89" s="2691" t="str">
        <f>職員点検資料２!H89</f>
        <v>定めあり・定めなし</v>
      </c>
      <c r="I89" s="2715"/>
      <c r="J89" s="2705" t="s">
        <v>629</v>
      </c>
      <c r="K89" s="2708"/>
      <c r="L89" s="2656" t="s">
        <v>629</v>
      </c>
      <c r="M89" s="2715"/>
      <c r="N89" s="2705" t="s">
        <v>629</v>
      </c>
      <c r="O89" s="2708"/>
      <c r="P89" s="2656" t="s">
        <v>629</v>
      </c>
      <c r="Q89" s="2722"/>
      <c r="R89" s="2721" t="s">
        <v>629</v>
      </c>
      <c r="S89" s="2724"/>
      <c r="T89" s="2678" t="s">
        <v>629</v>
      </c>
      <c r="U89" s="36"/>
      <c r="V89" s="36"/>
      <c r="W89" s="36"/>
      <c r="X89" s="36"/>
      <c r="Z89" s="2662" t="str">
        <f>職員点検資料２!AD89</f>
        <v/>
      </c>
    </row>
    <row r="90" spans="1:26" s="16" customFormat="1">
      <c r="A90" s="2497"/>
      <c r="B90" s="2689"/>
      <c r="C90" s="2648"/>
      <c r="D90" s="2692"/>
      <c r="E90" s="30" t="str">
        <f>職員点検資料２!E90</f>
        <v>幼稚園教諭</v>
      </c>
      <c r="F90" s="31" t="str">
        <f>IF(職員点検資料２!F90="","",職員点検資料２!F90)</f>
        <v/>
      </c>
      <c r="G90" s="2692"/>
      <c r="H90" s="2692"/>
      <c r="I90" s="2716"/>
      <c r="J90" s="2706"/>
      <c r="K90" s="2709"/>
      <c r="L90" s="2657"/>
      <c r="M90" s="2716"/>
      <c r="N90" s="2706"/>
      <c r="O90" s="2709"/>
      <c r="P90" s="2657"/>
      <c r="Q90" s="2716"/>
      <c r="R90" s="2706"/>
      <c r="S90" s="2709"/>
      <c r="T90" s="2657"/>
      <c r="U90" s="36"/>
      <c r="V90" s="36"/>
      <c r="W90" s="36"/>
      <c r="X90" s="36"/>
      <c r="Z90" s="2663"/>
    </row>
    <row r="91" spans="1:26" s="16" customFormat="1">
      <c r="A91" s="2498"/>
      <c r="B91" s="2690"/>
      <c r="C91" s="2649"/>
      <c r="D91" s="2693"/>
      <c r="E91" s="32" t="str">
        <f>職員点検資料２!E91</f>
        <v>（　　　　　　）</v>
      </c>
      <c r="F91" s="33" t="str">
        <f>IF(職員点検資料２!F91="","",職員点検資料２!F91)</f>
        <v/>
      </c>
      <c r="G91" s="2693"/>
      <c r="H91" s="2693"/>
      <c r="I91" s="2717"/>
      <c r="J91" s="2707"/>
      <c r="K91" s="2710"/>
      <c r="L91" s="2658"/>
      <c r="M91" s="2717"/>
      <c r="N91" s="2707"/>
      <c r="O91" s="2710"/>
      <c r="P91" s="2658"/>
      <c r="Q91" s="2717"/>
      <c r="R91" s="2707"/>
      <c r="S91" s="2710"/>
      <c r="T91" s="2658"/>
      <c r="U91" s="36"/>
      <c r="V91" s="36"/>
      <c r="W91" s="36"/>
      <c r="X91" s="36"/>
      <c r="Z91" s="2664"/>
    </row>
    <row r="92" spans="1:26" s="16" customFormat="1" ht="12" customHeight="1">
      <c r="A92" s="2496">
        <v>30</v>
      </c>
      <c r="B92" s="2688" t="str">
        <f>IF(職員点検資料２!B92="","",職員点検資料２!B92)</f>
        <v/>
      </c>
      <c r="C92" s="2647" t="str">
        <f>IF(職員点検資料２!C92="","",職員点検資料２!C92)</f>
        <v/>
      </c>
      <c r="D92" s="2691" t="str">
        <f>IF(職員点検資料２!D92="","",職員点検資料２!D92)</f>
        <v/>
      </c>
      <c r="E92" s="28" t="str">
        <f>職員点検資料２!E92</f>
        <v>保育士</v>
      </c>
      <c r="F92" s="29" t="str">
        <f>IF(職員点検資料２!F92="","",職員点検資料２!F92)</f>
        <v/>
      </c>
      <c r="G92" s="2691" t="str">
        <f>IF(職員点検資料２!G92="","",職員点検資料２!G92)</f>
        <v/>
      </c>
      <c r="H92" s="2691" t="str">
        <f>職員点検資料２!H92</f>
        <v>定めあり・定めなし</v>
      </c>
      <c r="I92" s="2715"/>
      <c r="J92" s="2705" t="s">
        <v>629</v>
      </c>
      <c r="K92" s="2708"/>
      <c r="L92" s="2656" t="s">
        <v>629</v>
      </c>
      <c r="M92" s="2715"/>
      <c r="N92" s="2705" t="s">
        <v>629</v>
      </c>
      <c r="O92" s="2708"/>
      <c r="P92" s="2656" t="s">
        <v>629</v>
      </c>
      <c r="Q92" s="2722"/>
      <c r="R92" s="2721" t="s">
        <v>629</v>
      </c>
      <c r="S92" s="2724"/>
      <c r="T92" s="2678" t="s">
        <v>629</v>
      </c>
      <c r="U92" s="36"/>
      <c r="V92" s="36"/>
      <c r="W92" s="36"/>
      <c r="X92" s="36"/>
      <c r="Z92" s="2662" t="str">
        <f>職員点検資料２!AD92</f>
        <v/>
      </c>
    </row>
    <row r="93" spans="1:26" s="16" customFormat="1">
      <c r="A93" s="2497"/>
      <c r="B93" s="2689"/>
      <c r="C93" s="2648"/>
      <c r="D93" s="2692"/>
      <c r="E93" s="30" t="str">
        <f>職員点検資料２!E93</f>
        <v>幼稚園教諭</v>
      </c>
      <c r="F93" s="31" t="str">
        <f>IF(職員点検資料２!F93="","",職員点検資料２!F93)</f>
        <v/>
      </c>
      <c r="G93" s="2692"/>
      <c r="H93" s="2692"/>
      <c r="I93" s="2716"/>
      <c r="J93" s="2706"/>
      <c r="K93" s="2709"/>
      <c r="L93" s="2657"/>
      <c r="M93" s="2716"/>
      <c r="N93" s="2706"/>
      <c r="O93" s="2709"/>
      <c r="P93" s="2657"/>
      <c r="Q93" s="2716"/>
      <c r="R93" s="2706"/>
      <c r="S93" s="2709"/>
      <c r="T93" s="2657"/>
      <c r="U93" s="36"/>
      <c r="V93" s="36"/>
      <c r="W93" s="36"/>
      <c r="X93" s="36"/>
      <c r="Z93" s="2663"/>
    </row>
    <row r="94" spans="1:26" s="16" customFormat="1">
      <c r="A94" s="2498"/>
      <c r="B94" s="2690"/>
      <c r="C94" s="2649"/>
      <c r="D94" s="2693"/>
      <c r="E94" s="32" t="str">
        <f>職員点検資料２!E94</f>
        <v>（　　　　　　）</v>
      </c>
      <c r="F94" s="33" t="str">
        <f>IF(職員点検資料２!F94="","",職員点検資料２!F94)</f>
        <v/>
      </c>
      <c r="G94" s="2693"/>
      <c r="H94" s="2693"/>
      <c r="I94" s="2717"/>
      <c r="J94" s="2707"/>
      <c r="K94" s="2710"/>
      <c r="L94" s="2658"/>
      <c r="M94" s="2717"/>
      <c r="N94" s="2707"/>
      <c r="O94" s="2710"/>
      <c r="P94" s="2658"/>
      <c r="Q94" s="2717"/>
      <c r="R94" s="2707"/>
      <c r="S94" s="2710"/>
      <c r="T94" s="2658"/>
      <c r="U94" s="36"/>
      <c r="V94" s="36"/>
      <c r="W94" s="36"/>
      <c r="X94" s="36"/>
      <c r="Z94" s="2664"/>
    </row>
    <row r="95" spans="1:26" s="16" customFormat="1" ht="12" customHeight="1">
      <c r="A95" s="2496">
        <v>31</v>
      </c>
      <c r="B95" s="2688" t="str">
        <f>IF(職員点検資料２!B95="","",職員点検資料２!B95)</f>
        <v/>
      </c>
      <c r="C95" s="2647" t="str">
        <f>IF(職員点検資料２!C95="","",職員点検資料２!C95)</f>
        <v/>
      </c>
      <c r="D95" s="2691" t="str">
        <f>IF(職員点検資料２!D95="","",職員点検資料２!D95)</f>
        <v/>
      </c>
      <c r="E95" s="28" t="str">
        <f>職員点検資料２!E95</f>
        <v>保育士</v>
      </c>
      <c r="F95" s="29" t="str">
        <f>IF(職員点検資料２!F95="","",職員点検資料２!F95)</f>
        <v/>
      </c>
      <c r="G95" s="2691" t="str">
        <f>IF(職員点検資料２!G95="","",職員点検資料２!G95)</f>
        <v/>
      </c>
      <c r="H95" s="2691" t="str">
        <f>職員点検資料２!H95</f>
        <v>定めあり・定めなし</v>
      </c>
      <c r="I95" s="2715"/>
      <c r="J95" s="2705" t="s">
        <v>629</v>
      </c>
      <c r="K95" s="2708"/>
      <c r="L95" s="2656" t="s">
        <v>629</v>
      </c>
      <c r="M95" s="2715"/>
      <c r="N95" s="2705" t="s">
        <v>629</v>
      </c>
      <c r="O95" s="2708"/>
      <c r="P95" s="2656" t="s">
        <v>629</v>
      </c>
      <c r="Q95" s="2722"/>
      <c r="R95" s="2721" t="s">
        <v>629</v>
      </c>
      <c r="S95" s="2724"/>
      <c r="T95" s="2678" t="s">
        <v>629</v>
      </c>
      <c r="U95" s="36"/>
      <c r="V95" s="36"/>
      <c r="W95" s="36"/>
      <c r="X95" s="36"/>
      <c r="Z95" s="2662" t="str">
        <f>職員点検資料２!AD95</f>
        <v/>
      </c>
    </row>
    <row r="96" spans="1:26" s="16" customFormat="1">
      <c r="A96" s="2497"/>
      <c r="B96" s="2689"/>
      <c r="C96" s="2648"/>
      <c r="D96" s="2692"/>
      <c r="E96" s="30" t="str">
        <f>職員点検資料２!E96</f>
        <v>幼稚園教諭</v>
      </c>
      <c r="F96" s="31" t="str">
        <f>IF(職員点検資料２!F96="","",職員点検資料２!F96)</f>
        <v/>
      </c>
      <c r="G96" s="2692"/>
      <c r="H96" s="2692"/>
      <c r="I96" s="2716"/>
      <c r="J96" s="2706"/>
      <c r="K96" s="2709"/>
      <c r="L96" s="2657"/>
      <c r="M96" s="2716"/>
      <c r="N96" s="2706"/>
      <c r="O96" s="2709"/>
      <c r="P96" s="2657"/>
      <c r="Q96" s="2716"/>
      <c r="R96" s="2706"/>
      <c r="S96" s="2709"/>
      <c r="T96" s="2657"/>
      <c r="U96" s="36"/>
      <c r="V96" s="36"/>
      <c r="W96" s="36"/>
      <c r="X96" s="36"/>
      <c r="Z96" s="2663"/>
    </row>
    <row r="97" spans="1:26" s="16" customFormat="1">
      <c r="A97" s="2498"/>
      <c r="B97" s="2690"/>
      <c r="C97" s="2649"/>
      <c r="D97" s="2693"/>
      <c r="E97" s="32" t="str">
        <f>職員点検資料２!E97</f>
        <v>（　　　　　　）</v>
      </c>
      <c r="F97" s="33" t="str">
        <f>IF(職員点検資料２!F97="","",職員点検資料２!F97)</f>
        <v/>
      </c>
      <c r="G97" s="2693"/>
      <c r="H97" s="2693"/>
      <c r="I97" s="2717"/>
      <c r="J97" s="2707"/>
      <c r="K97" s="2710"/>
      <c r="L97" s="2658"/>
      <c r="M97" s="2717"/>
      <c r="N97" s="2707"/>
      <c r="O97" s="2710"/>
      <c r="P97" s="2658"/>
      <c r="Q97" s="2717"/>
      <c r="R97" s="2707"/>
      <c r="S97" s="2710"/>
      <c r="T97" s="2658"/>
      <c r="U97" s="36"/>
      <c r="V97" s="36"/>
      <c r="W97" s="36"/>
      <c r="X97" s="36"/>
      <c r="Z97" s="2664"/>
    </row>
    <row r="98" spans="1:26" s="16" customFormat="1" ht="12" customHeight="1">
      <c r="A98" s="2496">
        <v>32</v>
      </c>
      <c r="B98" s="2688" t="str">
        <f>IF(職員点検資料２!B98="","",職員点検資料２!B98)</f>
        <v/>
      </c>
      <c r="C98" s="2647" t="str">
        <f>IF(職員点検資料２!C98="","",職員点検資料２!C98)</f>
        <v/>
      </c>
      <c r="D98" s="2691" t="str">
        <f>IF(職員点検資料２!D98="","",職員点検資料２!D98)</f>
        <v/>
      </c>
      <c r="E98" s="28" t="str">
        <f>職員点検資料２!E98</f>
        <v>保育士</v>
      </c>
      <c r="F98" s="29" t="str">
        <f>IF(職員点検資料２!F98="","",職員点検資料２!F98)</f>
        <v/>
      </c>
      <c r="G98" s="2691" t="str">
        <f>IF(職員点検資料２!G98="","",職員点検資料２!G98)</f>
        <v/>
      </c>
      <c r="H98" s="2691" t="str">
        <f>職員点検資料２!H98</f>
        <v>定めあり・定めなし</v>
      </c>
      <c r="I98" s="2715"/>
      <c r="J98" s="2705" t="s">
        <v>629</v>
      </c>
      <c r="K98" s="2708"/>
      <c r="L98" s="2656" t="s">
        <v>629</v>
      </c>
      <c r="M98" s="2715"/>
      <c r="N98" s="2705" t="s">
        <v>629</v>
      </c>
      <c r="O98" s="2708"/>
      <c r="P98" s="2656" t="s">
        <v>629</v>
      </c>
      <c r="Q98" s="2722"/>
      <c r="R98" s="2721" t="s">
        <v>629</v>
      </c>
      <c r="S98" s="2724"/>
      <c r="T98" s="2678" t="s">
        <v>629</v>
      </c>
      <c r="U98" s="36"/>
      <c r="V98" s="36"/>
      <c r="W98" s="36"/>
      <c r="X98" s="36"/>
      <c r="Z98" s="2662" t="str">
        <f>職員点検資料２!AD98</f>
        <v/>
      </c>
    </row>
    <row r="99" spans="1:26" s="16" customFormat="1">
      <c r="A99" s="2497"/>
      <c r="B99" s="2689"/>
      <c r="C99" s="2648"/>
      <c r="D99" s="2692"/>
      <c r="E99" s="30" t="str">
        <f>職員点検資料２!E99</f>
        <v>幼稚園教諭</v>
      </c>
      <c r="F99" s="31" t="str">
        <f>IF(職員点検資料２!F99="","",職員点検資料２!F99)</f>
        <v/>
      </c>
      <c r="G99" s="2692"/>
      <c r="H99" s="2692"/>
      <c r="I99" s="2716"/>
      <c r="J99" s="2706"/>
      <c r="K99" s="2709"/>
      <c r="L99" s="2657"/>
      <c r="M99" s="2716"/>
      <c r="N99" s="2706"/>
      <c r="O99" s="2709"/>
      <c r="P99" s="2657"/>
      <c r="Q99" s="2716"/>
      <c r="R99" s="2706"/>
      <c r="S99" s="2709"/>
      <c r="T99" s="2657"/>
      <c r="U99" s="36"/>
      <c r="V99" s="36"/>
      <c r="W99" s="36"/>
      <c r="X99" s="36"/>
      <c r="Z99" s="2663"/>
    </row>
    <row r="100" spans="1:26" s="16" customFormat="1">
      <c r="A100" s="2498"/>
      <c r="B100" s="2690"/>
      <c r="C100" s="2649"/>
      <c r="D100" s="2693"/>
      <c r="E100" s="32" t="str">
        <f>職員点検資料２!E100</f>
        <v>（　　　　　　）</v>
      </c>
      <c r="F100" s="33" t="str">
        <f>IF(職員点検資料２!F100="","",職員点検資料２!F100)</f>
        <v/>
      </c>
      <c r="G100" s="2693"/>
      <c r="H100" s="2693"/>
      <c r="I100" s="2717"/>
      <c r="J100" s="2707"/>
      <c r="K100" s="2710"/>
      <c r="L100" s="2658"/>
      <c r="M100" s="2717"/>
      <c r="N100" s="2707"/>
      <c r="O100" s="2710"/>
      <c r="P100" s="2658"/>
      <c r="Q100" s="2717"/>
      <c r="R100" s="2707"/>
      <c r="S100" s="2710"/>
      <c r="T100" s="2658"/>
      <c r="U100" s="36"/>
      <c r="V100" s="36"/>
      <c r="W100" s="36"/>
      <c r="X100" s="36"/>
      <c r="Z100" s="2664"/>
    </row>
    <row r="101" spans="1:26" s="16" customFormat="1" ht="12" customHeight="1">
      <c r="A101" s="2496">
        <v>33</v>
      </c>
      <c r="B101" s="2688" t="str">
        <f>IF(職員点検資料２!B101="","",職員点検資料２!B101)</f>
        <v/>
      </c>
      <c r="C101" s="2647" t="str">
        <f>IF(職員点検資料２!C101="","",職員点検資料２!C101)</f>
        <v/>
      </c>
      <c r="D101" s="2691" t="str">
        <f>IF(職員点検資料２!D101="","",職員点検資料２!D101)</f>
        <v/>
      </c>
      <c r="E101" s="28" t="str">
        <f>職員点検資料２!E101</f>
        <v>保育士</v>
      </c>
      <c r="F101" s="29" t="str">
        <f>IF(職員点検資料２!F101="","",職員点検資料２!F101)</f>
        <v/>
      </c>
      <c r="G101" s="2691" t="str">
        <f>IF(職員点検資料２!G101="","",職員点検資料２!G101)</f>
        <v/>
      </c>
      <c r="H101" s="2691" t="str">
        <f>職員点検資料２!H101</f>
        <v>定めあり・定めなし</v>
      </c>
      <c r="I101" s="2715"/>
      <c r="J101" s="2705" t="s">
        <v>629</v>
      </c>
      <c r="K101" s="2708"/>
      <c r="L101" s="2656" t="s">
        <v>629</v>
      </c>
      <c r="M101" s="2715"/>
      <c r="N101" s="2705" t="s">
        <v>629</v>
      </c>
      <c r="O101" s="2708"/>
      <c r="P101" s="2656" t="s">
        <v>629</v>
      </c>
      <c r="Q101" s="2722"/>
      <c r="R101" s="2721" t="s">
        <v>629</v>
      </c>
      <c r="S101" s="2724"/>
      <c r="T101" s="2678" t="s">
        <v>629</v>
      </c>
      <c r="U101" s="36"/>
      <c r="V101" s="36"/>
      <c r="W101" s="36"/>
      <c r="X101" s="36"/>
      <c r="Z101" s="2662" t="str">
        <f>職員点検資料２!AD101</f>
        <v/>
      </c>
    </row>
    <row r="102" spans="1:26" s="16" customFormat="1">
      <c r="A102" s="2497"/>
      <c r="B102" s="2689"/>
      <c r="C102" s="2648"/>
      <c r="D102" s="2692"/>
      <c r="E102" s="30" t="str">
        <f>職員点検資料２!E102</f>
        <v>幼稚園教諭</v>
      </c>
      <c r="F102" s="31" t="str">
        <f>IF(職員点検資料２!F102="","",職員点検資料２!F102)</f>
        <v/>
      </c>
      <c r="G102" s="2692"/>
      <c r="H102" s="2692"/>
      <c r="I102" s="2716"/>
      <c r="J102" s="2706"/>
      <c r="K102" s="2709"/>
      <c r="L102" s="2657"/>
      <c r="M102" s="2716"/>
      <c r="N102" s="2706"/>
      <c r="O102" s="2709"/>
      <c r="P102" s="2657"/>
      <c r="Q102" s="2716"/>
      <c r="R102" s="2706"/>
      <c r="S102" s="2709"/>
      <c r="T102" s="2657"/>
      <c r="U102" s="36"/>
      <c r="V102" s="36"/>
      <c r="W102" s="36"/>
      <c r="X102" s="36"/>
      <c r="Z102" s="2663"/>
    </row>
    <row r="103" spans="1:26" s="16" customFormat="1">
      <c r="A103" s="2498"/>
      <c r="B103" s="2690"/>
      <c r="C103" s="2649"/>
      <c r="D103" s="2693"/>
      <c r="E103" s="32" t="str">
        <f>職員点検資料２!E103</f>
        <v>（　　　　　　）</v>
      </c>
      <c r="F103" s="33" t="str">
        <f>IF(職員点検資料２!F103="","",職員点検資料２!F103)</f>
        <v/>
      </c>
      <c r="G103" s="2693"/>
      <c r="H103" s="2693"/>
      <c r="I103" s="2717"/>
      <c r="J103" s="2707"/>
      <c r="K103" s="2710"/>
      <c r="L103" s="2658"/>
      <c r="M103" s="2717"/>
      <c r="N103" s="2707"/>
      <c r="O103" s="2710"/>
      <c r="P103" s="2658"/>
      <c r="Q103" s="2717"/>
      <c r="R103" s="2707"/>
      <c r="S103" s="2710"/>
      <c r="T103" s="2658"/>
      <c r="U103" s="36"/>
      <c r="V103" s="36"/>
      <c r="W103" s="36"/>
      <c r="X103" s="36"/>
      <c r="Z103" s="2664"/>
    </row>
    <row r="104" spans="1:26" s="16" customFormat="1" ht="12" customHeight="1">
      <c r="A104" s="2496">
        <v>34</v>
      </c>
      <c r="B104" s="2688" t="str">
        <f>IF(職員点検資料２!B104="","",職員点検資料２!B104)</f>
        <v/>
      </c>
      <c r="C104" s="2647" t="str">
        <f>IF(職員点検資料２!C104="","",職員点検資料２!C104)</f>
        <v/>
      </c>
      <c r="D104" s="2691" t="str">
        <f>IF(職員点検資料２!D104="","",職員点検資料２!D104)</f>
        <v/>
      </c>
      <c r="E104" s="28" t="str">
        <f>職員点検資料２!E104</f>
        <v>保育士</v>
      </c>
      <c r="F104" s="29" t="str">
        <f>IF(職員点検資料２!F104="","",職員点検資料２!F104)</f>
        <v/>
      </c>
      <c r="G104" s="2691" t="str">
        <f>IF(職員点検資料２!G104="","",職員点検資料２!G104)</f>
        <v/>
      </c>
      <c r="H104" s="2691" t="str">
        <f>職員点検資料２!H104</f>
        <v>定めあり・定めなし</v>
      </c>
      <c r="I104" s="2715"/>
      <c r="J104" s="2705" t="s">
        <v>629</v>
      </c>
      <c r="K104" s="2708"/>
      <c r="L104" s="2656" t="s">
        <v>629</v>
      </c>
      <c r="M104" s="2715"/>
      <c r="N104" s="2705" t="s">
        <v>629</v>
      </c>
      <c r="O104" s="2708"/>
      <c r="P104" s="2656" t="s">
        <v>629</v>
      </c>
      <c r="Q104" s="2722"/>
      <c r="R104" s="2721" t="s">
        <v>629</v>
      </c>
      <c r="S104" s="2724"/>
      <c r="T104" s="2678" t="s">
        <v>629</v>
      </c>
      <c r="U104" s="36"/>
      <c r="V104" s="36"/>
      <c r="W104" s="36"/>
      <c r="X104" s="36"/>
      <c r="Z104" s="2662" t="str">
        <f>職員点検資料２!AD104</f>
        <v/>
      </c>
    </row>
    <row r="105" spans="1:26" s="16" customFormat="1">
      <c r="A105" s="2497"/>
      <c r="B105" s="2689"/>
      <c r="C105" s="2648"/>
      <c r="D105" s="2692"/>
      <c r="E105" s="30" t="str">
        <f>職員点検資料２!E105</f>
        <v>幼稚園教諭</v>
      </c>
      <c r="F105" s="31" t="str">
        <f>IF(職員点検資料２!F105="","",職員点検資料２!F105)</f>
        <v/>
      </c>
      <c r="G105" s="2692"/>
      <c r="H105" s="2692"/>
      <c r="I105" s="2716"/>
      <c r="J105" s="2706"/>
      <c r="K105" s="2709"/>
      <c r="L105" s="2657"/>
      <c r="M105" s="2716"/>
      <c r="N105" s="2706"/>
      <c r="O105" s="2709"/>
      <c r="P105" s="2657"/>
      <c r="Q105" s="2716"/>
      <c r="R105" s="2706"/>
      <c r="S105" s="2709"/>
      <c r="T105" s="2657"/>
      <c r="U105" s="36"/>
      <c r="V105" s="36"/>
      <c r="W105" s="36"/>
      <c r="X105" s="36"/>
      <c r="Z105" s="2663"/>
    </row>
    <row r="106" spans="1:26" s="16" customFormat="1">
      <c r="A106" s="2498"/>
      <c r="B106" s="2690"/>
      <c r="C106" s="2649"/>
      <c r="D106" s="2693"/>
      <c r="E106" s="32" t="str">
        <f>職員点検資料２!E106</f>
        <v>（　　　　　　）</v>
      </c>
      <c r="F106" s="33" t="str">
        <f>IF(職員点検資料２!F106="","",職員点検資料２!F106)</f>
        <v/>
      </c>
      <c r="G106" s="2693"/>
      <c r="H106" s="2693"/>
      <c r="I106" s="2717"/>
      <c r="J106" s="2707"/>
      <c r="K106" s="2710"/>
      <c r="L106" s="2658"/>
      <c r="M106" s="2717"/>
      <c r="N106" s="2707"/>
      <c r="O106" s="2710"/>
      <c r="P106" s="2658"/>
      <c r="Q106" s="2717"/>
      <c r="R106" s="2707"/>
      <c r="S106" s="2710"/>
      <c r="T106" s="2658"/>
      <c r="U106" s="36"/>
      <c r="V106" s="36"/>
      <c r="W106" s="36"/>
      <c r="X106" s="36"/>
      <c r="Z106" s="2664"/>
    </row>
    <row r="107" spans="1:26" s="16" customFormat="1" ht="12" customHeight="1">
      <c r="A107" s="2496">
        <v>35</v>
      </c>
      <c r="B107" s="2688" t="str">
        <f>IF(職員点検資料２!B107="","",職員点検資料２!B107)</f>
        <v/>
      </c>
      <c r="C107" s="2647" t="str">
        <f>IF(職員点検資料２!C107="","",職員点検資料２!C107)</f>
        <v/>
      </c>
      <c r="D107" s="2691" t="str">
        <f>IF(職員点検資料２!D107="","",職員点検資料２!D107)</f>
        <v/>
      </c>
      <c r="E107" s="28" t="str">
        <f>職員点検資料２!E107</f>
        <v>保育士</v>
      </c>
      <c r="F107" s="29" t="str">
        <f>IF(職員点検資料２!F107="","",職員点検資料２!F107)</f>
        <v/>
      </c>
      <c r="G107" s="2691" t="str">
        <f>IF(職員点検資料２!G107="","",職員点検資料２!G107)</f>
        <v/>
      </c>
      <c r="H107" s="2691" t="str">
        <f>職員点検資料２!H107</f>
        <v>定めあり・定めなし</v>
      </c>
      <c r="I107" s="2715"/>
      <c r="J107" s="2705" t="s">
        <v>629</v>
      </c>
      <c r="K107" s="2708"/>
      <c r="L107" s="2656" t="s">
        <v>629</v>
      </c>
      <c r="M107" s="2715"/>
      <c r="N107" s="2705" t="s">
        <v>629</v>
      </c>
      <c r="O107" s="2708"/>
      <c r="P107" s="2656" t="s">
        <v>629</v>
      </c>
      <c r="Q107" s="2722"/>
      <c r="R107" s="2721" t="s">
        <v>629</v>
      </c>
      <c r="S107" s="2724"/>
      <c r="T107" s="2678" t="s">
        <v>629</v>
      </c>
      <c r="U107" s="36"/>
      <c r="V107" s="36"/>
      <c r="W107" s="36"/>
      <c r="X107" s="36"/>
      <c r="Z107" s="2662" t="str">
        <f>職員点検資料２!AD107</f>
        <v/>
      </c>
    </row>
    <row r="108" spans="1:26" s="16" customFormat="1">
      <c r="A108" s="2497"/>
      <c r="B108" s="2689"/>
      <c r="C108" s="2648"/>
      <c r="D108" s="2692"/>
      <c r="E108" s="30" t="str">
        <f>職員点検資料２!E108</f>
        <v>幼稚園教諭</v>
      </c>
      <c r="F108" s="31" t="str">
        <f>IF(職員点検資料２!F108="","",職員点検資料２!F108)</f>
        <v/>
      </c>
      <c r="G108" s="2692"/>
      <c r="H108" s="2692"/>
      <c r="I108" s="2716"/>
      <c r="J108" s="2706"/>
      <c r="K108" s="2709"/>
      <c r="L108" s="2657"/>
      <c r="M108" s="2716"/>
      <c r="N108" s="2706"/>
      <c r="O108" s="2709"/>
      <c r="P108" s="2657"/>
      <c r="Q108" s="2716"/>
      <c r="R108" s="2706"/>
      <c r="S108" s="2709"/>
      <c r="T108" s="2657"/>
      <c r="U108" s="36"/>
      <c r="V108" s="36"/>
      <c r="W108" s="36"/>
      <c r="X108" s="36"/>
      <c r="Z108" s="2663"/>
    </row>
    <row r="109" spans="1:26" s="16" customFormat="1">
      <c r="A109" s="2498"/>
      <c r="B109" s="2690"/>
      <c r="C109" s="2649"/>
      <c r="D109" s="2693"/>
      <c r="E109" s="32" t="str">
        <f>職員点検資料２!E109</f>
        <v>（　　　　　　）</v>
      </c>
      <c r="F109" s="33" t="str">
        <f>IF(職員点検資料２!F109="","",職員点検資料２!F109)</f>
        <v/>
      </c>
      <c r="G109" s="2693"/>
      <c r="H109" s="2693"/>
      <c r="I109" s="2717"/>
      <c r="J109" s="2707"/>
      <c r="K109" s="2710"/>
      <c r="L109" s="2658"/>
      <c r="M109" s="2717"/>
      <c r="N109" s="2707"/>
      <c r="O109" s="2710"/>
      <c r="P109" s="2658"/>
      <c r="Q109" s="2717"/>
      <c r="R109" s="2707"/>
      <c r="S109" s="2710"/>
      <c r="T109" s="2658"/>
      <c r="U109" s="36"/>
      <c r="V109" s="36"/>
      <c r="W109" s="36"/>
      <c r="X109" s="36"/>
      <c r="Z109" s="2664"/>
    </row>
    <row r="110" spans="1:26" s="16" customFormat="1" ht="12" customHeight="1">
      <c r="A110" s="2496">
        <v>36</v>
      </c>
      <c r="B110" s="2688" t="str">
        <f>IF(職員点検資料２!B110="","",職員点検資料２!B110)</f>
        <v/>
      </c>
      <c r="C110" s="2647" t="str">
        <f>IF(職員点検資料２!C110="","",職員点検資料２!C110)</f>
        <v/>
      </c>
      <c r="D110" s="2691" t="str">
        <f>IF(職員点検資料２!D110="","",職員点検資料２!D110)</f>
        <v/>
      </c>
      <c r="E110" s="28" t="str">
        <f>職員点検資料２!E110</f>
        <v>保育士</v>
      </c>
      <c r="F110" s="29" t="str">
        <f>IF(職員点検資料２!F110="","",職員点検資料２!F110)</f>
        <v/>
      </c>
      <c r="G110" s="2691" t="str">
        <f>IF(職員点検資料２!G110="","",職員点検資料２!G110)</f>
        <v/>
      </c>
      <c r="H110" s="2691" t="str">
        <f>職員点検資料２!H110</f>
        <v>定めあり・定めなし</v>
      </c>
      <c r="I110" s="2715"/>
      <c r="J110" s="2705" t="s">
        <v>629</v>
      </c>
      <c r="K110" s="2708"/>
      <c r="L110" s="2656" t="s">
        <v>629</v>
      </c>
      <c r="M110" s="2715"/>
      <c r="N110" s="2705" t="s">
        <v>629</v>
      </c>
      <c r="O110" s="2708"/>
      <c r="P110" s="2656" t="s">
        <v>629</v>
      </c>
      <c r="Q110" s="2722"/>
      <c r="R110" s="2721" t="s">
        <v>629</v>
      </c>
      <c r="S110" s="2724"/>
      <c r="T110" s="2678" t="s">
        <v>629</v>
      </c>
      <c r="U110" s="36"/>
      <c r="V110" s="36"/>
      <c r="W110" s="36"/>
      <c r="X110" s="36"/>
      <c r="Z110" s="2662" t="str">
        <f>職員点検資料２!AD110</f>
        <v/>
      </c>
    </row>
    <row r="111" spans="1:26" s="16" customFormat="1">
      <c r="A111" s="2497"/>
      <c r="B111" s="2689"/>
      <c r="C111" s="2648"/>
      <c r="D111" s="2692"/>
      <c r="E111" s="30" t="str">
        <f>職員点検資料２!E111</f>
        <v>幼稚園教諭</v>
      </c>
      <c r="F111" s="31" t="str">
        <f>IF(職員点検資料２!F111="","",職員点検資料２!F111)</f>
        <v/>
      </c>
      <c r="G111" s="2692"/>
      <c r="H111" s="2692"/>
      <c r="I111" s="2716"/>
      <c r="J111" s="2706"/>
      <c r="K111" s="2709"/>
      <c r="L111" s="2657"/>
      <c r="M111" s="2716"/>
      <c r="N111" s="2706"/>
      <c r="O111" s="2709"/>
      <c r="P111" s="2657"/>
      <c r="Q111" s="2716"/>
      <c r="R111" s="2706"/>
      <c r="S111" s="2709"/>
      <c r="T111" s="2657"/>
      <c r="U111" s="36"/>
      <c r="V111" s="36"/>
      <c r="W111" s="36"/>
      <c r="X111" s="36"/>
      <c r="Z111" s="2663"/>
    </row>
    <row r="112" spans="1:26" s="16" customFormat="1">
      <c r="A112" s="2498"/>
      <c r="B112" s="2690"/>
      <c r="C112" s="2649"/>
      <c r="D112" s="2693"/>
      <c r="E112" s="32" t="str">
        <f>職員点検資料２!E112</f>
        <v>（　　　　　　）</v>
      </c>
      <c r="F112" s="33" t="str">
        <f>IF(職員点検資料２!F112="","",職員点検資料２!F112)</f>
        <v/>
      </c>
      <c r="G112" s="2693"/>
      <c r="H112" s="2693"/>
      <c r="I112" s="2717"/>
      <c r="J112" s="2707"/>
      <c r="K112" s="2710"/>
      <c r="L112" s="2658"/>
      <c r="M112" s="2717"/>
      <c r="N112" s="2707"/>
      <c r="O112" s="2710"/>
      <c r="P112" s="2658"/>
      <c r="Q112" s="2717"/>
      <c r="R112" s="2707"/>
      <c r="S112" s="2710"/>
      <c r="T112" s="2658"/>
      <c r="U112" s="36"/>
      <c r="V112" s="36"/>
      <c r="W112" s="36"/>
      <c r="X112" s="36"/>
      <c r="Z112" s="2664"/>
    </row>
    <row r="113" spans="1:26" s="16" customFormat="1" ht="12" customHeight="1">
      <c r="A113" s="2496">
        <v>37</v>
      </c>
      <c r="B113" s="2688" t="str">
        <f>IF(職員点検資料２!B113="","",職員点検資料２!B113)</f>
        <v/>
      </c>
      <c r="C113" s="2647" t="str">
        <f>IF(職員点検資料２!C113="","",職員点検資料２!C113)</f>
        <v/>
      </c>
      <c r="D113" s="2691" t="str">
        <f>IF(職員点検資料２!D113="","",職員点検資料２!D113)</f>
        <v/>
      </c>
      <c r="E113" s="28" t="str">
        <f>職員点検資料２!E113</f>
        <v>保育士</v>
      </c>
      <c r="F113" s="29" t="str">
        <f>IF(職員点検資料２!F113="","",職員点検資料２!F113)</f>
        <v/>
      </c>
      <c r="G113" s="2691" t="str">
        <f>IF(職員点検資料２!G113="","",職員点検資料２!G113)</f>
        <v/>
      </c>
      <c r="H113" s="2691" t="str">
        <f>職員点検資料２!H113</f>
        <v>定めあり・定めなし</v>
      </c>
      <c r="I113" s="2715"/>
      <c r="J113" s="2705" t="s">
        <v>629</v>
      </c>
      <c r="K113" s="2708"/>
      <c r="L113" s="2656" t="s">
        <v>629</v>
      </c>
      <c r="M113" s="2715"/>
      <c r="N113" s="2705" t="s">
        <v>629</v>
      </c>
      <c r="O113" s="2708"/>
      <c r="P113" s="2656" t="s">
        <v>629</v>
      </c>
      <c r="Q113" s="2722"/>
      <c r="R113" s="2721" t="s">
        <v>629</v>
      </c>
      <c r="S113" s="2724"/>
      <c r="T113" s="2678" t="s">
        <v>629</v>
      </c>
      <c r="U113" s="36"/>
      <c r="V113" s="36"/>
      <c r="W113" s="36"/>
      <c r="X113" s="36"/>
      <c r="Z113" s="2662" t="str">
        <f>職員点検資料２!AD113</f>
        <v/>
      </c>
    </row>
    <row r="114" spans="1:26" s="16" customFormat="1">
      <c r="A114" s="2497"/>
      <c r="B114" s="2689"/>
      <c r="C114" s="2648"/>
      <c r="D114" s="2692"/>
      <c r="E114" s="30" t="str">
        <f>職員点検資料２!E114</f>
        <v>幼稚園教諭</v>
      </c>
      <c r="F114" s="31" t="str">
        <f>IF(職員点検資料２!F114="","",職員点検資料２!F114)</f>
        <v/>
      </c>
      <c r="G114" s="2692"/>
      <c r="H114" s="2692"/>
      <c r="I114" s="2716"/>
      <c r="J114" s="2706"/>
      <c r="K114" s="2709"/>
      <c r="L114" s="2657"/>
      <c r="M114" s="2716"/>
      <c r="N114" s="2706"/>
      <c r="O114" s="2709"/>
      <c r="P114" s="2657"/>
      <c r="Q114" s="2716"/>
      <c r="R114" s="2706"/>
      <c r="S114" s="2709"/>
      <c r="T114" s="2657"/>
      <c r="U114" s="36"/>
      <c r="V114" s="36"/>
      <c r="W114" s="36"/>
      <c r="X114" s="36"/>
      <c r="Z114" s="2663"/>
    </row>
    <row r="115" spans="1:26" s="16" customFormat="1">
      <c r="A115" s="2498"/>
      <c r="B115" s="2690"/>
      <c r="C115" s="2649"/>
      <c r="D115" s="2693"/>
      <c r="E115" s="32" t="str">
        <f>職員点検資料２!E115</f>
        <v>（　　　　　　）</v>
      </c>
      <c r="F115" s="33" t="str">
        <f>IF(職員点検資料２!F115="","",職員点検資料２!F115)</f>
        <v/>
      </c>
      <c r="G115" s="2693"/>
      <c r="H115" s="2693"/>
      <c r="I115" s="2717"/>
      <c r="J115" s="2707"/>
      <c r="K115" s="2710"/>
      <c r="L115" s="2658"/>
      <c r="M115" s="2717"/>
      <c r="N115" s="2707"/>
      <c r="O115" s="2710"/>
      <c r="P115" s="2658"/>
      <c r="Q115" s="2717"/>
      <c r="R115" s="2707"/>
      <c r="S115" s="2710"/>
      <c r="T115" s="2658"/>
      <c r="U115" s="36"/>
      <c r="V115" s="36"/>
      <c r="W115" s="36"/>
      <c r="X115" s="36"/>
      <c r="Z115" s="2664"/>
    </row>
    <row r="116" spans="1:26" s="16" customFormat="1" ht="12" customHeight="1">
      <c r="A116" s="2496">
        <v>38</v>
      </c>
      <c r="B116" s="2688" t="str">
        <f>IF(職員点検資料２!B116="","",職員点検資料２!B116)</f>
        <v/>
      </c>
      <c r="C116" s="2647" t="str">
        <f>IF(職員点検資料２!C116="","",職員点検資料２!C116)</f>
        <v/>
      </c>
      <c r="D116" s="2691" t="str">
        <f>IF(職員点検資料２!D116="","",職員点検資料２!D116)</f>
        <v/>
      </c>
      <c r="E116" s="28" t="str">
        <f>職員点検資料２!E116</f>
        <v>保育士</v>
      </c>
      <c r="F116" s="29" t="str">
        <f>IF(職員点検資料２!F116="","",職員点検資料２!F116)</f>
        <v/>
      </c>
      <c r="G116" s="2691" t="str">
        <f>IF(職員点検資料２!G116="","",職員点検資料２!G116)</f>
        <v/>
      </c>
      <c r="H116" s="2691" t="str">
        <f>職員点検資料２!H116</f>
        <v>定めあり・定めなし</v>
      </c>
      <c r="I116" s="2715"/>
      <c r="J116" s="2705" t="s">
        <v>629</v>
      </c>
      <c r="K116" s="2708"/>
      <c r="L116" s="2656" t="s">
        <v>629</v>
      </c>
      <c r="M116" s="2715"/>
      <c r="N116" s="2705" t="s">
        <v>629</v>
      </c>
      <c r="O116" s="2708"/>
      <c r="P116" s="2656" t="s">
        <v>629</v>
      </c>
      <c r="Q116" s="2722"/>
      <c r="R116" s="2721" t="s">
        <v>629</v>
      </c>
      <c r="S116" s="2724"/>
      <c r="T116" s="2678" t="s">
        <v>629</v>
      </c>
      <c r="U116" s="36"/>
      <c r="V116" s="36"/>
      <c r="W116" s="36"/>
      <c r="X116" s="36"/>
      <c r="Z116" s="2662" t="str">
        <f>職員点検資料２!AD116</f>
        <v/>
      </c>
    </row>
    <row r="117" spans="1:26" s="16" customFormat="1">
      <c r="A117" s="2497"/>
      <c r="B117" s="2689"/>
      <c r="C117" s="2648"/>
      <c r="D117" s="2692"/>
      <c r="E117" s="30" t="str">
        <f>職員点検資料２!E117</f>
        <v>幼稚園教諭</v>
      </c>
      <c r="F117" s="31" t="str">
        <f>IF(職員点検資料２!F117="","",職員点検資料２!F117)</f>
        <v/>
      </c>
      <c r="G117" s="2692"/>
      <c r="H117" s="2692"/>
      <c r="I117" s="2716"/>
      <c r="J117" s="2706"/>
      <c r="K117" s="2709"/>
      <c r="L117" s="2657"/>
      <c r="M117" s="2716"/>
      <c r="N117" s="2706"/>
      <c r="O117" s="2709"/>
      <c r="P117" s="2657"/>
      <c r="Q117" s="2716"/>
      <c r="R117" s="2706"/>
      <c r="S117" s="2709"/>
      <c r="T117" s="2657"/>
      <c r="U117" s="36"/>
      <c r="V117" s="36"/>
      <c r="W117" s="36"/>
      <c r="X117" s="36"/>
      <c r="Z117" s="2663"/>
    </row>
    <row r="118" spans="1:26" s="16" customFormat="1">
      <c r="A118" s="2498"/>
      <c r="B118" s="2690"/>
      <c r="C118" s="2649"/>
      <c r="D118" s="2693"/>
      <c r="E118" s="32" t="str">
        <f>職員点検資料２!E118</f>
        <v>（　　　　　　）</v>
      </c>
      <c r="F118" s="33" t="str">
        <f>IF(職員点検資料２!F118="","",職員点検資料２!F118)</f>
        <v/>
      </c>
      <c r="G118" s="2693"/>
      <c r="H118" s="2693"/>
      <c r="I118" s="2717"/>
      <c r="J118" s="2707"/>
      <c r="K118" s="2710"/>
      <c r="L118" s="2658"/>
      <c r="M118" s="2717"/>
      <c r="N118" s="2707"/>
      <c r="O118" s="2710"/>
      <c r="P118" s="2658"/>
      <c r="Q118" s="2717"/>
      <c r="R118" s="2707"/>
      <c r="S118" s="2710"/>
      <c r="T118" s="2658"/>
      <c r="U118" s="36"/>
      <c r="V118" s="36"/>
      <c r="W118" s="36"/>
      <c r="X118" s="36"/>
      <c r="Z118" s="2664"/>
    </row>
    <row r="119" spans="1:26" s="16" customFormat="1" ht="12" customHeight="1">
      <c r="A119" s="2496">
        <v>39</v>
      </c>
      <c r="B119" s="2688" t="str">
        <f>IF(職員点検資料２!B119="","",職員点検資料２!B119)</f>
        <v/>
      </c>
      <c r="C119" s="2647" t="str">
        <f>IF(職員点検資料２!C119="","",職員点検資料２!C119)</f>
        <v/>
      </c>
      <c r="D119" s="2691" t="str">
        <f>IF(職員点検資料２!D119="","",職員点検資料２!D119)</f>
        <v/>
      </c>
      <c r="E119" s="28" t="str">
        <f>職員点検資料２!E119</f>
        <v>保育士</v>
      </c>
      <c r="F119" s="29" t="str">
        <f>IF(職員点検資料２!F119="","",職員点検資料２!F119)</f>
        <v/>
      </c>
      <c r="G119" s="2691" t="str">
        <f>IF(職員点検資料２!G119="","",職員点検資料２!G119)</f>
        <v/>
      </c>
      <c r="H119" s="2691" t="str">
        <f>職員点検資料２!H119</f>
        <v>定めあり・定めなし</v>
      </c>
      <c r="I119" s="2715"/>
      <c r="J119" s="2705" t="s">
        <v>629</v>
      </c>
      <c r="K119" s="2708"/>
      <c r="L119" s="2656" t="s">
        <v>629</v>
      </c>
      <c r="M119" s="2715"/>
      <c r="N119" s="2705" t="s">
        <v>629</v>
      </c>
      <c r="O119" s="2708"/>
      <c r="P119" s="2656" t="s">
        <v>629</v>
      </c>
      <c r="Q119" s="2722"/>
      <c r="R119" s="2721" t="s">
        <v>629</v>
      </c>
      <c r="S119" s="2724"/>
      <c r="T119" s="2678" t="s">
        <v>629</v>
      </c>
      <c r="U119" s="36"/>
      <c r="V119" s="36"/>
      <c r="W119" s="36"/>
      <c r="X119" s="36"/>
      <c r="Z119" s="2662" t="str">
        <f>職員点検資料２!AD119</f>
        <v/>
      </c>
    </row>
    <row r="120" spans="1:26" s="16" customFormat="1">
      <c r="A120" s="2497"/>
      <c r="B120" s="2689"/>
      <c r="C120" s="2648"/>
      <c r="D120" s="2692"/>
      <c r="E120" s="30" t="str">
        <f>職員点検資料２!E120</f>
        <v>幼稚園教諭</v>
      </c>
      <c r="F120" s="31" t="str">
        <f>IF(職員点検資料２!F120="","",職員点検資料２!F120)</f>
        <v/>
      </c>
      <c r="G120" s="2692"/>
      <c r="H120" s="2692"/>
      <c r="I120" s="2716"/>
      <c r="J120" s="2706"/>
      <c r="K120" s="2709"/>
      <c r="L120" s="2657"/>
      <c r="M120" s="2716"/>
      <c r="N120" s="2706"/>
      <c r="O120" s="2709"/>
      <c r="P120" s="2657"/>
      <c r="Q120" s="2716"/>
      <c r="R120" s="2706"/>
      <c r="S120" s="2709"/>
      <c r="T120" s="2657"/>
      <c r="U120" s="36"/>
      <c r="V120" s="36"/>
      <c r="W120" s="36"/>
      <c r="X120" s="36"/>
      <c r="Z120" s="2663"/>
    </row>
    <row r="121" spans="1:26" s="16" customFormat="1">
      <c r="A121" s="2498"/>
      <c r="B121" s="2690"/>
      <c r="C121" s="2649"/>
      <c r="D121" s="2693"/>
      <c r="E121" s="32" t="str">
        <f>職員点検資料２!E121</f>
        <v>（　　　　　　）</v>
      </c>
      <c r="F121" s="33" t="str">
        <f>IF(職員点検資料２!F121="","",職員点検資料２!F121)</f>
        <v/>
      </c>
      <c r="G121" s="2693"/>
      <c r="H121" s="2693"/>
      <c r="I121" s="2717"/>
      <c r="J121" s="2707"/>
      <c r="K121" s="2710"/>
      <c r="L121" s="2658"/>
      <c r="M121" s="2717"/>
      <c r="N121" s="2707"/>
      <c r="O121" s="2710"/>
      <c r="P121" s="2658"/>
      <c r="Q121" s="2717"/>
      <c r="R121" s="2707"/>
      <c r="S121" s="2710"/>
      <c r="T121" s="2658"/>
      <c r="U121" s="36"/>
      <c r="V121" s="36"/>
      <c r="W121" s="36"/>
      <c r="X121" s="36"/>
      <c r="Z121" s="2664"/>
    </row>
    <row r="122" spans="1:26" s="16" customFormat="1" ht="12" customHeight="1">
      <c r="A122" s="2496">
        <v>40</v>
      </c>
      <c r="B122" s="2688" t="str">
        <f>IF(職員点検資料２!B122="","",職員点検資料２!B122)</f>
        <v/>
      </c>
      <c r="C122" s="2647" t="str">
        <f>IF(職員点検資料２!C122="","",職員点検資料２!C122)</f>
        <v/>
      </c>
      <c r="D122" s="2691" t="str">
        <f>IF(職員点検資料２!D122="","",職員点検資料２!D122)</f>
        <v/>
      </c>
      <c r="E122" s="28" t="str">
        <f>職員点検資料２!E122</f>
        <v>保育士</v>
      </c>
      <c r="F122" s="29" t="str">
        <f>IF(職員点検資料２!F122="","",職員点検資料２!F122)</f>
        <v/>
      </c>
      <c r="G122" s="2691" t="str">
        <f>IF(職員点検資料２!G122="","",職員点検資料２!G122)</f>
        <v/>
      </c>
      <c r="H122" s="2691" t="str">
        <f>職員点検資料２!H122</f>
        <v>定めあり・定めなし</v>
      </c>
      <c r="I122" s="2715"/>
      <c r="J122" s="2705" t="s">
        <v>629</v>
      </c>
      <c r="K122" s="2708"/>
      <c r="L122" s="2656" t="s">
        <v>629</v>
      </c>
      <c r="M122" s="2715"/>
      <c r="N122" s="2705" t="s">
        <v>629</v>
      </c>
      <c r="O122" s="2708"/>
      <c r="P122" s="2656" t="s">
        <v>629</v>
      </c>
      <c r="Q122" s="2722"/>
      <c r="R122" s="2721" t="s">
        <v>629</v>
      </c>
      <c r="S122" s="2724"/>
      <c r="T122" s="2678" t="s">
        <v>629</v>
      </c>
      <c r="U122" s="36"/>
      <c r="V122" s="36"/>
      <c r="W122" s="36"/>
      <c r="X122" s="36"/>
      <c r="Z122" s="2662" t="str">
        <f>職員点検資料２!AD122</f>
        <v/>
      </c>
    </row>
    <row r="123" spans="1:26" s="16" customFormat="1">
      <c r="A123" s="2497"/>
      <c r="B123" s="2689"/>
      <c r="C123" s="2648"/>
      <c r="D123" s="2692"/>
      <c r="E123" s="30" t="str">
        <f>職員点検資料２!E123</f>
        <v>幼稚園教諭</v>
      </c>
      <c r="F123" s="31" t="str">
        <f>IF(職員点検資料２!F123="","",職員点検資料２!F123)</f>
        <v/>
      </c>
      <c r="G123" s="2692"/>
      <c r="H123" s="2692"/>
      <c r="I123" s="2716"/>
      <c r="J123" s="2706"/>
      <c r="K123" s="2709"/>
      <c r="L123" s="2657"/>
      <c r="M123" s="2716"/>
      <c r="N123" s="2706"/>
      <c r="O123" s="2709"/>
      <c r="P123" s="2657"/>
      <c r="Q123" s="2716"/>
      <c r="R123" s="2706"/>
      <c r="S123" s="2709"/>
      <c r="T123" s="2657"/>
      <c r="U123" s="36"/>
      <c r="V123" s="36"/>
      <c r="W123" s="36"/>
      <c r="X123" s="36"/>
      <c r="Z123" s="2663"/>
    </row>
    <row r="124" spans="1:26" s="16" customFormat="1">
      <c r="A124" s="2498"/>
      <c r="B124" s="2690"/>
      <c r="C124" s="2649"/>
      <c r="D124" s="2693"/>
      <c r="E124" s="32" t="str">
        <f>職員点検資料２!E124</f>
        <v>（　　　　　　）</v>
      </c>
      <c r="F124" s="33" t="str">
        <f>IF(職員点検資料２!F124="","",職員点検資料２!F124)</f>
        <v/>
      </c>
      <c r="G124" s="2693"/>
      <c r="H124" s="2693"/>
      <c r="I124" s="2717"/>
      <c r="J124" s="2707"/>
      <c r="K124" s="2710"/>
      <c r="L124" s="2658"/>
      <c r="M124" s="2717"/>
      <c r="N124" s="2707"/>
      <c r="O124" s="2710"/>
      <c r="P124" s="2658"/>
      <c r="Q124" s="2717"/>
      <c r="R124" s="2707"/>
      <c r="S124" s="2710"/>
      <c r="T124" s="2658"/>
      <c r="U124" s="36"/>
      <c r="V124" s="36"/>
      <c r="W124" s="36"/>
      <c r="X124" s="36"/>
      <c r="Z124" s="2664"/>
    </row>
    <row r="125" spans="1:26" s="16" customFormat="1" ht="12" customHeight="1">
      <c r="A125" s="2496">
        <v>41</v>
      </c>
      <c r="B125" s="2688" t="str">
        <f>IF(職員点検資料２!B125="","",職員点検資料２!B125)</f>
        <v/>
      </c>
      <c r="C125" s="2647" t="str">
        <f>IF(職員点検資料２!C125="","",職員点検資料２!C125)</f>
        <v/>
      </c>
      <c r="D125" s="2691" t="str">
        <f>IF(職員点検資料２!D125="","",職員点検資料２!D125)</f>
        <v/>
      </c>
      <c r="E125" s="28" t="str">
        <f>職員点検資料２!E125</f>
        <v>保育士</v>
      </c>
      <c r="F125" s="29" t="str">
        <f>IF(職員点検資料２!F125="","",職員点検資料２!F125)</f>
        <v/>
      </c>
      <c r="G125" s="2691" t="str">
        <f>IF(職員点検資料２!G125="","",職員点検資料２!G125)</f>
        <v/>
      </c>
      <c r="H125" s="2691" t="str">
        <f>職員点検資料２!H125</f>
        <v>定めあり・定めなし</v>
      </c>
      <c r="I125" s="2715"/>
      <c r="J125" s="2705" t="s">
        <v>629</v>
      </c>
      <c r="K125" s="2708"/>
      <c r="L125" s="2656" t="s">
        <v>629</v>
      </c>
      <c r="M125" s="2715"/>
      <c r="N125" s="2705" t="s">
        <v>629</v>
      </c>
      <c r="O125" s="2708"/>
      <c r="P125" s="2656" t="s">
        <v>629</v>
      </c>
      <c r="Q125" s="2722"/>
      <c r="R125" s="2721" t="s">
        <v>629</v>
      </c>
      <c r="S125" s="2724"/>
      <c r="T125" s="2678" t="s">
        <v>629</v>
      </c>
      <c r="U125" s="36"/>
      <c r="V125" s="36"/>
      <c r="W125" s="36"/>
      <c r="X125" s="36"/>
      <c r="Z125" s="2662" t="str">
        <f>職員点検資料２!AD125</f>
        <v/>
      </c>
    </row>
    <row r="126" spans="1:26" s="16" customFormat="1">
      <c r="A126" s="2497"/>
      <c r="B126" s="2689"/>
      <c r="C126" s="2648"/>
      <c r="D126" s="2692"/>
      <c r="E126" s="30" t="str">
        <f>職員点検資料２!E126</f>
        <v>幼稚園教諭</v>
      </c>
      <c r="F126" s="31" t="str">
        <f>IF(職員点検資料２!F126="","",職員点検資料２!F126)</f>
        <v/>
      </c>
      <c r="G126" s="2692"/>
      <c r="H126" s="2692"/>
      <c r="I126" s="2716"/>
      <c r="J126" s="2706"/>
      <c r="K126" s="2709"/>
      <c r="L126" s="2657"/>
      <c r="M126" s="2716"/>
      <c r="N126" s="2706"/>
      <c r="O126" s="2709"/>
      <c r="P126" s="2657"/>
      <c r="Q126" s="2716"/>
      <c r="R126" s="2706"/>
      <c r="S126" s="2709"/>
      <c r="T126" s="2657"/>
      <c r="U126" s="36"/>
      <c r="V126" s="36"/>
      <c r="W126" s="36"/>
      <c r="X126" s="36"/>
      <c r="Z126" s="2663"/>
    </row>
    <row r="127" spans="1:26" s="16" customFormat="1">
      <c r="A127" s="2498"/>
      <c r="B127" s="2690"/>
      <c r="C127" s="2649"/>
      <c r="D127" s="2693"/>
      <c r="E127" s="32" t="str">
        <f>職員点検資料２!E127</f>
        <v>（　　　　　　）</v>
      </c>
      <c r="F127" s="33" t="str">
        <f>IF(職員点検資料２!F127="","",職員点検資料２!F127)</f>
        <v/>
      </c>
      <c r="G127" s="2693"/>
      <c r="H127" s="2693"/>
      <c r="I127" s="2717"/>
      <c r="J127" s="2707"/>
      <c r="K127" s="2710"/>
      <c r="L127" s="2658"/>
      <c r="M127" s="2717"/>
      <c r="N127" s="2707"/>
      <c r="O127" s="2710"/>
      <c r="P127" s="2658"/>
      <c r="Q127" s="2717"/>
      <c r="R127" s="2707"/>
      <c r="S127" s="2710"/>
      <c r="T127" s="2658"/>
      <c r="U127" s="36"/>
      <c r="V127" s="36"/>
      <c r="W127" s="36"/>
      <c r="X127" s="36"/>
      <c r="Z127" s="2664"/>
    </row>
    <row r="128" spans="1:26" s="16" customFormat="1" ht="12" customHeight="1">
      <c r="A128" s="2496">
        <v>42</v>
      </c>
      <c r="B128" s="2688" t="str">
        <f>IF(職員点検資料２!B128="","",職員点検資料２!B128)</f>
        <v/>
      </c>
      <c r="C128" s="2647" t="str">
        <f>IF(職員点検資料２!C128="","",職員点検資料２!C128)</f>
        <v/>
      </c>
      <c r="D128" s="2691" t="str">
        <f>IF(職員点検資料２!D128="","",職員点検資料２!D128)</f>
        <v/>
      </c>
      <c r="E128" s="28" t="str">
        <f>職員点検資料２!E128</f>
        <v>保育士</v>
      </c>
      <c r="F128" s="29" t="str">
        <f>IF(職員点検資料２!F128="","",職員点検資料２!F128)</f>
        <v/>
      </c>
      <c r="G128" s="2691" t="str">
        <f>IF(職員点検資料２!G128="","",職員点検資料２!G128)</f>
        <v/>
      </c>
      <c r="H128" s="2691" t="str">
        <f>職員点検資料２!H128</f>
        <v>定めあり・定めなし</v>
      </c>
      <c r="I128" s="2715"/>
      <c r="J128" s="2705" t="s">
        <v>629</v>
      </c>
      <c r="K128" s="2708"/>
      <c r="L128" s="2656" t="s">
        <v>629</v>
      </c>
      <c r="M128" s="2715"/>
      <c r="N128" s="2705" t="s">
        <v>629</v>
      </c>
      <c r="O128" s="2708"/>
      <c r="P128" s="2656" t="s">
        <v>629</v>
      </c>
      <c r="Q128" s="2722"/>
      <c r="R128" s="2721" t="s">
        <v>629</v>
      </c>
      <c r="S128" s="2724"/>
      <c r="T128" s="2678" t="s">
        <v>629</v>
      </c>
      <c r="U128" s="36"/>
      <c r="V128" s="36"/>
      <c r="W128" s="36"/>
      <c r="X128" s="36"/>
      <c r="Z128" s="2662" t="str">
        <f>職員点検資料２!AD128</f>
        <v/>
      </c>
    </row>
    <row r="129" spans="1:26" s="16" customFormat="1">
      <c r="A129" s="2497"/>
      <c r="B129" s="2689"/>
      <c r="C129" s="2648"/>
      <c r="D129" s="2692"/>
      <c r="E129" s="30" t="str">
        <f>職員点検資料２!E129</f>
        <v>幼稚園教諭</v>
      </c>
      <c r="F129" s="31" t="str">
        <f>IF(職員点検資料２!F129="","",職員点検資料２!F129)</f>
        <v/>
      </c>
      <c r="G129" s="2692"/>
      <c r="H129" s="2692"/>
      <c r="I129" s="2716"/>
      <c r="J129" s="2706"/>
      <c r="K129" s="2709"/>
      <c r="L129" s="2657"/>
      <c r="M129" s="2716"/>
      <c r="N129" s="2706"/>
      <c r="O129" s="2709"/>
      <c r="P129" s="2657"/>
      <c r="Q129" s="2716"/>
      <c r="R129" s="2706"/>
      <c r="S129" s="2709"/>
      <c r="T129" s="2657"/>
      <c r="U129" s="36"/>
      <c r="V129" s="36"/>
      <c r="W129" s="36"/>
      <c r="X129" s="36"/>
      <c r="Z129" s="2663"/>
    </row>
    <row r="130" spans="1:26" s="16" customFormat="1">
      <c r="A130" s="2498"/>
      <c r="B130" s="2690"/>
      <c r="C130" s="2649"/>
      <c r="D130" s="2693"/>
      <c r="E130" s="32" t="str">
        <f>職員点検資料２!E130</f>
        <v>（　　　　　　）</v>
      </c>
      <c r="F130" s="33" t="str">
        <f>IF(職員点検資料２!F130="","",職員点検資料２!F130)</f>
        <v/>
      </c>
      <c r="G130" s="2693"/>
      <c r="H130" s="2693"/>
      <c r="I130" s="2717"/>
      <c r="J130" s="2707"/>
      <c r="K130" s="2710"/>
      <c r="L130" s="2658"/>
      <c r="M130" s="2717"/>
      <c r="N130" s="2707"/>
      <c r="O130" s="2710"/>
      <c r="P130" s="2658"/>
      <c r="Q130" s="2717"/>
      <c r="R130" s="2707"/>
      <c r="S130" s="2710"/>
      <c r="T130" s="2658"/>
      <c r="U130" s="36"/>
      <c r="V130" s="36"/>
      <c r="W130" s="36"/>
      <c r="X130" s="36"/>
      <c r="Z130" s="2664"/>
    </row>
    <row r="131" spans="1:26" s="16" customFormat="1" ht="12" customHeight="1">
      <c r="A131" s="2496">
        <v>43</v>
      </c>
      <c r="B131" s="2688" t="str">
        <f>IF(職員点検資料２!B131="","",職員点検資料２!B131)</f>
        <v/>
      </c>
      <c r="C131" s="2647" t="str">
        <f>IF(職員点検資料２!C131="","",職員点検資料２!C131)</f>
        <v/>
      </c>
      <c r="D131" s="2691" t="str">
        <f>IF(職員点検資料２!D131="","",職員点検資料２!D131)</f>
        <v/>
      </c>
      <c r="E131" s="28" t="str">
        <f>職員点検資料２!E131</f>
        <v>保育士</v>
      </c>
      <c r="F131" s="29" t="str">
        <f>IF(職員点検資料２!F131="","",職員点検資料２!F131)</f>
        <v/>
      </c>
      <c r="G131" s="2691" t="str">
        <f>IF(職員点検資料２!G131="","",職員点検資料２!G131)</f>
        <v/>
      </c>
      <c r="H131" s="2691" t="str">
        <f>職員点検資料２!H131</f>
        <v>定めあり・定めなし</v>
      </c>
      <c r="I131" s="2715"/>
      <c r="J131" s="2705" t="s">
        <v>629</v>
      </c>
      <c r="K131" s="2708"/>
      <c r="L131" s="2656" t="s">
        <v>629</v>
      </c>
      <c r="M131" s="2715"/>
      <c r="N131" s="2705" t="s">
        <v>629</v>
      </c>
      <c r="O131" s="2708"/>
      <c r="P131" s="2656" t="s">
        <v>629</v>
      </c>
      <c r="Q131" s="2722"/>
      <c r="R131" s="2721" t="s">
        <v>629</v>
      </c>
      <c r="S131" s="2724"/>
      <c r="T131" s="2678" t="s">
        <v>629</v>
      </c>
      <c r="U131" s="36"/>
      <c r="V131" s="36"/>
      <c r="W131" s="36"/>
      <c r="X131" s="36"/>
      <c r="Z131" s="2662" t="str">
        <f>職員点検資料２!AD131</f>
        <v/>
      </c>
    </row>
    <row r="132" spans="1:26" s="16" customFormat="1">
      <c r="A132" s="2497"/>
      <c r="B132" s="2689"/>
      <c r="C132" s="2648"/>
      <c r="D132" s="2692"/>
      <c r="E132" s="30" t="str">
        <f>職員点検資料２!E132</f>
        <v>幼稚園教諭</v>
      </c>
      <c r="F132" s="31" t="str">
        <f>IF(職員点検資料２!F132="","",職員点検資料２!F132)</f>
        <v/>
      </c>
      <c r="G132" s="2692"/>
      <c r="H132" s="2692"/>
      <c r="I132" s="2716"/>
      <c r="J132" s="2706"/>
      <c r="K132" s="2709"/>
      <c r="L132" s="2657"/>
      <c r="M132" s="2716"/>
      <c r="N132" s="2706"/>
      <c r="O132" s="2709"/>
      <c r="P132" s="2657"/>
      <c r="Q132" s="2716"/>
      <c r="R132" s="2706"/>
      <c r="S132" s="2709"/>
      <c r="T132" s="2657"/>
      <c r="U132" s="36"/>
      <c r="V132" s="36"/>
      <c r="W132" s="36"/>
      <c r="X132" s="36"/>
      <c r="Z132" s="2663"/>
    </row>
    <row r="133" spans="1:26" s="16" customFormat="1">
      <c r="A133" s="2498"/>
      <c r="B133" s="2690"/>
      <c r="C133" s="2649"/>
      <c r="D133" s="2693"/>
      <c r="E133" s="32" t="str">
        <f>職員点検資料２!E133</f>
        <v>（　　　　　　）</v>
      </c>
      <c r="F133" s="33" t="str">
        <f>IF(職員点検資料２!F133="","",職員点検資料２!F133)</f>
        <v/>
      </c>
      <c r="G133" s="2693"/>
      <c r="H133" s="2693"/>
      <c r="I133" s="2717"/>
      <c r="J133" s="2707"/>
      <c r="K133" s="2710"/>
      <c r="L133" s="2658"/>
      <c r="M133" s="2717"/>
      <c r="N133" s="2707"/>
      <c r="O133" s="2710"/>
      <c r="P133" s="2658"/>
      <c r="Q133" s="2717"/>
      <c r="R133" s="2707"/>
      <c r="S133" s="2710"/>
      <c r="T133" s="2658"/>
      <c r="U133" s="36"/>
      <c r="V133" s="36"/>
      <c r="W133" s="36"/>
      <c r="X133" s="36"/>
      <c r="Z133" s="2664"/>
    </row>
    <row r="134" spans="1:26" s="16" customFormat="1" ht="12" customHeight="1">
      <c r="A134" s="2496">
        <v>44</v>
      </c>
      <c r="B134" s="2688" t="str">
        <f>IF(職員点検資料２!B134="","",職員点検資料２!B134)</f>
        <v/>
      </c>
      <c r="C134" s="2647" t="str">
        <f>IF(職員点検資料２!C134="","",職員点検資料２!C134)</f>
        <v/>
      </c>
      <c r="D134" s="2691" t="str">
        <f>IF(職員点検資料２!D134="","",職員点検資料２!D134)</f>
        <v/>
      </c>
      <c r="E134" s="28" t="str">
        <f>職員点検資料２!E134</f>
        <v>保育士</v>
      </c>
      <c r="F134" s="29" t="str">
        <f>IF(職員点検資料２!F134="","",職員点検資料２!F134)</f>
        <v/>
      </c>
      <c r="G134" s="2691" t="str">
        <f>IF(職員点検資料２!G134="","",職員点検資料２!G134)</f>
        <v/>
      </c>
      <c r="H134" s="2691" t="str">
        <f>職員点検資料２!H134</f>
        <v>定めあり・定めなし</v>
      </c>
      <c r="I134" s="2715"/>
      <c r="J134" s="2705" t="s">
        <v>629</v>
      </c>
      <c r="K134" s="2708"/>
      <c r="L134" s="2656" t="s">
        <v>629</v>
      </c>
      <c r="M134" s="2715"/>
      <c r="N134" s="2705" t="s">
        <v>629</v>
      </c>
      <c r="O134" s="2708"/>
      <c r="P134" s="2656" t="s">
        <v>629</v>
      </c>
      <c r="Q134" s="2722"/>
      <c r="R134" s="2721" t="s">
        <v>629</v>
      </c>
      <c r="S134" s="2724"/>
      <c r="T134" s="2678" t="s">
        <v>629</v>
      </c>
      <c r="U134" s="36"/>
      <c r="V134" s="36"/>
      <c r="W134" s="36"/>
      <c r="X134" s="36"/>
      <c r="Z134" s="2662" t="str">
        <f>職員点検資料２!AD134</f>
        <v/>
      </c>
    </row>
    <row r="135" spans="1:26" s="16" customFormat="1">
      <c r="A135" s="2497"/>
      <c r="B135" s="2689"/>
      <c r="C135" s="2648"/>
      <c r="D135" s="2692"/>
      <c r="E135" s="30" t="str">
        <f>職員点検資料２!E135</f>
        <v>幼稚園教諭</v>
      </c>
      <c r="F135" s="31" t="str">
        <f>IF(職員点検資料２!F135="","",職員点検資料２!F135)</f>
        <v/>
      </c>
      <c r="G135" s="2692"/>
      <c r="H135" s="2692"/>
      <c r="I135" s="2716"/>
      <c r="J135" s="2706"/>
      <c r="K135" s="2709"/>
      <c r="L135" s="2657"/>
      <c r="M135" s="2716"/>
      <c r="N135" s="2706"/>
      <c r="O135" s="2709"/>
      <c r="P135" s="2657"/>
      <c r="Q135" s="2716"/>
      <c r="R135" s="2706"/>
      <c r="S135" s="2709"/>
      <c r="T135" s="2657"/>
      <c r="U135" s="36"/>
      <c r="V135" s="36"/>
      <c r="W135" s="36"/>
      <c r="X135" s="36"/>
      <c r="Z135" s="2663"/>
    </row>
    <row r="136" spans="1:26" s="16" customFormat="1">
      <c r="A136" s="2498"/>
      <c r="B136" s="2690"/>
      <c r="C136" s="2649"/>
      <c r="D136" s="2693"/>
      <c r="E136" s="32" t="str">
        <f>職員点検資料２!E136</f>
        <v>（　　　　　　）</v>
      </c>
      <c r="F136" s="33" t="str">
        <f>IF(職員点検資料２!F136="","",職員点検資料２!F136)</f>
        <v/>
      </c>
      <c r="G136" s="2693"/>
      <c r="H136" s="2693"/>
      <c r="I136" s="2717"/>
      <c r="J136" s="2707"/>
      <c r="K136" s="2710"/>
      <c r="L136" s="2658"/>
      <c r="M136" s="2717"/>
      <c r="N136" s="2707"/>
      <c r="O136" s="2710"/>
      <c r="P136" s="2658"/>
      <c r="Q136" s="2717"/>
      <c r="R136" s="2707"/>
      <c r="S136" s="2710"/>
      <c r="T136" s="2658"/>
      <c r="U136" s="36"/>
      <c r="V136" s="36"/>
      <c r="W136" s="36"/>
      <c r="X136" s="36"/>
      <c r="Z136" s="2664"/>
    </row>
    <row r="137" spans="1:26" s="16" customFormat="1" ht="12" customHeight="1">
      <c r="A137" s="2496">
        <v>45</v>
      </c>
      <c r="B137" s="2688" t="str">
        <f>IF(職員点検資料２!B137="","",職員点検資料２!B137)</f>
        <v/>
      </c>
      <c r="C137" s="2647" t="str">
        <f>IF(職員点検資料２!C137="","",職員点検資料２!C137)</f>
        <v/>
      </c>
      <c r="D137" s="2691" t="str">
        <f>IF(職員点検資料２!D137="","",職員点検資料２!D137)</f>
        <v/>
      </c>
      <c r="E137" s="28" t="str">
        <f>職員点検資料２!E137</f>
        <v>保育士</v>
      </c>
      <c r="F137" s="29" t="str">
        <f>IF(職員点検資料２!F137="","",職員点検資料２!F137)</f>
        <v/>
      </c>
      <c r="G137" s="2691" t="str">
        <f>IF(職員点検資料２!G137="","",職員点検資料２!G137)</f>
        <v/>
      </c>
      <c r="H137" s="2691" t="str">
        <f>職員点検資料２!H137</f>
        <v>定めあり・定めなし</v>
      </c>
      <c r="I137" s="2715"/>
      <c r="J137" s="2705" t="s">
        <v>629</v>
      </c>
      <c r="K137" s="2708"/>
      <c r="L137" s="2656" t="s">
        <v>629</v>
      </c>
      <c r="M137" s="2715"/>
      <c r="N137" s="2705" t="s">
        <v>629</v>
      </c>
      <c r="O137" s="2708"/>
      <c r="P137" s="2656" t="s">
        <v>629</v>
      </c>
      <c r="Q137" s="2722"/>
      <c r="R137" s="2721" t="s">
        <v>629</v>
      </c>
      <c r="S137" s="2724"/>
      <c r="T137" s="2678" t="s">
        <v>629</v>
      </c>
      <c r="U137" s="36"/>
      <c r="V137" s="36"/>
      <c r="W137" s="36"/>
      <c r="X137" s="36"/>
      <c r="Z137" s="2662" t="str">
        <f>職員点検資料２!AD137</f>
        <v/>
      </c>
    </row>
    <row r="138" spans="1:26" s="16" customFormat="1">
      <c r="A138" s="2497"/>
      <c r="B138" s="2689"/>
      <c r="C138" s="2648"/>
      <c r="D138" s="2692"/>
      <c r="E138" s="30" t="str">
        <f>職員点検資料２!E138</f>
        <v>幼稚園教諭</v>
      </c>
      <c r="F138" s="31" t="str">
        <f>IF(職員点検資料２!F138="","",職員点検資料２!F138)</f>
        <v/>
      </c>
      <c r="G138" s="2692"/>
      <c r="H138" s="2692"/>
      <c r="I138" s="2716"/>
      <c r="J138" s="2706"/>
      <c r="K138" s="2709"/>
      <c r="L138" s="2657"/>
      <c r="M138" s="2716"/>
      <c r="N138" s="2706"/>
      <c r="O138" s="2709"/>
      <c r="P138" s="2657"/>
      <c r="Q138" s="2716"/>
      <c r="R138" s="2706"/>
      <c r="S138" s="2709"/>
      <c r="T138" s="2657"/>
      <c r="U138" s="36"/>
      <c r="V138" s="36"/>
      <c r="W138" s="36"/>
      <c r="X138" s="36"/>
      <c r="Z138" s="2663"/>
    </row>
    <row r="139" spans="1:26" s="16" customFormat="1">
      <c r="A139" s="2498"/>
      <c r="B139" s="2690"/>
      <c r="C139" s="2649"/>
      <c r="D139" s="2693"/>
      <c r="E139" s="32" t="str">
        <f>職員点検資料２!E139</f>
        <v>（　　　　　　）</v>
      </c>
      <c r="F139" s="33" t="str">
        <f>IF(職員点検資料２!F139="","",職員点検資料２!F139)</f>
        <v/>
      </c>
      <c r="G139" s="2693"/>
      <c r="H139" s="2693"/>
      <c r="I139" s="2717"/>
      <c r="J139" s="2707"/>
      <c r="K139" s="2710"/>
      <c r="L139" s="2658"/>
      <c r="M139" s="2717"/>
      <c r="N139" s="2707"/>
      <c r="O139" s="2710"/>
      <c r="P139" s="2658"/>
      <c r="Q139" s="2717"/>
      <c r="R139" s="2707"/>
      <c r="S139" s="2710"/>
      <c r="T139" s="2658"/>
      <c r="U139" s="36"/>
      <c r="V139" s="36"/>
      <c r="W139" s="36"/>
      <c r="X139" s="36"/>
      <c r="Z139" s="2664"/>
    </row>
    <row r="140" spans="1:26" s="16" customFormat="1" ht="12" customHeight="1">
      <c r="A140" s="2496">
        <v>46</v>
      </c>
      <c r="B140" s="2688" t="str">
        <f>IF(職員点検資料２!B140="","",職員点検資料２!B140)</f>
        <v/>
      </c>
      <c r="C140" s="2647" t="str">
        <f>IF(職員点検資料２!C140="","",職員点検資料２!C140)</f>
        <v/>
      </c>
      <c r="D140" s="2691" t="str">
        <f>IF(職員点検資料２!D140="","",職員点検資料２!D140)</f>
        <v/>
      </c>
      <c r="E140" s="28" t="str">
        <f>職員点検資料２!E140</f>
        <v>保育士</v>
      </c>
      <c r="F140" s="29" t="str">
        <f>IF(職員点検資料２!F140="","",職員点検資料２!F140)</f>
        <v/>
      </c>
      <c r="G140" s="2691" t="str">
        <f>IF(職員点検資料２!G140="","",職員点検資料２!G140)</f>
        <v/>
      </c>
      <c r="H140" s="2691" t="str">
        <f>職員点検資料２!H140</f>
        <v>定めあり・定めなし</v>
      </c>
      <c r="I140" s="2715"/>
      <c r="J140" s="2705" t="s">
        <v>629</v>
      </c>
      <c r="K140" s="2708"/>
      <c r="L140" s="2656" t="s">
        <v>629</v>
      </c>
      <c r="M140" s="2715"/>
      <c r="N140" s="2705" t="s">
        <v>629</v>
      </c>
      <c r="O140" s="2708"/>
      <c r="P140" s="2656" t="s">
        <v>629</v>
      </c>
      <c r="Q140" s="2722"/>
      <c r="R140" s="2721" t="s">
        <v>629</v>
      </c>
      <c r="S140" s="2724"/>
      <c r="T140" s="2678" t="s">
        <v>629</v>
      </c>
      <c r="U140" s="36"/>
      <c r="V140" s="36"/>
      <c r="W140" s="36"/>
      <c r="X140" s="36"/>
      <c r="Z140" s="2662" t="str">
        <f>職員点検資料２!AD140</f>
        <v/>
      </c>
    </row>
    <row r="141" spans="1:26" s="16" customFormat="1">
      <c r="A141" s="2497"/>
      <c r="B141" s="2689"/>
      <c r="C141" s="2648"/>
      <c r="D141" s="2692"/>
      <c r="E141" s="30" t="str">
        <f>職員点検資料２!E141</f>
        <v>幼稚園教諭</v>
      </c>
      <c r="F141" s="31" t="str">
        <f>IF(職員点検資料２!F141="","",職員点検資料２!F141)</f>
        <v/>
      </c>
      <c r="G141" s="2692"/>
      <c r="H141" s="2692"/>
      <c r="I141" s="2716"/>
      <c r="J141" s="2706"/>
      <c r="K141" s="2709"/>
      <c r="L141" s="2657"/>
      <c r="M141" s="2716"/>
      <c r="N141" s="2706"/>
      <c r="O141" s="2709"/>
      <c r="P141" s="2657"/>
      <c r="Q141" s="2716"/>
      <c r="R141" s="2706"/>
      <c r="S141" s="2709"/>
      <c r="T141" s="2657"/>
      <c r="U141" s="36"/>
      <c r="V141" s="36"/>
      <c r="W141" s="36"/>
      <c r="X141" s="36"/>
      <c r="Z141" s="2663"/>
    </row>
    <row r="142" spans="1:26" s="16" customFormat="1">
      <c r="A142" s="2498"/>
      <c r="B142" s="2690"/>
      <c r="C142" s="2649"/>
      <c r="D142" s="2693"/>
      <c r="E142" s="32" t="str">
        <f>職員点検資料２!E142</f>
        <v>（　　　　　　）</v>
      </c>
      <c r="F142" s="33" t="str">
        <f>IF(職員点検資料２!F142="","",職員点検資料２!F142)</f>
        <v/>
      </c>
      <c r="G142" s="2693"/>
      <c r="H142" s="2693"/>
      <c r="I142" s="2717"/>
      <c r="J142" s="2707"/>
      <c r="K142" s="2710"/>
      <c r="L142" s="2658"/>
      <c r="M142" s="2717"/>
      <c r="N142" s="2707"/>
      <c r="O142" s="2710"/>
      <c r="P142" s="2658"/>
      <c r="Q142" s="2717"/>
      <c r="R142" s="2707"/>
      <c r="S142" s="2710"/>
      <c r="T142" s="2658"/>
      <c r="U142" s="36"/>
      <c r="V142" s="36"/>
      <c r="W142" s="36"/>
      <c r="X142" s="36"/>
      <c r="Z142" s="2664"/>
    </row>
    <row r="143" spans="1:26" s="16" customFormat="1" ht="12" customHeight="1">
      <c r="A143" s="2496">
        <v>47</v>
      </c>
      <c r="B143" s="2688" t="str">
        <f>IF(職員点検資料２!B143="","",職員点検資料２!B143)</f>
        <v/>
      </c>
      <c r="C143" s="2647" t="str">
        <f>IF(職員点検資料２!C143="","",職員点検資料２!C143)</f>
        <v/>
      </c>
      <c r="D143" s="2691" t="str">
        <f>IF(職員点検資料２!D143="","",職員点検資料２!D143)</f>
        <v/>
      </c>
      <c r="E143" s="28" t="str">
        <f>職員点検資料２!E143</f>
        <v>保育士</v>
      </c>
      <c r="F143" s="29" t="str">
        <f>IF(職員点検資料２!F143="","",職員点検資料２!F143)</f>
        <v/>
      </c>
      <c r="G143" s="2691" t="str">
        <f>IF(職員点検資料２!G143="","",職員点検資料２!G143)</f>
        <v/>
      </c>
      <c r="H143" s="2691" t="str">
        <f>職員点検資料２!H143</f>
        <v>定めあり・定めなし</v>
      </c>
      <c r="I143" s="2715"/>
      <c r="J143" s="2705" t="s">
        <v>629</v>
      </c>
      <c r="K143" s="2708"/>
      <c r="L143" s="2656" t="s">
        <v>629</v>
      </c>
      <c r="M143" s="2715"/>
      <c r="N143" s="2705" t="s">
        <v>629</v>
      </c>
      <c r="O143" s="2708"/>
      <c r="P143" s="2656" t="s">
        <v>629</v>
      </c>
      <c r="Q143" s="2722"/>
      <c r="R143" s="2721" t="s">
        <v>629</v>
      </c>
      <c r="S143" s="2724"/>
      <c r="T143" s="2678" t="s">
        <v>629</v>
      </c>
      <c r="U143" s="36"/>
      <c r="V143" s="36"/>
      <c r="W143" s="36"/>
      <c r="X143" s="36"/>
      <c r="Z143" s="2662" t="str">
        <f>職員点検資料２!AD143</f>
        <v/>
      </c>
    </row>
    <row r="144" spans="1:26" s="16" customFormat="1">
      <c r="A144" s="2497"/>
      <c r="B144" s="2689"/>
      <c r="C144" s="2648"/>
      <c r="D144" s="2692"/>
      <c r="E144" s="30" t="str">
        <f>職員点検資料２!E144</f>
        <v>幼稚園教諭</v>
      </c>
      <c r="F144" s="31" t="str">
        <f>IF(職員点検資料２!F144="","",職員点検資料２!F144)</f>
        <v/>
      </c>
      <c r="G144" s="2692"/>
      <c r="H144" s="2692"/>
      <c r="I144" s="2716"/>
      <c r="J144" s="2706"/>
      <c r="K144" s="2709"/>
      <c r="L144" s="2657"/>
      <c r="M144" s="2716"/>
      <c r="N144" s="2706"/>
      <c r="O144" s="2709"/>
      <c r="P144" s="2657"/>
      <c r="Q144" s="2716"/>
      <c r="R144" s="2706"/>
      <c r="S144" s="2709"/>
      <c r="T144" s="2657"/>
      <c r="U144" s="36"/>
      <c r="V144" s="36"/>
      <c r="W144" s="36"/>
      <c r="X144" s="36"/>
      <c r="Z144" s="2663"/>
    </row>
    <row r="145" spans="1:26" s="16" customFormat="1">
      <c r="A145" s="2498"/>
      <c r="B145" s="2690"/>
      <c r="C145" s="2649"/>
      <c r="D145" s="2693"/>
      <c r="E145" s="32" t="str">
        <f>職員点検資料２!E145</f>
        <v>（　　　　　　）</v>
      </c>
      <c r="F145" s="33" t="str">
        <f>IF(職員点検資料２!F145="","",職員点検資料２!F145)</f>
        <v/>
      </c>
      <c r="G145" s="2693"/>
      <c r="H145" s="2693"/>
      <c r="I145" s="2717"/>
      <c r="J145" s="2707"/>
      <c r="K145" s="2710"/>
      <c r="L145" s="2658"/>
      <c r="M145" s="2717"/>
      <c r="N145" s="2707"/>
      <c r="O145" s="2710"/>
      <c r="P145" s="2658"/>
      <c r="Q145" s="2717"/>
      <c r="R145" s="2707"/>
      <c r="S145" s="2710"/>
      <c r="T145" s="2658"/>
      <c r="U145" s="36"/>
      <c r="V145" s="36"/>
      <c r="W145" s="36"/>
      <c r="X145" s="36"/>
      <c r="Z145" s="2664"/>
    </row>
    <row r="146" spans="1:26" s="16" customFormat="1" ht="12" customHeight="1">
      <c r="A146" s="2496">
        <v>48</v>
      </c>
      <c r="B146" s="2688" t="str">
        <f>IF(職員点検資料２!B146="","",職員点検資料２!B146)</f>
        <v/>
      </c>
      <c r="C146" s="2647" t="str">
        <f>IF(職員点検資料２!C146="","",職員点検資料２!C146)</f>
        <v/>
      </c>
      <c r="D146" s="2691" t="str">
        <f>IF(職員点検資料２!D146="","",職員点検資料２!D146)</f>
        <v/>
      </c>
      <c r="E146" s="28" t="str">
        <f>職員点検資料２!E146</f>
        <v>保育士</v>
      </c>
      <c r="F146" s="29" t="str">
        <f>IF(職員点検資料２!F146="","",職員点検資料２!F146)</f>
        <v/>
      </c>
      <c r="G146" s="2691" t="str">
        <f>IF(職員点検資料２!G146="","",職員点検資料２!G146)</f>
        <v/>
      </c>
      <c r="H146" s="2691" t="str">
        <f>職員点検資料２!H146</f>
        <v>定めあり・定めなし</v>
      </c>
      <c r="I146" s="2715"/>
      <c r="J146" s="2705" t="s">
        <v>629</v>
      </c>
      <c r="K146" s="2708"/>
      <c r="L146" s="2656" t="s">
        <v>629</v>
      </c>
      <c r="M146" s="2715"/>
      <c r="N146" s="2705" t="s">
        <v>629</v>
      </c>
      <c r="O146" s="2708"/>
      <c r="P146" s="2656" t="s">
        <v>629</v>
      </c>
      <c r="Q146" s="2722"/>
      <c r="R146" s="2721" t="s">
        <v>629</v>
      </c>
      <c r="S146" s="2724"/>
      <c r="T146" s="2678" t="s">
        <v>629</v>
      </c>
      <c r="U146" s="36"/>
      <c r="V146" s="36"/>
      <c r="W146" s="36"/>
      <c r="X146" s="36"/>
      <c r="Z146" s="2662" t="str">
        <f>職員点検資料２!AD146</f>
        <v/>
      </c>
    </row>
    <row r="147" spans="1:26" s="16" customFormat="1">
      <c r="A147" s="2497"/>
      <c r="B147" s="2689"/>
      <c r="C147" s="2648"/>
      <c r="D147" s="2692"/>
      <c r="E147" s="30" t="str">
        <f>職員点検資料２!E147</f>
        <v>幼稚園教諭</v>
      </c>
      <c r="F147" s="31" t="str">
        <f>IF(職員点検資料２!F147="","",職員点検資料２!F147)</f>
        <v/>
      </c>
      <c r="G147" s="2692"/>
      <c r="H147" s="2692"/>
      <c r="I147" s="2716"/>
      <c r="J147" s="2706"/>
      <c r="K147" s="2709"/>
      <c r="L147" s="2657"/>
      <c r="M147" s="2716"/>
      <c r="N147" s="2706"/>
      <c r="O147" s="2709"/>
      <c r="P147" s="2657"/>
      <c r="Q147" s="2716"/>
      <c r="R147" s="2706"/>
      <c r="S147" s="2709"/>
      <c r="T147" s="2657"/>
      <c r="U147" s="36"/>
      <c r="V147" s="36"/>
      <c r="W147" s="36"/>
      <c r="X147" s="36"/>
      <c r="Z147" s="2663"/>
    </row>
    <row r="148" spans="1:26" s="16" customFormat="1">
      <c r="A148" s="2498"/>
      <c r="B148" s="2690"/>
      <c r="C148" s="2649"/>
      <c r="D148" s="2693"/>
      <c r="E148" s="32" t="str">
        <f>職員点検資料２!E148</f>
        <v>（　　　　　　）</v>
      </c>
      <c r="F148" s="33" t="str">
        <f>IF(職員点検資料２!F148="","",職員点検資料２!F148)</f>
        <v/>
      </c>
      <c r="G148" s="2693"/>
      <c r="H148" s="2693"/>
      <c r="I148" s="2717"/>
      <c r="J148" s="2707"/>
      <c r="K148" s="2710"/>
      <c r="L148" s="2658"/>
      <c r="M148" s="2717"/>
      <c r="N148" s="2707"/>
      <c r="O148" s="2710"/>
      <c r="P148" s="2658"/>
      <c r="Q148" s="2717"/>
      <c r="R148" s="2707"/>
      <c r="S148" s="2710"/>
      <c r="T148" s="2658"/>
      <c r="U148" s="36"/>
      <c r="V148" s="36"/>
      <c r="W148" s="36"/>
      <c r="X148" s="36"/>
      <c r="Z148" s="2664"/>
    </row>
    <row r="149" spans="1:26" s="16" customFormat="1" ht="12" customHeight="1">
      <c r="A149" s="2496">
        <v>49</v>
      </c>
      <c r="B149" s="2688" t="str">
        <f>IF(職員点検資料２!B149="","",職員点検資料２!B149)</f>
        <v/>
      </c>
      <c r="C149" s="2647" t="str">
        <f>IF(職員点検資料２!C149="","",職員点検資料２!C149)</f>
        <v/>
      </c>
      <c r="D149" s="2691" t="str">
        <f>IF(職員点検資料２!D149="","",職員点検資料２!D149)</f>
        <v/>
      </c>
      <c r="E149" s="28" t="str">
        <f>職員点検資料２!E149</f>
        <v>保育士</v>
      </c>
      <c r="F149" s="29" t="str">
        <f>IF(職員点検資料２!F149="","",職員点検資料２!F149)</f>
        <v/>
      </c>
      <c r="G149" s="2691" t="str">
        <f>IF(職員点検資料２!G149="","",職員点検資料２!G149)</f>
        <v/>
      </c>
      <c r="H149" s="2691" t="str">
        <f>職員点検資料２!H149</f>
        <v>定めあり・定めなし</v>
      </c>
      <c r="I149" s="2715"/>
      <c r="J149" s="2705" t="s">
        <v>629</v>
      </c>
      <c r="K149" s="2708"/>
      <c r="L149" s="2656" t="s">
        <v>629</v>
      </c>
      <c r="M149" s="2715"/>
      <c r="N149" s="2705" t="s">
        <v>629</v>
      </c>
      <c r="O149" s="2708"/>
      <c r="P149" s="2656" t="s">
        <v>629</v>
      </c>
      <c r="Q149" s="2722"/>
      <c r="R149" s="2721" t="s">
        <v>629</v>
      </c>
      <c r="S149" s="2724"/>
      <c r="T149" s="2678" t="s">
        <v>629</v>
      </c>
      <c r="U149" s="36"/>
      <c r="V149" s="36"/>
      <c r="W149" s="36"/>
      <c r="X149" s="36"/>
      <c r="Z149" s="2662" t="str">
        <f>職員点検資料２!AD149</f>
        <v/>
      </c>
    </row>
    <row r="150" spans="1:26" s="16" customFormat="1">
      <c r="A150" s="2497"/>
      <c r="B150" s="2689"/>
      <c r="C150" s="2648"/>
      <c r="D150" s="2692"/>
      <c r="E150" s="30" t="str">
        <f>職員点検資料２!E150</f>
        <v>幼稚園教諭</v>
      </c>
      <c r="F150" s="31" t="str">
        <f>IF(職員点検資料２!F150="","",職員点検資料２!F150)</f>
        <v/>
      </c>
      <c r="G150" s="2692"/>
      <c r="H150" s="2692"/>
      <c r="I150" s="2716"/>
      <c r="J150" s="2706"/>
      <c r="K150" s="2709"/>
      <c r="L150" s="2657"/>
      <c r="M150" s="2716"/>
      <c r="N150" s="2706"/>
      <c r="O150" s="2709"/>
      <c r="P150" s="2657"/>
      <c r="Q150" s="2716"/>
      <c r="R150" s="2706"/>
      <c r="S150" s="2709"/>
      <c r="T150" s="2657"/>
      <c r="U150" s="36"/>
      <c r="V150" s="36"/>
      <c r="W150" s="36"/>
      <c r="X150" s="36"/>
      <c r="Z150" s="2663"/>
    </row>
    <row r="151" spans="1:26" s="16" customFormat="1">
      <c r="A151" s="2498"/>
      <c r="B151" s="2690"/>
      <c r="C151" s="2649"/>
      <c r="D151" s="2693"/>
      <c r="E151" s="32" t="str">
        <f>職員点検資料２!E151</f>
        <v>（　　　　　　）</v>
      </c>
      <c r="F151" s="33" t="str">
        <f>IF(職員点検資料２!F151="","",職員点検資料２!F151)</f>
        <v/>
      </c>
      <c r="G151" s="2693"/>
      <c r="H151" s="2693"/>
      <c r="I151" s="2717"/>
      <c r="J151" s="2707"/>
      <c r="K151" s="2710"/>
      <c r="L151" s="2658"/>
      <c r="M151" s="2717"/>
      <c r="N151" s="2707"/>
      <c r="O151" s="2710"/>
      <c r="P151" s="2658"/>
      <c r="Q151" s="2717"/>
      <c r="R151" s="2707"/>
      <c r="S151" s="2710"/>
      <c r="T151" s="2658"/>
      <c r="U151" s="36"/>
      <c r="V151" s="36"/>
      <c r="W151" s="36"/>
      <c r="X151" s="36"/>
      <c r="Z151" s="2664"/>
    </row>
    <row r="152" spans="1:26" s="16" customFormat="1" ht="12" customHeight="1">
      <c r="A152" s="2496">
        <v>50</v>
      </c>
      <c r="B152" s="2688" t="str">
        <f>IF(職員点検資料２!B152="","",職員点検資料２!B152)</f>
        <v/>
      </c>
      <c r="C152" s="2647" t="str">
        <f>IF(職員点検資料２!C152="","",職員点検資料２!C152)</f>
        <v/>
      </c>
      <c r="D152" s="2691" t="str">
        <f>IF(職員点検資料２!D152="","",職員点検資料２!D152)</f>
        <v/>
      </c>
      <c r="E152" s="28" t="str">
        <f>職員点検資料２!E152</f>
        <v>保育士</v>
      </c>
      <c r="F152" s="29" t="str">
        <f>IF(職員点検資料２!F152="","",職員点検資料２!F152)</f>
        <v/>
      </c>
      <c r="G152" s="2691" t="str">
        <f>IF(職員点検資料２!G152="","",職員点検資料２!G152)</f>
        <v/>
      </c>
      <c r="H152" s="2691" t="str">
        <f>職員点検資料２!H152</f>
        <v>定めあり・定めなし</v>
      </c>
      <c r="I152" s="2715"/>
      <c r="J152" s="2705" t="s">
        <v>629</v>
      </c>
      <c r="K152" s="2708"/>
      <c r="L152" s="2656" t="s">
        <v>629</v>
      </c>
      <c r="M152" s="2715"/>
      <c r="N152" s="2705" t="s">
        <v>629</v>
      </c>
      <c r="O152" s="2708"/>
      <c r="P152" s="2656" t="s">
        <v>629</v>
      </c>
      <c r="Q152" s="2722"/>
      <c r="R152" s="2721" t="s">
        <v>629</v>
      </c>
      <c r="S152" s="2724"/>
      <c r="T152" s="2678" t="s">
        <v>629</v>
      </c>
      <c r="U152" s="36"/>
      <c r="V152" s="36"/>
      <c r="W152" s="36"/>
      <c r="X152" s="36"/>
      <c r="Z152" s="2662" t="str">
        <f>職員点検資料２!AD152</f>
        <v/>
      </c>
    </row>
    <row r="153" spans="1:26" s="16" customFormat="1">
      <c r="A153" s="2497"/>
      <c r="B153" s="2689"/>
      <c r="C153" s="2648"/>
      <c r="D153" s="2692"/>
      <c r="E153" s="30" t="str">
        <f>職員点検資料２!E153</f>
        <v>幼稚園教諭</v>
      </c>
      <c r="F153" s="31" t="str">
        <f>IF(職員点検資料２!F153="","",職員点検資料２!F153)</f>
        <v/>
      </c>
      <c r="G153" s="2692"/>
      <c r="H153" s="2692"/>
      <c r="I153" s="2716"/>
      <c r="J153" s="2706"/>
      <c r="K153" s="2709"/>
      <c r="L153" s="2657"/>
      <c r="M153" s="2716"/>
      <c r="N153" s="2706"/>
      <c r="O153" s="2709"/>
      <c r="P153" s="2657"/>
      <c r="Q153" s="2716"/>
      <c r="R153" s="2706"/>
      <c r="S153" s="2709"/>
      <c r="T153" s="2657"/>
      <c r="U153" s="36"/>
      <c r="V153" s="36"/>
      <c r="W153" s="36"/>
      <c r="X153" s="36"/>
      <c r="Z153" s="2663"/>
    </row>
    <row r="154" spans="1:26" s="16" customFormat="1">
      <c r="A154" s="2498"/>
      <c r="B154" s="2690"/>
      <c r="C154" s="2649"/>
      <c r="D154" s="2693"/>
      <c r="E154" s="32" t="str">
        <f>職員点検資料２!E154</f>
        <v>（　　　　　　）</v>
      </c>
      <c r="F154" s="33" t="str">
        <f>IF(職員点検資料２!F154="","",職員点検資料２!F154)</f>
        <v/>
      </c>
      <c r="G154" s="2693"/>
      <c r="H154" s="2693"/>
      <c r="I154" s="2717"/>
      <c r="J154" s="2707"/>
      <c r="K154" s="2710"/>
      <c r="L154" s="2658"/>
      <c r="M154" s="2717"/>
      <c r="N154" s="2707"/>
      <c r="O154" s="2710"/>
      <c r="P154" s="2658"/>
      <c r="Q154" s="2717"/>
      <c r="R154" s="2707"/>
      <c r="S154" s="2710"/>
      <c r="T154" s="2658"/>
      <c r="U154" s="36"/>
      <c r="V154" s="36"/>
      <c r="W154" s="36"/>
      <c r="X154" s="36"/>
      <c r="Z154" s="2664"/>
    </row>
    <row r="155" spans="1:26" s="16" customFormat="1" ht="12" customHeight="1">
      <c r="A155" s="2496">
        <v>51</v>
      </c>
      <c r="B155" s="2688" t="str">
        <f>IF(職員点検資料２!B155="","",職員点検資料２!B155)</f>
        <v/>
      </c>
      <c r="C155" s="2647" t="str">
        <f>IF(職員点検資料２!C155="","",職員点検資料２!C155)</f>
        <v/>
      </c>
      <c r="D155" s="2691" t="str">
        <f>IF(職員点検資料２!D155="","",職員点検資料２!D155)</f>
        <v/>
      </c>
      <c r="E155" s="28" t="str">
        <f>職員点検資料２!E155</f>
        <v>保育士</v>
      </c>
      <c r="F155" s="29" t="str">
        <f>IF(職員点検資料２!F155="","",職員点検資料２!F155)</f>
        <v/>
      </c>
      <c r="G155" s="2691" t="str">
        <f>IF(職員点検資料２!G155="","",職員点検資料２!G155)</f>
        <v/>
      </c>
      <c r="H155" s="2691" t="str">
        <f>職員点検資料２!H155</f>
        <v>定めあり・定めなし</v>
      </c>
      <c r="I155" s="2715"/>
      <c r="J155" s="2705" t="s">
        <v>629</v>
      </c>
      <c r="K155" s="2708"/>
      <c r="L155" s="2656" t="s">
        <v>629</v>
      </c>
      <c r="M155" s="2715"/>
      <c r="N155" s="2705" t="s">
        <v>629</v>
      </c>
      <c r="O155" s="2708"/>
      <c r="P155" s="2656" t="s">
        <v>629</v>
      </c>
      <c r="Q155" s="2722"/>
      <c r="R155" s="2721" t="s">
        <v>629</v>
      </c>
      <c r="S155" s="2724"/>
      <c r="T155" s="2678" t="s">
        <v>629</v>
      </c>
      <c r="U155" s="36"/>
      <c r="V155" s="36"/>
      <c r="W155" s="36"/>
      <c r="X155" s="36"/>
      <c r="Z155" s="2662" t="str">
        <f>職員点検資料２!AD155</f>
        <v/>
      </c>
    </row>
    <row r="156" spans="1:26" s="16" customFormat="1">
      <c r="A156" s="2497"/>
      <c r="B156" s="2689"/>
      <c r="C156" s="2648"/>
      <c r="D156" s="2692"/>
      <c r="E156" s="30" t="str">
        <f>職員点検資料２!E156</f>
        <v>幼稚園教諭</v>
      </c>
      <c r="F156" s="31" t="str">
        <f>IF(職員点検資料２!F156="","",職員点検資料２!F156)</f>
        <v/>
      </c>
      <c r="G156" s="2692"/>
      <c r="H156" s="2692"/>
      <c r="I156" s="2716"/>
      <c r="J156" s="2706"/>
      <c r="K156" s="2709"/>
      <c r="L156" s="2657"/>
      <c r="M156" s="2716"/>
      <c r="N156" s="2706"/>
      <c r="O156" s="2709"/>
      <c r="P156" s="2657"/>
      <c r="Q156" s="2716"/>
      <c r="R156" s="2706"/>
      <c r="S156" s="2709"/>
      <c r="T156" s="2657"/>
      <c r="U156" s="36"/>
      <c r="V156" s="36"/>
      <c r="W156" s="36"/>
      <c r="X156" s="36"/>
      <c r="Z156" s="2663"/>
    </row>
    <row r="157" spans="1:26" s="16" customFormat="1">
      <c r="A157" s="2498"/>
      <c r="B157" s="2690"/>
      <c r="C157" s="2649"/>
      <c r="D157" s="2693"/>
      <c r="E157" s="32" t="str">
        <f>職員点検資料２!E157</f>
        <v>（　　　　　　）</v>
      </c>
      <c r="F157" s="33" t="str">
        <f>IF(職員点検資料２!F157="","",職員点検資料２!F157)</f>
        <v/>
      </c>
      <c r="G157" s="2693"/>
      <c r="H157" s="2693"/>
      <c r="I157" s="2717"/>
      <c r="J157" s="2707"/>
      <c r="K157" s="2710"/>
      <c r="L157" s="2658"/>
      <c r="M157" s="2717"/>
      <c r="N157" s="2707"/>
      <c r="O157" s="2710"/>
      <c r="P157" s="2658"/>
      <c r="Q157" s="2717"/>
      <c r="R157" s="2707"/>
      <c r="S157" s="2710"/>
      <c r="T157" s="2658"/>
      <c r="U157" s="36"/>
      <c r="V157" s="36"/>
      <c r="W157" s="36"/>
      <c r="X157" s="36"/>
      <c r="Z157" s="2664"/>
    </row>
    <row r="158" spans="1:26" s="16" customFormat="1" ht="12" customHeight="1">
      <c r="A158" s="2496">
        <v>52</v>
      </c>
      <c r="B158" s="2688" t="str">
        <f>IF(職員点検資料２!B158="","",職員点検資料２!B158)</f>
        <v/>
      </c>
      <c r="C158" s="2647" t="str">
        <f>IF(職員点検資料２!C158="","",職員点検資料２!C158)</f>
        <v/>
      </c>
      <c r="D158" s="2691" t="str">
        <f>IF(職員点検資料２!D158="","",職員点検資料２!D158)</f>
        <v/>
      </c>
      <c r="E158" s="28" t="str">
        <f>職員点検資料２!E158</f>
        <v>保育士</v>
      </c>
      <c r="F158" s="29" t="str">
        <f>IF(職員点検資料２!F158="","",職員点検資料２!F158)</f>
        <v/>
      </c>
      <c r="G158" s="2691" t="str">
        <f>IF(職員点検資料２!G158="","",職員点検資料２!G158)</f>
        <v/>
      </c>
      <c r="H158" s="2691" t="str">
        <f>職員点検資料２!H158</f>
        <v>定めあり・定めなし</v>
      </c>
      <c r="I158" s="2715"/>
      <c r="J158" s="2705" t="s">
        <v>629</v>
      </c>
      <c r="K158" s="2708"/>
      <c r="L158" s="2656" t="s">
        <v>629</v>
      </c>
      <c r="M158" s="2715"/>
      <c r="N158" s="2705" t="s">
        <v>629</v>
      </c>
      <c r="O158" s="2708"/>
      <c r="P158" s="2656" t="s">
        <v>629</v>
      </c>
      <c r="Q158" s="2722"/>
      <c r="R158" s="2721" t="s">
        <v>629</v>
      </c>
      <c r="S158" s="2724"/>
      <c r="T158" s="2678" t="s">
        <v>629</v>
      </c>
      <c r="U158" s="36"/>
      <c r="V158" s="36"/>
      <c r="W158" s="36"/>
      <c r="X158" s="36"/>
      <c r="Z158" s="2662" t="str">
        <f>職員点検資料２!AD158</f>
        <v/>
      </c>
    </row>
    <row r="159" spans="1:26" s="16" customFormat="1">
      <c r="A159" s="2497"/>
      <c r="B159" s="2689"/>
      <c r="C159" s="2648"/>
      <c r="D159" s="2692"/>
      <c r="E159" s="30" t="str">
        <f>職員点検資料２!E159</f>
        <v>幼稚園教諭</v>
      </c>
      <c r="F159" s="31" t="str">
        <f>IF(職員点検資料２!F159="","",職員点検資料２!F159)</f>
        <v/>
      </c>
      <c r="G159" s="2692"/>
      <c r="H159" s="2692"/>
      <c r="I159" s="2716"/>
      <c r="J159" s="2706"/>
      <c r="K159" s="2709"/>
      <c r="L159" s="2657"/>
      <c r="M159" s="2716"/>
      <c r="N159" s="2706"/>
      <c r="O159" s="2709"/>
      <c r="P159" s="2657"/>
      <c r="Q159" s="2716"/>
      <c r="R159" s="2706"/>
      <c r="S159" s="2709"/>
      <c r="T159" s="2657"/>
      <c r="U159" s="36"/>
      <c r="V159" s="36"/>
      <c r="W159" s="36"/>
      <c r="X159" s="36"/>
      <c r="Z159" s="2663"/>
    </row>
    <row r="160" spans="1:26" s="16" customFormat="1">
      <c r="A160" s="2498"/>
      <c r="B160" s="2690"/>
      <c r="C160" s="2649"/>
      <c r="D160" s="2693"/>
      <c r="E160" s="32" t="str">
        <f>職員点検資料２!E160</f>
        <v>（　　　　　　）</v>
      </c>
      <c r="F160" s="33" t="str">
        <f>IF(職員点検資料２!F160="","",職員点検資料２!F160)</f>
        <v/>
      </c>
      <c r="G160" s="2693"/>
      <c r="H160" s="2693"/>
      <c r="I160" s="2717"/>
      <c r="J160" s="2707"/>
      <c r="K160" s="2710"/>
      <c r="L160" s="2658"/>
      <c r="M160" s="2717"/>
      <c r="N160" s="2707"/>
      <c r="O160" s="2710"/>
      <c r="P160" s="2658"/>
      <c r="Q160" s="2717"/>
      <c r="R160" s="2707"/>
      <c r="S160" s="2710"/>
      <c r="T160" s="2658"/>
      <c r="U160" s="36"/>
      <c r="V160" s="36"/>
      <c r="W160" s="36"/>
      <c r="X160" s="36"/>
      <c r="Z160" s="2664"/>
    </row>
    <row r="161" spans="1:26" s="16" customFormat="1" ht="12" customHeight="1">
      <c r="A161" s="2496">
        <v>53</v>
      </c>
      <c r="B161" s="2688" t="str">
        <f>IF(職員点検資料２!B161="","",職員点検資料２!B161)</f>
        <v/>
      </c>
      <c r="C161" s="2647" t="str">
        <f>IF(職員点検資料２!C161="","",職員点検資料２!C161)</f>
        <v/>
      </c>
      <c r="D161" s="2691" t="str">
        <f>IF(職員点検資料２!D161="","",職員点検資料２!D161)</f>
        <v/>
      </c>
      <c r="E161" s="28" t="str">
        <f>職員点検資料２!E161</f>
        <v>保育士</v>
      </c>
      <c r="F161" s="29" t="str">
        <f>IF(職員点検資料２!F161="","",職員点検資料２!F161)</f>
        <v/>
      </c>
      <c r="G161" s="2691" t="str">
        <f>IF(職員点検資料２!G161="","",職員点検資料２!G161)</f>
        <v/>
      </c>
      <c r="H161" s="2691" t="str">
        <f>職員点検資料２!H161</f>
        <v>定めあり・定めなし</v>
      </c>
      <c r="I161" s="2715"/>
      <c r="J161" s="2705" t="s">
        <v>629</v>
      </c>
      <c r="K161" s="2708"/>
      <c r="L161" s="2656" t="s">
        <v>629</v>
      </c>
      <c r="M161" s="2715"/>
      <c r="N161" s="2705" t="s">
        <v>629</v>
      </c>
      <c r="O161" s="2708"/>
      <c r="P161" s="2656" t="s">
        <v>629</v>
      </c>
      <c r="Q161" s="2722"/>
      <c r="R161" s="2721" t="s">
        <v>629</v>
      </c>
      <c r="S161" s="2724"/>
      <c r="T161" s="2678" t="s">
        <v>629</v>
      </c>
      <c r="U161" s="36"/>
      <c r="V161" s="36"/>
      <c r="W161" s="36"/>
      <c r="X161" s="36"/>
      <c r="Z161" s="2662" t="str">
        <f>職員点検資料２!AD161</f>
        <v/>
      </c>
    </row>
    <row r="162" spans="1:26" s="16" customFormat="1">
      <c r="A162" s="2497"/>
      <c r="B162" s="2689"/>
      <c r="C162" s="2648"/>
      <c r="D162" s="2692"/>
      <c r="E162" s="30" t="str">
        <f>職員点検資料２!E162</f>
        <v>幼稚園教諭</v>
      </c>
      <c r="F162" s="31" t="str">
        <f>IF(職員点検資料２!F162="","",職員点検資料２!F162)</f>
        <v/>
      </c>
      <c r="G162" s="2692"/>
      <c r="H162" s="2692"/>
      <c r="I162" s="2716"/>
      <c r="J162" s="2706"/>
      <c r="K162" s="2709"/>
      <c r="L162" s="2657"/>
      <c r="M162" s="2716"/>
      <c r="N162" s="2706"/>
      <c r="O162" s="2709"/>
      <c r="P162" s="2657"/>
      <c r="Q162" s="2716"/>
      <c r="R162" s="2706"/>
      <c r="S162" s="2709"/>
      <c r="T162" s="2657"/>
      <c r="U162" s="36"/>
      <c r="V162" s="36"/>
      <c r="W162" s="36"/>
      <c r="X162" s="36"/>
      <c r="Z162" s="2663"/>
    </row>
    <row r="163" spans="1:26" s="16" customFormat="1">
      <c r="A163" s="2498"/>
      <c r="B163" s="2690"/>
      <c r="C163" s="2649"/>
      <c r="D163" s="2693"/>
      <c r="E163" s="32" t="str">
        <f>職員点検資料２!E163</f>
        <v>（　　　　　　）</v>
      </c>
      <c r="F163" s="33" t="str">
        <f>IF(職員点検資料２!F163="","",職員点検資料２!F163)</f>
        <v/>
      </c>
      <c r="G163" s="2693"/>
      <c r="H163" s="2693"/>
      <c r="I163" s="2717"/>
      <c r="J163" s="2707"/>
      <c r="K163" s="2710"/>
      <c r="L163" s="2658"/>
      <c r="M163" s="2717"/>
      <c r="N163" s="2707"/>
      <c r="O163" s="2710"/>
      <c r="P163" s="2658"/>
      <c r="Q163" s="2717"/>
      <c r="R163" s="2707"/>
      <c r="S163" s="2710"/>
      <c r="T163" s="2658"/>
      <c r="U163" s="36"/>
      <c r="V163" s="36"/>
      <c r="W163" s="36"/>
      <c r="X163" s="36"/>
      <c r="Z163" s="2664"/>
    </row>
    <row r="164" spans="1:26" s="16" customFormat="1" ht="12" customHeight="1">
      <c r="A164" s="2496">
        <v>54</v>
      </c>
      <c r="B164" s="2688" t="str">
        <f>IF(職員点検資料２!B164="","",職員点検資料２!B164)</f>
        <v/>
      </c>
      <c r="C164" s="2647" t="str">
        <f>IF(職員点検資料２!C164="","",職員点検資料２!C164)</f>
        <v/>
      </c>
      <c r="D164" s="2691" t="str">
        <f>IF(職員点検資料２!D164="","",職員点検資料２!D164)</f>
        <v/>
      </c>
      <c r="E164" s="28" t="str">
        <f>職員点検資料２!E164</f>
        <v>保育士</v>
      </c>
      <c r="F164" s="29" t="str">
        <f>IF(職員点検資料２!F164="","",職員点検資料２!F164)</f>
        <v/>
      </c>
      <c r="G164" s="2691" t="str">
        <f>IF(職員点検資料２!G164="","",職員点検資料２!G164)</f>
        <v/>
      </c>
      <c r="H164" s="2691" t="str">
        <f>職員点検資料２!H164</f>
        <v>定めあり・定めなし</v>
      </c>
      <c r="I164" s="2715"/>
      <c r="J164" s="2705" t="s">
        <v>629</v>
      </c>
      <c r="K164" s="2708"/>
      <c r="L164" s="2656" t="s">
        <v>629</v>
      </c>
      <c r="M164" s="2715"/>
      <c r="N164" s="2705" t="s">
        <v>629</v>
      </c>
      <c r="O164" s="2708"/>
      <c r="P164" s="2656" t="s">
        <v>629</v>
      </c>
      <c r="Q164" s="2722"/>
      <c r="R164" s="2721" t="s">
        <v>629</v>
      </c>
      <c r="S164" s="2724"/>
      <c r="T164" s="2678" t="s">
        <v>629</v>
      </c>
      <c r="U164" s="36"/>
      <c r="V164" s="36"/>
      <c r="W164" s="36"/>
      <c r="X164" s="36"/>
      <c r="Z164" s="2662" t="str">
        <f>職員点検資料２!AD164</f>
        <v/>
      </c>
    </row>
    <row r="165" spans="1:26" s="16" customFormat="1">
      <c r="A165" s="2497"/>
      <c r="B165" s="2689"/>
      <c r="C165" s="2648"/>
      <c r="D165" s="2692"/>
      <c r="E165" s="30" t="str">
        <f>職員点検資料２!E165</f>
        <v>幼稚園教諭</v>
      </c>
      <c r="F165" s="31" t="str">
        <f>IF(職員点検資料２!F165="","",職員点検資料２!F165)</f>
        <v/>
      </c>
      <c r="G165" s="2692"/>
      <c r="H165" s="2692"/>
      <c r="I165" s="2716"/>
      <c r="J165" s="2706"/>
      <c r="K165" s="2709"/>
      <c r="L165" s="2657"/>
      <c r="M165" s="2716"/>
      <c r="N165" s="2706"/>
      <c r="O165" s="2709"/>
      <c r="P165" s="2657"/>
      <c r="Q165" s="2716"/>
      <c r="R165" s="2706"/>
      <c r="S165" s="2709"/>
      <c r="T165" s="2657"/>
      <c r="U165" s="36"/>
      <c r="V165" s="36"/>
      <c r="W165" s="36"/>
      <c r="X165" s="36"/>
      <c r="Z165" s="2663"/>
    </row>
    <row r="166" spans="1:26" s="16" customFormat="1">
      <c r="A166" s="2498"/>
      <c r="B166" s="2690"/>
      <c r="C166" s="2649"/>
      <c r="D166" s="2693"/>
      <c r="E166" s="32" t="str">
        <f>職員点検資料２!E166</f>
        <v>（　　　　　　）</v>
      </c>
      <c r="F166" s="33" t="str">
        <f>IF(職員点検資料２!F166="","",職員点検資料２!F166)</f>
        <v/>
      </c>
      <c r="G166" s="2693"/>
      <c r="H166" s="2693"/>
      <c r="I166" s="2717"/>
      <c r="J166" s="2707"/>
      <c r="K166" s="2710"/>
      <c r="L166" s="2658"/>
      <c r="M166" s="2717"/>
      <c r="N166" s="2707"/>
      <c r="O166" s="2710"/>
      <c r="P166" s="2658"/>
      <c r="Q166" s="2717"/>
      <c r="R166" s="2707"/>
      <c r="S166" s="2710"/>
      <c r="T166" s="2658"/>
      <c r="U166" s="36"/>
      <c r="V166" s="36"/>
      <c r="W166" s="36"/>
      <c r="X166" s="36"/>
      <c r="Z166" s="2664"/>
    </row>
    <row r="167" spans="1:26" s="16" customFormat="1" ht="12" customHeight="1">
      <c r="A167" s="2496">
        <v>55</v>
      </c>
      <c r="B167" s="2688" t="str">
        <f>IF(職員点検資料２!B167="","",職員点検資料２!B167)</f>
        <v/>
      </c>
      <c r="C167" s="2647" t="str">
        <f>IF(職員点検資料２!C167="","",職員点検資料２!C167)</f>
        <v/>
      </c>
      <c r="D167" s="2691" t="str">
        <f>IF(職員点検資料２!D167="","",職員点検資料２!D167)</f>
        <v/>
      </c>
      <c r="E167" s="28" t="str">
        <f>職員点検資料２!E167</f>
        <v>保育士</v>
      </c>
      <c r="F167" s="29" t="str">
        <f>IF(職員点検資料２!F167="","",職員点検資料２!F167)</f>
        <v/>
      </c>
      <c r="G167" s="2691" t="str">
        <f>IF(職員点検資料２!G167="","",職員点検資料２!G167)</f>
        <v/>
      </c>
      <c r="H167" s="2691" t="str">
        <f>職員点検資料２!H167</f>
        <v>定めあり・定めなし</v>
      </c>
      <c r="I167" s="2715"/>
      <c r="J167" s="2705" t="s">
        <v>629</v>
      </c>
      <c r="K167" s="2708"/>
      <c r="L167" s="2656" t="s">
        <v>629</v>
      </c>
      <c r="M167" s="2715"/>
      <c r="N167" s="2705" t="s">
        <v>629</v>
      </c>
      <c r="O167" s="2708"/>
      <c r="P167" s="2656" t="s">
        <v>629</v>
      </c>
      <c r="Q167" s="2722"/>
      <c r="R167" s="2721" t="s">
        <v>629</v>
      </c>
      <c r="S167" s="2724"/>
      <c r="T167" s="2678" t="s">
        <v>629</v>
      </c>
      <c r="U167" s="36"/>
      <c r="V167" s="36"/>
      <c r="W167" s="36"/>
      <c r="X167" s="36"/>
      <c r="Z167" s="2662" t="str">
        <f>職員点検資料２!AD167</f>
        <v/>
      </c>
    </row>
    <row r="168" spans="1:26" s="16" customFormat="1">
      <c r="A168" s="2497"/>
      <c r="B168" s="2689"/>
      <c r="C168" s="2648"/>
      <c r="D168" s="2692"/>
      <c r="E168" s="30" t="str">
        <f>職員点検資料２!E168</f>
        <v>幼稚園教諭</v>
      </c>
      <c r="F168" s="31" t="str">
        <f>IF(職員点検資料２!F168="","",職員点検資料２!F168)</f>
        <v/>
      </c>
      <c r="G168" s="2692"/>
      <c r="H168" s="2692"/>
      <c r="I168" s="2716"/>
      <c r="J168" s="2706"/>
      <c r="K168" s="2709"/>
      <c r="L168" s="2657"/>
      <c r="M168" s="2716"/>
      <c r="N168" s="2706"/>
      <c r="O168" s="2709"/>
      <c r="P168" s="2657"/>
      <c r="Q168" s="2716"/>
      <c r="R168" s="2706"/>
      <c r="S168" s="2709"/>
      <c r="T168" s="2657"/>
      <c r="U168" s="36"/>
      <c r="V168" s="36"/>
      <c r="W168" s="36"/>
      <c r="X168" s="36"/>
      <c r="Z168" s="2663"/>
    </row>
    <row r="169" spans="1:26" s="16" customFormat="1">
      <c r="A169" s="2498"/>
      <c r="B169" s="2690"/>
      <c r="C169" s="2649"/>
      <c r="D169" s="2693"/>
      <c r="E169" s="32" t="str">
        <f>職員点検資料２!E169</f>
        <v>（　　　　　　）</v>
      </c>
      <c r="F169" s="33" t="str">
        <f>IF(職員点検資料２!F169="","",職員点検資料２!F169)</f>
        <v/>
      </c>
      <c r="G169" s="2693"/>
      <c r="H169" s="2693"/>
      <c r="I169" s="2717"/>
      <c r="J169" s="2707"/>
      <c r="K169" s="2710"/>
      <c r="L169" s="2658"/>
      <c r="M169" s="2717"/>
      <c r="N169" s="2707"/>
      <c r="O169" s="2710"/>
      <c r="P169" s="2658"/>
      <c r="Q169" s="2717"/>
      <c r="R169" s="2707"/>
      <c r="S169" s="2710"/>
      <c r="T169" s="2658"/>
      <c r="U169" s="36"/>
      <c r="V169" s="36"/>
      <c r="W169" s="36"/>
      <c r="X169" s="36"/>
      <c r="Z169" s="2664"/>
    </row>
    <row r="170" spans="1:26" s="16" customFormat="1" ht="12" customHeight="1">
      <c r="A170" s="2496">
        <v>56</v>
      </c>
      <c r="B170" s="2688" t="str">
        <f>IF(職員点検資料２!B170="","",職員点検資料２!B170)</f>
        <v/>
      </c>
      <c r="C170" s="2647" t="str">
        <f>IF(職員点検資料２!C170="","",職員点検資料２!C170)</f>
        <v/>
      </c>
      <c r="D170" s="2691" t="str">
        <f>IF(職員点検資料２!D170="","",職員点検資料２!D170)</f>
        <v/>
      </c>
      <c r="E170" s="28" t="str">
        <f>職員点検資料２!E170</f>
        <v>保育士</v>
      </c>
      <c r="F170" s="29" t="str">
        <f>IF(職員点検資料２!F170="","",職員点検資料２!F170)</f>
        <v/>
      </c>
      <c r="G170" s="2691" t="str">
        <f>IF(職員点検資料２!G170="","",職員点検資料２!G170)</f>
        <v/>
      </c>
      <c r="H170" s="2691" t="str">
        <f>職員点検資料２!H170</f>
        <v>定めあり・定めなし</v>
      </c>
      <c r="I170" s="2715"/>
      <c r="J170" s="2705" t="s">
        <v>629</v>
      </c>
      <c r="K170" s="2708"/>
      <c r="L170" s="2656" t="s">
        <v>629</v>
      </c>
      <c r="M170" s="2715"/>
      <c r="N170" s="2705" t="s">
        <v>629</v>
      </c>
      <c r="O170" s="2708"/>
      <c r="P170" s="2656" t="s">
        <v>629</v>
      </c>
      <c r="Q170" s="2722"/>
      <c r="R170" s="2721" t="s">
        <v>629</v>
      </c>
      <c r="S170" s="2724"/>
      <c r="T170" s="2678" t="s">
        <v>629</v>
      </c>
      <c r="U170" s="36"/>
      <c r="V170" s="36"/>
      <c r="W170" s="36"/>
      <c r="X170" s="36"/>
      <c r="Z170" s="2662" t="str">
        <f>職員点検資料２!AD170</f>
        <v/>
      </c>
    </row>
    <row r="171" spans="1:26" s="16" customFormat="1">
      <c r="A171" s="2497"/>
      <c r="B171" s="2689"/>
      <c r="C171" s="2648"/>
      <c r="D171" s="2692"/>
      <c r="E171" s="30" t="str">
        <f>職員点検資料２!E171</f>
        <v>幼稚園教諭</v>
      </c>
      <c r="F171" s="31" t="str">
        <f>IF(職員点検資料２!F171="","",職員点検資料２!F171)</f>
        <v/>
      </c>
      <c r="G171" s="2692"/>
      <c r="H171" s="2692"/>
      <c r="I171" s="2716"/>
      <c r="J171" s="2706"/>
      <c r="K171" s="2709"/>
      <c r="L171" s="2657"/>
      <c r="M171" s="2716"/>
      <c r="N171" s="2706"/>
      <c r="O171" s="2709"/>
      <c r="P171" s="2657"/>
      <c r="Q171" s="2716"/>
      <c r="R171" s="2706"/>
      <c r="S171" s="2709"/>
      <c r="T171" s="2657"/>
      <c r="U171" s="36"/>
      <c r="V171" s="36"/>
      <c r="W171" s="36"/>
      <c r="X171" s="36"/>
      <c r="Z171" s="2663"/>
    </row>
    <row r="172" spans="1:26" s="16" customFormat="1">
      <c r="A172" s="2498"/>
      <c r="B172" s="2690"/>
      <c r="C172" s="2649"/>
      <c r="D172" s="2693"/>
      <c r="E172" s="32" t="str">
        <f>職員点検資料２!E172</f>
        <v>（　　　　　　）</v>
      </c>
      <c r="F172" s="33" t="str">
        <f>IF(職員点検資料２!F172="","",職員点検資料２!F172)</f>
        <v/>
      </c>
      <c r="G172" s="2693"/>
      <c r="H172" s="2693"/>
      <c r="I172" s="2717"/>
      <c r="J172" s="2707"/>
      <c r="K172" s="2710"/>
      <c r="L172" s="2658"/>
      <c r="M172" s="2717"/>
      <c r="N172" s="2707"/>
      <c r="O172" s="2710"/>
      <c r="P172" s="2658"/>
      <c r="Q172" s="2717"/>
      <c r="R172" s="2707"/>
      <c r="S172" s="2710"/>
      <c r="T172" s="2658"/>
      <c r="U172" s="36"/>
      <c r="V172" s="36"/>
      <c r="W172" s="36"/>
      <c r="X172" s="36"/>
      <c r="Z172" s="2664"/>
    </row>
    <row r="173" spans="1:26" s="16" customFormat="1" ht="12" customHeight="1">
      <c r="A173" s="2496">
        <v>57</v>
      </c>
      <c r="B173" s="2688" t="str">
        <f>IF(職員点検資料２!B173="","",職員点検資料２!B173)</f>
        <v/>
      </c>
      <c r="C173" s="2647" t="str">
        <f>IF(職員点検資料２!C173="","",職員点検資料２!C173)</f>
        <v/>
      </c>
      <c r="D173" s="2691" t="str">
        <f>IF(職員点検資料２!D173="","",職員点検資料２!D173)</f>
        <v/>
      </c>
      <c r="E173" s="28" t="str">
        <f>職員点検資料２!E173</f>
        <v>保育士</v>
      </c>
      <c r="F173" s="29" t="str">
        <f>IF(職員点検資料２!F173="","",職員点検資料２!F173)</f>
        <v/>
      </c>
      <c r="G173" s="2691" t="str">
        <f>IF(職員点検資料２!G173="","",職員点検資料２!G173)</f>
        <v/>
      </c>
      <c r="H173" s="2691" t="str">
        <f>職員点検資料２!H173</f>
        <v>定めあり・定めなし</v>
      </c>
      <c r="I173" s="2715"/>
      <c r="J173" s="2705" t="s">
        <v>629</v>
      </c>
      <c r="K173" s="2708"/>
      <c r="L173" s="2656" t="s">
        <v>629</v>
      </c>
      <c r="M173" s="2715"/>
      <c r="N173" s="2705" t="s">
        <v>629</v>
      </c>
      <c r="O173" s="2708"/>
      <c r="P173" s="2656" t="s">
        <v>629</v>
      </c>
      <c r="Q173" s="2722"/>
      <c r="R173" s="2721" t="s">
        <v>629</v>
      </c>
      <c r="S173" s="2724"/>
      <c r="T173" s="2678" t="s">
        <v>629</v>
      </c>
      <c r="U173" s="36"/>
      <c r="V173" s="36"/>
      <c r="W173" s="36"/>
      <c r="X173" s="36"/>
      <c r="Z173" s="2662" t="str">
        <f>職員点検資料２!AD173</f>
        <v/>
      </c>
    </row>
    <row r="174" spans="1:26" s="16" customFormat="1">
      <c r="A174" s="2497"/>
      <c r="B174" s="2689"/>
      <c r="C174" s="2648"/>
      <c r="D174" s="2692"/>
      <c r="E174" s="30" t="str">
        <f>職員点検資料２!E174</f>
        <v>幼稚園教諭</v>
      </c>
      <c r="F174" s="31" t="str">
        <f>IF(職員点検資料２!F174="","",職員点検資料２!F174)</f>
        <v/>
      </c>
      <c r="G174" s="2692"/>
      <c r="H174" s="2692"/>
      <c r="I174" s="2716"/>
      <c r="J174" s="2706"/>
      <c r="K174" s="2709"/>
      <c r="L174" s="2657"/>
      <c r="M174" s="2716"/>
      <c r="N174" s="2706"/>
      <c r="O174" s="2709"/>
      <c r="P174" s="2657"/>
      <c r="Q174" s="2716"/>
      <c r="R174" s="2706"/>
      <c r="S174" s="2709"/>
      <c r="T174" s="2657"/>
      <c r="U174" s="36"/>
      <c r="V174" s="36"/>
      <c r="W174" s="36"/>
      <c r="X174" s="36"/>
      <c r="Z174" s="2663"/>
    </row>
    <row r="175" spans="1:26" s="16" customFormat="1">
      <c r="A175" s="2498"/>
      <c r="B175" s="2690"/>
      <c r="C175" s="2649"/>
      <c r="D175" s="2693"/>
      <c r="E175" s="32" t="str">
        <f>職員点検資料２!E175</f>
        <v>（　　　　　　）</v>
      </c>
      <c r="F175" s="33" t="str">
        <f>IF(職員点検資料２!F175="","",職員点検資料２!F175)</f>
        <v/>
      </c>
      <c r="G175" s="2693"/>
      <c r="H175" s="2693"/>
      <c r="I175" s="2717"/>
      <c r="J175" s="2707"/>
      <c r="K175" s="2710"/>
      <c r="L175" s="2658"/>
      <c r="M175" s="2717"/>
      <c r="N175" s="2707"/>
      <c r="O175" s="2710"/>
      <c r="P175" s="2658"/>
      <c r="Q175" s="2717"/>
      <c r="R175" s="2707"/>
      <c r="S175" s="2710"/>
      <c r="T175" s="2658"/>
      <c r="U175" s="36"/>
      <c r="V175" s="36"/>
      <c r="W175" s="36"/>
      <c r="X175" s="36"/>
      <c r="Z175" s="2664"/>
    </row>
    <row r="176" spans="1:26" s="16" customFormat="1" ht="12" customHeight="1">
      <c r="A176" s="2496">
        <v>58</v>
      </c>
      <c r="B176" s="2688" t="str">
        <f>IF(職員点検資料２!B176="","",職員点検資料２!B176)</f>
        <v/>
      </c>
      <c r="C176" s="2647" t="str">
        <f>IF(職員点検資料２!C176="","",職員点検資料２!C176)</f>
        <v/>
      </c>
      <c r="D176" s="2691" t="str">
        <f>IF(職員点検資料２!D176="","",職員点検資料２!D176)</f>
        <v/>
      </c>
      <c r="E176" s="28" t="str">
        <f>職員点検資料２!E176</f>
        <v>保育士</v>
      </c>
      <c r="F176" s="29" t="str">
        <f>IF(職員点検資料２!F176="","",職員点検資料２!F176)</f>
        <v/>
      </c>
      <c r="G176" s="2691" t="str">
        <f>IF(職員点検資料２!G176="","",職員点検資料２!G176)</f>
        <v/>
      </c>
      <c r="H176" s="2691" t="str">
        <f>職員点検資料２!H176</f>
        <v>定めあり・定めなし</v>
      </c>
      <c r="I176" s="2715"/>
      <c r="J176" s="2705" t="s">
        <v>629</v>
      </c>
      <c r="K176" s="2708"/>
      <c r="L176" s="2656" t="s">
        <v>629</v>
      </c>
      <c r="M176" s="2715"/>
      <c r="N176" s="2705" t="s">
        <v>629</v>
      </c>
      <c r="O176" s="2708"/>
      <c r="P176" s="2656" t="s">
        <v>629</v>
      </c>
      <c r="Q176" s="2722"/>
      <c r="R176" s="2721" t="s">
        <v>629</v>
      </c>
      <c r="S176" s="2724"/>
      <c r="T176" s="2678" t="s">
        <v>629</v>
      </c>
      <c r="U176" s="36"/>
      <c r="V176" s="36"/>
      <c r="W176" s="36"/>
      <c r="X176" s="36"/>
      <c r="Z176" s="2662" t="str">
        <f>職員点検資料２!AD176</f>
        <v/>
      </c>
    </row>
    <row r="177" spans="1:26" s="16" customFormat="1">
      <c r="A177" s="2497"/>
      <c r="B177" s="2689"/>
      <c r="C177" s="2648"/>
      <c r="D177" s="2692"/>
      <c r="E177" s="30" t="str">
        <f>職員点検資料２!E177</f>
        <v>幼稚園教諭</v>
      </c>
      <c r="F177" s="31" t="str">
        <f>IF(職員点検資料２!F177="","",職員点検資料２!F177)</f>
        <v/>
      </c>
      <c r="G177" s="2692"/>
      <c r="H177" s="2692"/>
      <c r="I177" s="2716"/>
      <c r="J177" s="2706"/>
      <c r="K177" s="2709"/>
      <c r="L177" s="2657"/>
      <c r="M177" s="2716"/>
      <c r="N177" s="2706"/>
      <c r="O177" s="2709"/>
      <c r="P177" s="2657"/>
      <c r="Q177" s="2716"/>
      <c r="R177" s="2706"/>
      <c r="S177" s="2709"/>
      <c r="T177" s="2657"/>
      <c r="U177" s="36"/>
      <c r="V177" s="36"/>
      <c r="W177" s="36"/>
      <c r="X177" s="36"/>
      <c r="Z177" s="2663"/>
    </row>
    <row r="178" spans="1:26" s="16" customFormat="1">
      <c r="A178" s="2498"/>
      <c r="B178" s="2690"/>
      <c r="C178" s="2649"/>
      <c r="D178" s="2693"/>
      <c r="E178" s="32" t="str">
        <f>職員点検資料２!E178</f>
        <v>（　　　　　　）</v>
      </c>
      <c r="F178" s="33" t="str">
        <f>IF(職員点検資料２!F178="","",職員点検資料２!F178)</f>
        <v/>
      </c>
      <c r="G178" s="2693"/>
      <c r="H178" s="2693"/>
      <c r="I178" s="2717"/>
      <c r="J178" s="2707"/>
      <c r="K178" s="2710"/>
      <c r="L178" s="2658"/>
      <c r="M178" s="2717"/>
      <c r="N178" s="2707"/>
      <c r="O178" s="2710"/>
      <c r="P178" s="2658"/>
      <c r="Q178" s="2717"/>
      <c r="R178" s="2707"/>
      <c r="S178" s="2710"/>
      <c r="T178" s="2658"/>
      <c r="U178" s="36"/>
      <c r="V178" s="36"/>
      <c r="W178" s="36"/>
      <c r="X178" s="36"/>
      <c r="Z178" s="2664"/>
    </row>
    <row r="179" spans="1:26" s="16" customFormat="1" ht="12" customHeight="1">
      <c r="A179" s="2496">
        <v>59</v>
      </c>
      <c r="B179" s="2688" t="str">
        <f>IF(職員点検資料２!B179="","",職員点検資料２!B179)</f>
        <v/>
      </c>
      <c r="C179" s="2647" t="str">
        <f>IF(職員点検資料２!C179="","",職員点検資料２!C179)</f>
        <v/>
      </c>
      <c r="D179" s="2691" t="str">
        <f>IF(職員点検資料２!D179="","",職員点検資料２!D179)</f>
        <v/>
      </c>
      <c r="E179" s="28" t="str">
        <f>職員点検資料２!E179</f>
        <v>保育士</v>
      </c>
      <c r="F179" s="29" t="str">
        <f>IF(職員点検資料２!F179="","",職員点検資料２!F179)</f>
        <v/>
      </c>
      <c r="G179" s="2691" t="str">
        <f>IF(職員点検資料２!G179="","",職員点検資料２!G179)</f>
        <v/>
      </c>
      <c r="H179" s="2691" t="str">
        <f>職員点検資料２!H179</f>
        <v>定めあり・定めなし</v>
      </c>
      <c r="I179" s="2715"/>
      <c r="J179" s="2705" t="s">
        <v>629</v>
      </c>
      <c r="K179" s="2708"/>
      <c r="L179" s="2656" t="s">
        <v>629</v>
      </c>
      <c r="M179" s="2715"/>
      <c r="N179" s="2705" t="s">
        <v>629</v>
      </c>
      <c r="O179" s="2708"/>
      <c r="P179" s="2656" t="s">
        <v>629</v>
      </c>
      <c r="Q179" s="2722"/>
      <c r="R179" s="2721" t="s">
        <v>629</v>
      </c>
      <c r="S179" s="2724"/>
      <c r="T179" s="2678" t="s">
        <v>629</v>
      </c>
      <c r="U179" s="36"/>
      <c r="V179" s="36"/>
      <c r="W179" s="36"/>
      <c r="X179" s="36"/>
      <c r="Z179" s="2662" t="str">
        <f>職員点検資料２!AD179</f>
        <v/>
      </c>
    </row>
    <row r="180" spans="1:26" s="16" customFormat="1">
      <c r="A180" s="2497"/>
      <c r="B180" s="2689"/>
      <c r="C180" s="2648"/>
      <c r="D180" s="2692"/>
      <c r="E180" s="30" t="str">
        <f>職員点検資料２!E180</f>
        <v>幼稚園教諭</v>
      </c>
      <c r="F180" s="31" t="str">
        <f>IF(職員点検資料２!F180="","",職員点検資料２!F180)</f>
        <v/>
      </c>
      <c r="G180" s="2692"/>
      <c r="H180" s="2692"/>
      <c r="I180" s="2716"/>
      <c r="J180" s="2706"/>
      <c r="K180" s="2709"/>
      <c r="L180" s="2657"/>
      <c r="M180" s="2716"/>
      <c r="N180" s="2706"/>
      <c r="O180" s="2709"/>
      <c r="P180" s="2657"/>
      <c r="Q180" s="2716"/>
      <c r="R180" s="2706"/>
      <c r="S180" s="2709"/>
      <c r="T180" s="2657"/>
      <c r="U180" s="36"/>
      <c r="V180" s="36"/>
      <c r="W180" s="36"/>
      <c r="X180" s="36"/>
      <c r="Z180" s="2663"/>
    </row>
    <row r="181" spans="1:26" s="16" customFormat="1">
      <c r="A181" s="2498"/>
      <c r="B181" s="2690"/>
      <c r="C181" s="2649"/>
      <c r="D181" s="2693"/>
      <c r="E181" s="32" t="str">
        <f>職員点検資料２!E181</f>
        <v>（　　　　　　）</v>
      </c>
      <c r="F181" s="33" t="str">
        <f>IF(職員点検資料２!F181="","",職員点検資料２!F181)</f>
        <v/>
      </c>
      <c r="G181" s="2693"/>
      <c r="H181" s="2693"/>
      <c r="I181" s="2717"/>
      <c r="J181" s="2707"/>
      <c r="K181" s="2710"/>
      <c r="L181" s="2658"/>
      <c r="M181" s="2717"/>
      <c r="N181" s="2707"/>
      <c r="O181" s="2710"/>
      <c r="P181" s="2658"/>
      <c r="Q181" s="2717"/>
      <c r="R181" s="2707"/>
      <c r="S181" s="2710"/>
      <c r="T181" s="2658"/>
      <c r="U181" s="36"/>
      <c r="V181" s="36"/>
      <c r="W181" s="36"/>
      <c r="X181" s="36"/>
      <c r="Z181" s="2664"/>
    </row>
    <row r="182" spans="1:26" s="16" customFormat="1" ht="12" customHeight="1">
      <c r="A182" s="2496">
        <v>60</v>
      </c>
      <c r="B182" s="2688" t="str">
        <f>IF(職員点検資料２!B182="","",職員点検資料２!B182)</f>
        <v/>
      </c>
      <c r="C182" s="2647" t="str">
        <f>IF(職員点検資料２!C182="","",職員点検資料２!C182)</f>
        <v/>
      </c>
      <c r="D182" s="2691" t="str">
        <f>IF(職員点検資料２!D182="","",職員点検資料２!D182)</f>
        <v/>
      </c>
      <c r="E182" s="28" t="str">
        <f>職員点検資料２!E182</f>
        <v>保育士</v>
      </c>
      <c r="F182" s="29" t="str">
        <f>IF(職員点検資料２!F182="","",職員点検資料２!F182)</f>
        <v/>
      </c>
      <c r="G182" s="2691" t="str">
        <f>IF(職員点検資料２!G182="","",職員点検資料２!G182)</f>
        <v/>
      </c>
      <c r="H182" s="2691" t="str">
        <f>職員点検資料２!H182</f>
        <v>定めあり・定めなし</v>
      </c>
      <c r="I182" s="2715"/>
      <c r="J182" s="2705" t="s">
        <v>629</v>
      </c>
      <c r="K182" s="2708"/>
      <c r="L182" s="2656" t="s">
        <v>629</v>
      </c>
      <c r="M182" s="2715"/>
      <c r="N182" s="2705" t="s">
        <v>629</v>
      </c>
      <c r="O182" s="2708"/>
      <c r="P182" s="2656" t="s">
        <v>629</v>
      </c>
      <c r="Q182" s="2722"/>
      <c r="R182" s="2721" t="s">
        <v>629</v>
      </c>
      <c r="S182" s="2724"/>
      <c r="T182" s="2678" t="s">
        <v>629</v>
      </c>
      <c r="U182" s="36"/>
      <c r="V182" s="36"/>
      <c r="W182" s="36"/>
      <c r="X182" s="36"/>
      <c r="Z182" s="2662" t="str">
        <f>職員点検資料２!AD182</f>
        <v/>
      </c>
    </row>
    <row r="183" spans="1:26" s="16" customFormat="1">
      <c r="A183" s="2497"/>
      <c r="B183" s="2689"/>
      <c r="C183" s="2648"/>
      <c r="D183" s="2692"/>
      <c r="E183" s="30" t="str">
        <f>職員点検資料２!E183</f>
        <v>幼稚園教諭</v>
      </c>
      <c r="F183" s="31" t="str">
        <f>IF(職員点検資料２!F183="","",職員点検資料２!F183)</f>
        <v/>
      </c>
      <c r="G183" s="2692"/>
      <c r="H183" s="2692"/>
      <c r="I183" s="2716"/>
      <c r="J183" s="2706"/>
      <c r="K183" s="2709"/>
      <c r="L183" s="2657"/>
      <c r="M183" s="2716"/>
      <c r="N183" s="2706"/>
      <c r="O183" s="2709"/>
      <c r="P183" s="2657"/>
      <c r="Q183" s="2716"/>
      <c r="R183" s="2706"/>
      <c r="S183" s="2709"/>
      <c r="T183" s="2657"/>
      <c r="U183" s="36"/>
      <c r="V183" s="36"/>
      <c r="W183" s="36"/>
      <c r="X183" s="36"/>
      <c r="Z183" s="2663"/>
    </row>
    <row r="184" spans="1:26" s="16" customFormat="1">
      <c r="A184" s="2498"/>
      <c r="B184" s="2690"/>
      <c r="C184" s="2649"/>
      <c r="D184" s="2693"/>
      <c r="E184" s="32" t="str">
        <f>職員点検資料２!E184</f>
        <v>（　　　　　　）</v>
      </c>
      <c r="F184" s="33" t="str">
        <f>IF(職員点検資料２!F184="","",職員点検資料２!F184)</f>
        <v/>
      </c>
      <c r="G184" s="2693"/>
      <c r="H184" s="2693"/>
      <c r="I184" s="2717"/>
      <c r="J184" s="2707"/>
      <c r="K184" s="2710"/>
      <c r="L184" s="2658"/>
      <c r="M184" s="2717"/>
      <c r="N184" s="2707"/>
      <c r="O184" s="2710"/>
      <c r="P184" s="2658"/>
      <c r="Q184" s="2717"/>
      <c r="R184" s="2707"/>
      <c r="S184" s="2710"/>
      <c r="T184" s="2658"/>
      <c r="U184" s="36"/>
      <c r="V184" s="36"/>
      <c r="W184" s="36"/>
      <c r="X184" s="36"/>
      <c r="Z184" s="2664"/>
    </row>
  </sheetData>
  <sheetProtection sheet="1" objects="1" scenarios="1"/>
  <mergeCells count="1158">
    <mergeCell ref="Q3:T3"/>
    <mergeCell ref="R23:R25"/>
    <mergeCell ref="Q23:Q25"/>
    <mergeCell ref="R20:R22"/>
    <mergeCell ref="Q20:Q22"/>
    <mergeCell ref="R8:R10"/>
    <mergeCell ref="Q8:Q10"/>
    <mergeCell ref="R5:R7"/>
    <mergeCell ref="Q5:Q7"/>
    <mergeCell ref="S4:T4"/>
    <mergeCell ref="Q4:R4"/>
    <mergeCell ref="R41:R43"/>
    <mergeCell ref="Q41:Q43"/>
    <mergeCell ref="R38:R40"/>
    <mergeCell ref="Q38:Q40"/>
    <mergeCell ref="R35:R37"/>
    <mergeCell ref="Q35:Q37"/>
    <mergeCell ref="R32:R34"/>
    <mergeCell ref="Q32:Q34"/>
    <mergeCell ref="R29:R31"/>
    <mergeCell ref="Q29:Q31"/>
    <mergeCell ref="S26:S28"/>
    <mergeCell ref="T26:T28"/>
    <mergeCell ref="S29:S31"/>
    <mergeCell ref="T29:T31"/>
    <mergeCell ref="S32:S34"/>
    <mergeCell ref="T32:T34"/>
    <mergeCell ref="S35:S37"/>
    <mergeCell ref="T35:T37"/>
    <mergeCell ref="S17:S19"/>
    <mergeCell ref="T17:T19"/>
    <mergeCell ref="S20:S22"/>
    <mergeCell ref="R59:R61"/>
    <mergeCell ref="Q59:Q61"/>
    <mergeCell ref="R56:R58"/>
    <mergeCell ref="Q56:Q58"/>
    <mergeCell ref="R53:R55"/>
    <mergeCell ref="Q53:Q55"/>
    <mergeCell ref="R50:R52"/>
    <mergeCell ref="Q50:Q52"/>
    <mergeCell ref="R47:R49"/>
    <mergeCell ref="Q47:Q49"/>
    <mergeCell ref="R77:R79"/>
    <mergeCell ref="Q77:Q79"/>
    <mergeCell ref="R74:R76"/>
    <mergeCell ref="Q74:Q76"/>
    <mergeCell ref="R71:R73"/>
    <mergeCell ref="Q71:Q73"/>
    <mergeCell ref="R68:R70"/>
    <mergeCell ref="Q68:Q70"/>
    <mergeCell ref="R65:R67"/>
    <mergeCell ref="Q65:Q67"/>
    <mergeCell ref="Q62:Q64"/>
    <mergeCell ref="R62:R64"/>
    <mergeCell ref="M140:M142"/>
    <mergeCell ref="N140:N142"/>
    <mergeCell ref="O140:O142"/>
    <mergeCell ref="P140:P142"/>
    <mergeCell ref="M122:M124"/>
    <mergeCell ref="N122:N124"/>
    <mergeCell ref="O122:O124"/>
    <mergeCell ref="R95:R97"/>
    <mergeCell ref="Q95:Q97"/>
    <mergeCell ref="R92:R94"/>
    <mergeCell ref="Q92:Q94"/>
    <mergeCell ref="R89:R91"/>
    <mergeCell ref="Q89:Q91"/>
    <mergeCell ref="R86:R88"/>
    <mergeCell ref="Q86:Q88"/>
    <mergeCell ref="R83:R85"/>
    <mergeCell ref="Q83:Q85"/>
    <mergeCell ref="R113:R115"/>
    <mergeCell ref="Q113:Q115"/>
    <mergeCell ref="R110:R112"/>
    <mergeCell ref="Q110:Q112"/>
    <mergeCell ref="R107:R109"/>
    <mergeCell ref="Q107:Q109"/>
    <mergeCell ref="R104:R106"/>
    <mergeCell ref="Q104:Q106"/>
    <mergeCell ref="R101:R103"/>
    <mergeCell ref="Q101:Q103"/>
    <mergeCell ref="Q98:Q100"/>
    <mergeCell ref="R98:R100"/>
    <mergeCell ref="R131:R133"/>
    <mergeCell ref="Q131:Q133"/>
    <mergeCell ref="R128:R130"/>
    <mergeCell ref="Q128:Q130"/>
    <mergeCell ref="R125:R127"/>
    <mergeCell ref="Q125:Q127"/>
    <mergeCell ref="R122:R124"/>
    <mergeCell ref="Q122:Q124"/>
    <mergeCell ref="R119:R121"/>
    <mergeCell ref="Q119:Q121"/>
    <mergeCell ref="R149:R151"/>
    <mergeCell ref="Q149:Q151"/>
    <mergeCell ref="R146:R148"/>
    <mergeCell ref="Q146:Q148"/>
    <mergeCell ref="R143:R145"/>
    <mergeCell ref="Q143:Q145"/>
    <mergeCell ref="R140:R142"/>
    <mergeCell ref="Q140:Q142"/>
    <mergeCell ref="R137:R139"/>
    <mergeCell ref="Q137:Q139"/>
    <mergeCell ref="R167:R169"/>
    <mergeCell ref="Q167:Q169"/>
    <mergeCell ref="R164:R166"/>
    <mergeCell ref="Q164:Q166"/>
    <mergeCell ref="R161:R163"/>
    <mergeCell ref="Q161:Q163"/>
    <mergeCell ref="R158:R160"/>
    <mergeCell ref="Q158:Q160"/>
    <mergeCell ref="R155:R157"/>
    <mergeCell ref="Q155:Q157"/>
    <mergeCell ref="I179:I181"/>
    <mergeCell ref="J179:J181"/>
    <mergeCell ref="K179:K181"/>
    <mergeCell ref="L179:L181"/>
    <mergeCell ref="M179:M181"/>
    <mergeCell ref="N179:N181"/>
    <mergeCell ref="O179:O181"/>
    <mergeCell ref="P179:P181"/>
    <mergeCell ref="I161:I163"/>
    <mergeCell ref="J161:J163"/>
    <mergeCell ref="K161:K163"/>
    <mergeCell ref="L161:L163"/>
    <mergeCell ref="M161:M163"/>
    <mergeCell ref="N161:N163"/>
    <mergeCell ref="O161:O163"/>
    <mergeCell ref="P161:P163"/>
    <mergeCell ref="I164:I166"/>
    <mergeCell ref="J164:J166"/>
    <mergeCell ref="K164:K166"/>
    <mergeCell ref="L164:L166"/>
    <mergeCell ref="M164:M166"/>
    <mergeCell ref="N164:N166"/>
    <mergeCell ref="I158:I160"/>
    <mergeCell ref="J158:J160"/>
    <mergeCell ref="K158:K160"/>
    <mergeCell ref="L158:L160"/>
    <mergeCell ref="M158:M160"/>
    <mergeCell ref="N158:N160"/>
    <mergeCell ref="O158:O160"/>
    <mergeCell ref="P158:P160"/>
    <mergeCell ref="I143:I145"/>
    <mergeCell ref="J143:J145"/>
    <mergeCell ref="K143:K145"/>
    <mergeCell ref="L143:L145"/>
    <mergeCell ref="M143:M145"/>
    <mergeCell ref="N143:N145"/>
    <mergeCell ref="O143:O145"/>
    <mergeCell ref="P143:P145"/>
    <mergeCell ref="I146:I148"/>
    <mergeCell ref="J146:J148"/>
    <mergeCell ref="K146:K148"/>
    <mergeCell ref="L146:L148"/>
    <mergeCell ref="M146:M148"/>
    <mergeCell ref="N146:N148"/>
    <mergeCell ref="O146:O148"/>
    <mergeCell ref="P146:P148"/>
    <mergeCell ref="I119:I121"/>
    <mergeCell ref="J119:J121"/>
    <mergeCell ref="K119:K121"/>
    <mergeCell ref="L119:L121"/>
    <mergeCell ref="M119:M121"/>
    <mergeCell ref="N119:N121"/>
    <mergeCell ref="O119:O121"/>
    <mergeCell ref="P119:P121"/>
    <mergeCell ref="I122:I124"/>
    <mergeCell ref="J122:J124"/>
    <mergeCell ref="K122:K124"/>
    <mergeCell ref="I125:I127"/>
    <mergeCell ref="J125:J127"/>
    <mergeCell ref="K125:K127"/>
    <mergeCell ref="L125:L127"/>
    <mergeCell ref="M125:M127"/>
    <mergeCell ref="N125:N127"/>
    <mergeCell ref="O125:O127"/>
    <mergeCell ref="P125:P127"/>
    <mergeCell ref="I107:I109"/>
    <mergeCell ref="J107:J109"/>
    <mergeCell ref="K107:K109"/>
    <mergeCell ref="L107:L109"/>
    <mergeCell ref="M107:M109"/>
    <mergeCell ref="N107:N109"/>
    <mergeCell ref="O107:O109"/>
    <mergeCell ref="P107:P109"/>
    <mergeCell ref="I110:I112"/>
    <mergeCell ref="J110:J112"/>
    <mergeCell ref="K110:K112"/>
    <mergeCell ref="L110:L112"/>
    <mergeCell ref="M110:M112"/>
    <mergeCell ref="N110:N112"/>
    <mergeCell ref="O110:O112"/>
    <mergeCell ref="P110:P112"/>
    <mergeCell ref="M116:M118"/>
    <mergeCell ref="N116:N118"/>
    <mergeCell ref="O116:O118"/>
    <mergeCell ref="P116:P118"/>
    <mergeCell ref="M104:M106"/>
    <mergeCell ref="N104:N106"/>
    <mergeCell ref="O104:O106"/>
    <mergeCell ref="P104:P106"/>
    <mergeCell ref="I89:I91"/>
    <mergeCell ref="J89:J91"/>
    <mergeCell ref="K89:K91"/>
    <mergeCell ref="L89:L91"/>
    <mergeCell ref="M89:M91"/>
    <mergeCell ref="N89:N91"/>
    <mergeCell ref="O89:O91"/>
    <mergeCell ref="P89:P91"/>
    <mergeCell ref="I92:I94"/>
    <mergeCell ref="J92:J94"/>
    <mergeCell ref="K92:K94"/>
    <mergeCell ref="L92:L94"/>
    <mergeCell ref="M92:M94"/>
    <mergeCell ref="N92:N94"/>
    <mergeCell ref="O92:O94"/>
    <mergeCell ref="P92:P94"/>
    <mergeCell ref="M98:M100"/>
    <mergeCell ref="N98:N100"/>
    <mergeCell ref="P95:P97"/>
    <mergeCell ref="P98:P100"/>
    <mergeCell ref="P101:P103"/>
    <mergeCell ref="I104:I106"/>
    <mergeCell ref="J104:J106"/>
    <mergeCell ref="K104:K106"/>
    <mergeCell ref="L104:L106"/>
    <mergeCell ref="I71:I73"/>
    <mergeCell ref="J71:J73"/>
    <mergeCell ref="K71:K73"/>
    <mergeCell ref="L71:L73"/>
    <mergeCell ref="M71:M73"/>
    <mergeCell ref="N71:N73"/>
    <mergeCell ref="O71:O73"/>
    <mergeCell ref="P71:P73"/>
    <mergeCell ref="I74:I76"/>
    <mergeCell ref="J74:J76"/>
    <mergeCell ref="K74:K76"/>
    <mergeCell ref="L74:L76"/>
    <mergeCell ref="M74:M76"/>
    <mergeCell ref="N74:N76"/>
    <mergeCell ref="O74:O76"/>
    <mergeCell ref="P74:P76"/>
    <mergeCell ref="M80:M82"/>
    <mergeCell ref="N80:N82"/>
    <mergeCell ref="O80:O82"/>
    <mergeCell ref="P80:P82"/>
    <mergeCell ref="M68:M70"/>
    <mergeCell ref="N68:N70"/>
    <mergeCell ref="O68:O70"/>
    <mergeCell ref="P68:P70"/>
    <mergeCell ref="I53:I55"/>
    <mergeCell ref="J53:J55"/>
    <mergeCell ref="K53:K55"/>
    <mergeCell ref="L53:L55"/>
    <mergeCell ref="M53:M55"/>
    <mergeCell ref="N53:N55"/>
    <mergeCell ref="O53:O55"/>
    <mergeCell ref="P53:P55"/>
    <mergeCell ref="I56:I58"/>
    <mergeCell ref="J56:J58"/>
    <mergeCell ref="K56:K58"/>
    <mergeCell ref="L56:L58"/>
    <mergeCell ref="M56:M58"/>
    <mergeCell ref="N56:N58"/>
    <mergeCell ref="O56:O58"/>
    <mergeCell ref="P56:P58"/>
    <mergeCell ref="M62:M64"/>
    <mergeCell ref="N62:N64"/>
    <mergeCell ref="P59:P61"/>
    <mergeCell ref="P62:P64"/>
    <mergeCell ref="P65:P67"/>
    <mergeCell ref="I68:I70"/>
    <mergeCell ref="J68:J70"/>
    <mergeCell ref="K68:K70"/>
    <mergeCell ref="L68:L70"/>
    <mergeCell ref="I35:I37"/>
    <mergeCell ref="J35:J37"/>
    <mergeCell ref="K35:K37"/>
    <mergeCell ref="L35:L37"/>
    <mergeCell ref="M35:M37"/>
    <mergeCell ref="N35:N37"/>
    <mergeCell ref="O35:O37"/>
    <mergeCell ref="P35:P37"/>
    <mergeCell ref="I38:I40"/>
    <mergeCell ref="J38:J40"/>
    <mergeCell ref="K38:K40"/>
    <mergeCell ref="L38:L40"/>
    <mergeCell ref="M38:M40"/>
    <mergeCell ref="N38:N40"/>
    <mergeCell ref="O38:O40"/>
    <mergeCell ref="P38:P40"/>
    <mergeCell ref="M44:M46"/>
    <mergeCell ref="N44:N46"/>
    <mergeCell ref="O44:O46"/>
    <mergeCell ref="P44:P46"/>
    <mergeCell ref="I32:I34"/>
    <mergeCell ref="J32:J34"/>
    <mergeCell ref="K32:K34"/>
    <mergeCell ref="L32:L34"/>
    <mergeCell ref="M32:M34"/>
    <mergeCell ref="N32:N34"/>
    <mergeCell ref="O32:O34"/>
    <mergeCell ref="P32:P34"/>
    <mergeCell ref="I17:I19"/>
    <mergeCell ref="J17:J19"/>
    <mergeCell ref="K17:K19"/>
    <mergeCell ref="L17:L19"/>
    <mergeCell ref="M17:M19"/>
    <mergeCell ref="N17:N19"/>
    <mergeCell ref="O17:O19"/>
    <mergeCell ref="P17:P19"/>
    <mergeCell ref="I20:I22"/>
    <mergeCell ref="J20:J22"/>
    <mergeCell ref="K20:K22"/>
    <mergeCell ref="L20:L22"/>
    <mergeCell ref="M20:M22"/>
    <mergeCell ref="N20:N22"/>
    <mergeCell ref="O20:O22"/>
    <mergeCell ref="P20:P22"/>
    <mergeCell ref="P23:P25"/>
    <mergeCell ref="P14:P16"/>
    <mergeCell ref="U4:X4"/>
    <mergeCell ref="S5:S7"/>
    <mergeCell ref="T5:T7"/>
    <mergeCell ref="S8:S10"/>
    <mergeCell ref="T8:T10"/>
    <mergeCell ref="S11:S13"/>
    <mergeCell ref="T11:T13"/>
    <mergeCell ref="S14:S16"/>
    <mergeCell ref="T14:T16"/>
    <mergeCell ref="K29:K31"/>
    <mergeCell ref="L29:L31"/>
    <mergeCell ref="M29:M31"/>
    <mergeCell ref="N29:N31"/>
    <mergeCell ref="O29:O31"/>
    <mergeCell ref="P29:P31"/>
    <mergeCell ref="Q11:Q13"/>
    <mergeCell ref="R11:R13"/>
    <mergeCell ref="Q14:Q16"/>
    <mergeCell ref="Q17:Q19"/>
    <mergeCell ref="R17:R19"/>
    <mergeCell ref="R14:R16"/>
    <mergeCell ref="Q26:Q28"/>
    <mergeCell ref="R26:R28"/>
    <mergeCell ref="N26:N28"/>
    <mergeCell ref="O26:O28"/>
    <mergeCell ref="P26:P28"/>
    <mergeCell ref="K14:K16"/>
    <mergeCell ref="L14:L16"/>
    <mergeCell ref="M14:M16"/>
    <mergeCell ref="Z170:Z172"/>
    <mergeCell ref="Z173:Z175"/>
    <mergeCell ref="Z176:Z178"/>
    <mergeCell ref="Z179:Z181"/>
    <mergeCell ref="Z182:Z184"/>
    <mergeCell ref="Z155:Z157"/>
    <mergeCell ref="Z158:Z160"/>
    <mergeCell ref="Z161:Z163"/>
    <mergeCell ref="Z164:Z166"/>
    <mergeCell ref="Z167:Z169"/>
    <mergeCell ref="Z140:Z142"/>
    <mergeCell ref="Z143:Z145"/>
    <mergeCell ref="Z146:Z148"/>
    <mergeCell ref="Z149:Z151"/>
    <mergeCell ref="Z152:Z154"/>
    <mergeCell ref="Z125:Z127"/>
    <mergeCell ref="Z128:Z130"/>
    <mergeCell ref="Z131:Z133"/>
    <mergeCell ref="Z134:Z136"/>
    <mergeCell ref="Z137:Z139"/>
    <mergeCell ref="Z110:Z112"/>
    <mergeCell ref="Z113:Z115"/>
    <mergeCell ref="Z116:Z118"/>
    <mergeCell ref="Z119:Z121"/>
    <mergeCell ref="Z122:Z124"/>
    <mergeCell ref="Z95:Z97"/>
    <mergeCell ref="Z98:Z100"/>
    <mergeCell ref="Z101:Z103"/>
    <mergeCell ref="Z104:Z106"/>
    <mergeCell ref="Z107:Z109"/>
    <mergeCell ref="Z80:Z82"/>
    <mergeCell ref="Z83:Z85"/>
    <mergeCell ref="Z86:Z88"/>
    <mergeCell ref="Z89:Z91"/>
    <mergeCell ref="Z92:Z94"/>
    <mergeCell ref="Z65:Z67"/>
    <mergeCell ref="Z68:Z70"/>
    <mergeCell ref="Z71:Z73"/>
    <mergeCell ref="Z74:Z76"/>
    <mergeCell ref="Z77:Z79"/>
    <mergeCell ref="Z50:Z52"/>
    <mergeCell ref="Z53:Z55"/>
    <mergeCell ref="Z56:Z58"/>
    <mergeCell ref="Z59:Z61"/>
    <mergeCell ref="Z62:Z64"/>
    <mergeCell ref="Z35:Z37"/>
    <mergeCell ref="Z38:Z40"/>
    <mergeCell ref="Z41:Z43"/>
    <mergeCell ref="Z44:Z46"/>
    <mergeCell ref="Z47:Z49"/>
    <mergeCell ref="Z20:Z22"/>
    <mergeCell ref="Z23:Z25"/>
    <mergeCell ref="Z26:Z28"/>
    <mergeCell ref="Z29:Z31"/>
    <mergeCell ref="Z32:Z34"/>
    <mergeCell ref="Z5:Z7"/>
    <mergeCell ref="Z8:Z10"/>
    <mergeCell ref="Z11:Z13"/>
    <mergeCell ref="Z14:Z16"/>
    <mergeCell ref="Z17:Z19"/>
    <mergeCell ref="I5:I7"/>
    <mergeCell ref="J5:J7"/>
    <mergeCell ref="K5:K7"/>
    <mergeCell ref="L5:L7"/>
    <mergeCell ref="M5:M7"/>
    <mergeCell ref="N5:N7"/>
    <mergeCell ref="O5:O7"/>
    <mergeCell ref="P5:P7"/>
    <mergeCell ref="I8:I10"/>
    <mergeCell ref="J8:J10"/>
    <mergeCell ref="N8:N10"/>
    <mergeCell ref="O8:O10"/>
    <mergeCell ref="P8:P10"/>
    <mergeCell ref="I11:I13"/>
    <mergeCell ref="J11:J13"/>
    <mergeCell ref="K11:K13"/>
    <mergeCell ref="L11:L13"/>
    <mergeCell ref="M11:M13"/>
    <mergeCell ref="N11:N13"/>
    <mergeCell ref="O11:O13"/>
    <mergeCell ref="P11:P13"/>
    <mergeCell ref="S173:S175"/>
    <mergeCell ref="T173:T175"/>
    <mergeCell ref="S176:S178"/>
    <mergeCell ref="T176:T178"/>
    <mergeCell ref="S179:S181"/>
    <mergeCell ref="T179:T181"/>
    <mergeCell ref="S182:S184"/>
    <mergeCell ref="T182:T184"/>
    <mergeCell ref="S158:S160"/>
    <mergeCell ref="T158:T160"/>
    <mergeCell ref="S161:S163"/>
    <mergeCell ref="T161:T163"/>
    <mergeCell ref="S164:S166"/>
    <mergeCell ref="T164:T166"/>
    <mergeCell ref="S167:S169"/>
    <mergeCell ref="T167:T169"/>
    <mergeCell ref="S170:S172"/>
    <mergeCell ref="T170:T172"/>
    <mergeCell ref="S143:S145"/>
    <mergeCell ref="T143:T145"/>
    <mergeCell ref="S146:S148"/>
    <mergeCell ref="T146:T148"/>
    <mergeCell ref="S149:S151"/>
    <mergeCell ref="T149:T151"/>
    <mergeCell ref="S152:S154"/>
    <mergeCell ref="T152:T154"/>
    <mergeCell ref="S155:S157"/>
    <mergeCell ref="N14:N16"/>
    <mergeCell ref="O14:O16"/>
    <mergeCell ref="T155:T157"/>
    <mergeCell ref="S128:S130"/>
    <mergeCell ref="T128:T130"/>
    <mergeCell ref="S131:S133"/>
    <mergeCell ref="T131:T133"/>
    <mergeCell ref="S134:S136"/>
    <mergeCell ref="T134:T136"/>
    <mergeCell ref="S137:S139"/>
    <mergeCell ref="T137:T139"/>
    <mergeCell ref="S140:S142"/>
    <mergeCell ref="T140:T142"/>
    <mergeCell ref="S113:S115"/>
    <mergeCell ref="T113:T115"/>
    <mergeCell ref="S116:S118"/>
    <mergeCell ref="T116:T118"/>
    <mergeCell ref="S119:S121"/>
    <mergeCell ref="T119:T121"/>
    <mergeCell ref="S122:S124"/>
    <mergeCell ref="T122:T124"/>
    <mergeCell ref="S125:S127"/>
    <mergeCell ref="T125:T127"/>
    <mergeCell ref="S98:S100"/>
    <mergeCell ref="T98:T100"/>
    <mergeCell ref="S101:S103"/>
    <mergeCell ref="T101:T103"/>
    <mergeCell ref="S104:S106"/>
    <mergeCell ref="T104:T106"/>
    <mergeCell ref="S107:S109"/>
    <mergeCell ref="T107:T109"/>
    <mergeCell ref="S110:S112"/>
    <mergeCell ref="T110:T112"/>
    <mergeCell ref="S83:S85"/>
    <mergeCell ref="T83:T85"/>
    <mergeCell ref="S86:S88"/>
    <mergeCell ref="T86:T88"/>
    <mergeCell ref="S89:S91"/>
    <mergeCell ref="T89:T91"/>
    <mergeCell ref="S92:S94"/>
    <mergeCell ref="T92:T94"/>
    <mergeCell ref="S95:S97"/>
    <mergeCell ref="T95:T97"/>
    <mergeCell ref="S68:S70"/>
    <mergeCell ref="T68:T70"/>
    <mergeCell ref="S71:S73"/>
    <mergeCell ref="T71:T73"/>
    <mergeCell ref="S74:S76"/>
    <mergeCell ref="T74:T76"/>
    <mergeCell ref="S77:S79"/>
    <mergeCell ref="T77:T79"/>
    <mergeCell ref="S80:S82"/>
    <mergeCell ref="T80:T82"/>
    <mergeCell ref="S53:S55"/>
    <mergeCell ref="T53:T55"/>
    <mergeCell ref="S56:S58"/>
    <mergeCell ref="T56:T58"/>
    <mergeCell ref="S59:S61"/>
    <mergeCell ref="T59:T61"/>
    <mergeCell ref="S62:S64"/>
    <mergeCell ref="T62:T64"/>
    <mergeCell ref="S65:S67"/>
    <mergeCell ref="T65:T67"/>
    <mergeCell ref="S38:S40"/>
    <mergeCell ref="T38:T40"/>
    <mergeCell ref="S41:S43"/>
    <mergeCell ref="T41:T43"/>
    <mergeCell ref="S44:S46"/>
    <mergeCell ref="T44:T46"/>
    <mergeCell ref="S47:S49"/>
    <mergeCell ref="T47:T49"/>
    <mergeCell ref="S50:S52"/>
    <mergeCell ref="T50:T52"/>
    <mergeCell ref="T20:T22"/>
    <mergeCell ref="S23:S25"/>
    <mergeCell ref="T23:T25"/>
    <mergeCell ref="A1:F1"/>
    <mergeCell ref="G1:H1"/>
    <mergeCell ref="A3:A4"/>
    <mergeCell ref="B3:B4"/>
    <mergeCell ref="C3:C4"/>
    <mergeCell ref="E3:F3"/>
    <mergeCell ref="G3:G4"/>
    <mergeCell ref="H3:H4"/>
    <mergeCell ref="D3:D4"/>
    <mergeCell ref="I3:P3"/>
    <mergeCell ref="I4:J4"/>
    <mergeCell ref="K4:L4"/>
    <mergeCell ref="M4:N4"/>
    <mergeCell ref="O4:P4"/>
    <mergeCell ref="A5:A7"/>
    <mergeCell ref="B5:B7"/>
    <mergeCell ref="C5:C7"/>
    <mergeCell ref="G5:G7"/>
    <mergeCell ref="H5:H7"/>
    <mergeCell ref="H8:H10"/>
    <mergeCell ref="A8:A10"/>
    <mergeCell ref="B8:B10"/>
    <mergeCell ref="C8:C10"/>
    <mergeCell ref="G8:G10"/>
    <mergeCell ref="D5:D7"/>
    <mergeCell ref="D8:D10"/>
    <mergeCell ref="K8:K10"/>
    <mergeCell ref="L8:L10"/>
    <mergeCell ref="M8:M10"/>
    <mergeCell ref="A11:A13"/>
    <mergeCell ref="B11:B13"/>
    <mergeCell ref="C11:C13"/>
    <mergeCell ref="G11:G13"/>
    <mergeCell ref="H20:H22"/>
    <mergeCell ref="A14:A16"/>
    <mergeCell ref="B14:B16"/>
    <mergeCell ref="C14:C16"/>
    <mergeCell ref="G14:G16"/>
    <mergeCell ref="H14:H16"/>
    <mergeCell ref="A17:A19"/>
    <mergeCell ref="B17:B19"/>
    <mergeCell ref="C17:C19"/>
    <mergeCell ref="G17:G19"/>
    <mergeCell ref="H17:H19"/>
    <mergeCell ref="D11:D13"/>
    <mergeCell ref="D14:D16"/>
    <mergeCell ref="D17:D19"/>
    <mergeCell ref="D20:D22"/>
    <mergeCell ref="H11:H13"/>
    <mergeCell ref="I14:I16"/>
    <mergeCell ref="J14:J16"/>
    <mergeCell ref="A23:A25"/>
    <mergeCell ref="B23:B25"/>
    <mergeCell ref="C23:C25"/>
    <mergeCell ref="G23:G25"/>
    <mergeCell ref="H23:H25"/>
    <mergeCell ref="A20:A22"/>
    <mergeCell ref="B20:B22"/>
    <mergeCell ref="C20:C22"/>
    <mergeCell ref="G20:G22"/>
    <mergeCell ref="D23:D25"/>
    <mergeCell ref="I23:I25"/>
    <mergeCell ref="J23:J25"/>
    <mergeCell ref="K23:K25"/>
    <mergeCell ref="L23:L25"/>
    <mergeCell ref="M23:M25"/>
    <mergeCell ref="N23:N25"/>
    <mergeCell ref="O23:O25"/>
    <mergeCell ref="H29:H31"/>
    <mergeCell ref="A26:A28"/>
    <mergeCell ref="B26:B28"/>
    <mergeCell ref="C26:C28"/>
    <mergeCell ref="G26:G28"/>
    <mergeCell ref="H26:H28"/>
    <mergeCell ref="A29:A31"/>
    <mergeCell ref="B29:B31"/>
    <mergeCell ref="C29:C31"/>
    <mergeCell ref="G29:G31"/>
    <mergeCell ref="D26:D28"/>
    <mergeCell ref="D29:D31"/>
    <mergeCell ref="I26:I28"/>
    <mergeCell ref="J26:J28"/>
    <mergeCell ref="K26:K28"/>
    <mergeCell ref="L26:L28"/>
    <mergeCell ref="M26:M28"/>
    <mergeCell ref="I29:I31"/>
    <mergeCell ref="J29:J31"/>
    <mergeCell ref="G35:G37"/>
    <mergeCell ref="H35:H37"/>
    <mergeCell ref="H32:H34"/>
    <mergeCell ref="A38:A40"/>
    <mergeCell ref="B38:B40"/>
    <mergeCell ref="C38:C40"/>
    <mergeCell ref="G38:G40"/>
    <mergeCell ref="H38:H40"/>
    <mergeCell ref="A32:A34"/>
    <mergeCell ref="B32:B34"/>
    <mergeCell ref="C32:C34"/>
    <mergeCell ref="G32:G34"/>
    <mergeCell ref="A35:A37"/>
    <mergeCell ref="B35:B37"/>
    <mergeCell ref="C35:C37"/>
    <mergeCell ref="D32:D34"/>
    <mergeCell ref="D35:D37"/>
    <mergeCell ref="D38:D40"/>
    <mergeCell ref="Q44:Q46"/>
    <mergeCell ref="R44:R46"/>
    <mergeCell ref="H47:H49"/>
    <mergeCell ref="A44:A46"/>
    <mergeCell ref="B44:B46"/>
    <mergeCell ref="C44:C46"/>
    <mergeCell ref="G44:G46"/>
    <mergeCell ref="H44:H46"/>
    <mergeCell ref="A47:A49"/>
    <mergeCell ref="B47:B49"/>
    <mergeCell ref="C47:C49"/>
    <mergeCell ref="G47:G49"/>
    <mergeCell ref="D44:D46"/>
    <mergeCell ref="D47:D49"/>
    <mergeCell ref="I44:I46"/>
    <mergeCell ref="J44:J46"/>
    <mergeCell ref="K44:K46"/>
    <mergeCell ref="L44:L46"/>
    <mergeCell ref="I47:I49"/>
    <mergeCell ref="J47:J49"/>
    <mergeCell ref="K47:K49"/>
    <mergeCell ref="L47:L49"/>
    <mergeCell ref="M47:M49"/>
    <mergeCell ref="N47:N49"/>
    <mergeCell ref="O47:O49"/>
    <mergeCell ref="P47:P49"/>
    <mergeCell ref="A41:A43"/>
    <mergeCell ref="B41:B43"/>
    <mergeCell ref="C41:C43"/>
    <mergeCell ref="G41:G43"/>
    <mergeCell ref="H41:H43"/>
    <mergeCell ref="D41:D43"/>
    <mergeCell ref="I41:I43"/>
    <mergeCell ref="J41:J43"/>
    <mergeCell ref="K41:K43"/>
    <mergeCell ref="L41:L43"/>
    <mergeCell ref="M41:M43"/>
    <mergeCell ref="N41:N43"/>
    <mergeCell ref="O41:O43"/>
    <mergeCell ref="P41:P43"/>
    <mergeCell ref="M50:M52"/>
    <mergeCell ref="N50:N52"/>
    <mergeCell ref="O50:O52"/>
    <mergeCell ref="P50:P52"/>
    <mergeCell ref="I50:I52"/>
    <mergeCell ref="J50:J52"/>
    <mergeCell ref="K50:K52"/>
    <mergeCell ref="L50:L52"/>
    <mergeCell ref="A59:A61"/>
    <mergeCell ref="B59:B61"/>
    <mergeCell ref="C59:C61"/>
    <mergeCell ref="G59:G61"/>
    <mergeCell ref="H59:H61"/>
    <mergeCell ref="D59:D61"/>
    <mergeCell ref="I59:I61"/>
    <mergeCell ref="J59:J61"/>
    <mergeCell ref="K59:K61"/>
    <mergeCell ref="L59:L61"/>
    <mergeCell ref="M59:M61"/>
    <mergeCell ref="N59:N61"/>
    <mergeCell ref="O59:O61"/>
    <mergeCell ref="G53:G55"/>
    <mergeCell ref="H53:H55"/>
    <mergeCell ref="H50:H52"/>
    <mergeCell ref="A56:A58"/>
    <mergeCell ref="B56:B58"/>
    <mergeCell ref="C56:C58"/>
    <mergeCell ref="G56:G58"/>
    <mergeCell ref="H56:H58"/>
    <mergeCell ref="A50:A52"/>
    <mergeCell ref="B50:B52"/>
    <mergeCell ref="C50:C52"/>
    <mergeCell ref="G50:G52"/>
    <mergeCell ref="A53:A55"/>
    <mergeCell ref="B53:B55"/>
    <mergeCell ref="C53:C55"/>
    <mergeCell ref="D50:D52"/>
    <mergeCell ref="D53:D55"/>
    <mergeCell ref="D56:D58"/>
    <mergeCell ref="H65:H67"/>
    <mergeCell ref="A62:A64"/>
    <mergeCell ref="B62:B64"/>
    <mergeCell ref="C62:C64"/>
    <mergeCell ref="G62:G64"/>
    <mergeCell ref="H62:H64"/>
    <mergeCell ref="A65:A67"/>
    <mergeCell ref="B65:B67"/>
    <mergeCell ref="C65:C67"/>
    <mergeCell ref="G65:G67"/>
    <mergeCell ref="D62:D64"/>
    <mergeCell ref="D65:D67"/>
    <mergeCell ref="I62:I64"/>
    <mergeCell ref="J62:J64"/>
    <mergeCell ref="K62:K64"/>
    <mergeCell ref="L62:L64"/>
    <mergeCell ref="O62:O64"/>
    <mergeCell ref="I65:I67"/>
    <mergeCell ref="J65:J67"/>
    <mergeCell ref="K65:K67"/>
    <mergeCell ref="L65:L67"/>
    <mergeCell ref="M65:M67"/>
    <mergeCell ref="N65:N67"/>
    <mergeCell ref="O65:O67"/>
    <mergeCell ref="G71:G73"/>
    <mergeCell ref="H71:H73"/>
    <mergeCell ref="H68:H70"/>
    <mergeCell ref="A74:A76"/>
    <mergeCell ref="B74:B76"/>
    <mergeCell ref="C74:C76"/>
    <mergeCell ref="G74:G76"/>
    <mergeCell ref="H74:H76"/>
    <mergeCell ref="A68:A70"/>
    <mergeCell ref="B68:B70"/>
    <mergeCell ref="C68:C70"/>
    <mergeCell ref="G68:G70"/>
    <mergeCell ref="A71:A73"/>
    <mergeCell ref="B71:B73"/>
    <mergeCell ref="C71:C73"/>
    <mergeCell ref="D68:D70"/>
    <mergeCell ref="D71:D73"/>
    <mergeCell ref="D74:D76"/>
    <mergeCell ref="Q80:Q82"/>
    <mergeCell ref="R80:R82"/>
    <mergeCell ref="H83:H85"/>
    <mergeCell ref="A80:A82"/>
    <mergeCell ref="B80:B82"/>
    <mergeCell ref="C80:C82"/>
    <mergeCell ref="G80:G82"/>
    <mergeCell ref="H80:H82"/>
    <mergeCell ref="A83:A85"/>
    <mergeCell ref="B83:B85"/>
    <mergeCell ref="C83:C85"/>
    <mergeCell ref="G83:G85"/>
    <mergeCell ref="D80:D82"/>
    <mergeCell ref="D83:D85"/>
    <mergeCell ref="I80:I82"/>
    <mergeCell ref="J80:J82"/>
    <mergeCell ref="K80:K82"/>
    <mergeCell ref="L80:L82"/>
    <mergeCell ref="I83:I85"/>
    <mergeCell ref="J83:J85"/>
    <mergeCell ref="K83:K85"/>
    <mergeCell ref="L83:L85"/>
    <mergeCell ref="M83:M85"/>
    <mergeCell ref="N83:N85"/>
    <mergeCell ref="O83:O85"/>
    <mergeCell ref="P83:P85"/>
    <mergeCell ref="A77:A79"/>
    <mergeCell ref="B77:B79"/>
    <mergeCell ref="C77:C79"/>
    <mergeCell ref="G77:G79"/>
    <mergeCell ref="H77:H79"/>
    <mergeCell ref="D77:D79"/>
    <mergeCell ref="I77:I79"/>
    <mergeCell ref="J77:J79"/>
    <mergeCell ref="K77:K79"/>
    <mergeCell ref="L77:L79"/>
    <mergeCell ref="M77:M79"/>
    <mergeCell ref="N77:N79"/>
    <mergeCell ref="O77:O79"/>
    <mergeCell ref="P77:P79"/>
    <mergeCell ref="M86:M88"/>
    <mergeCell ref="N86:N88"/>
    <mergeCell ref="O86:O88"/>
    <mergeCell ref="P86:P88"/>
    <mergeCell ref="I86:I88"/>
    <mergeCell ref="J86:J88"/>
    <mergeCell ref="K86:K88"/>
    <mergeCell ref="L86:L88"/>
    <mergeCell ref="A95:A97"/>
    <mergeCell ref="B95:B97"/>
    <mergeCell ref="C95:C97"/>
    <mergeCell ref="G95:G97"/>
    <mergeCell ref="H95:H97"/>
    <mergeCell ref="D95:D97"/>
    <mergeCell ref="I95:I97"/>
    <mergeCell ref="J95:J97"/>
    <mergeCell ref="K95:K97"/>
    <mergeCell ref="L95:L97"/>
    <mergeCell ref="M95:M97"/>
    <mergeCell ref="N95:N97"/>
    <mergeCell ref="O95:O97"/>
    <mergeCell ref="G89:G91"/>
    <mergeCell ref="H89:H91"/>
    <mergeCell ref="H86:H88"/>
    <mergeCell ref="A92:A94"/>
    <mergeCell ref="B92:B94"/>
    <mergeCell ref="C92:C94"/>
    <mergeCell ref="G92:G94"/>
    <mergeCell ref="H92:H94"/>
    <mergeCell ref="A86:A88"/>
    <mergeCell ref="B86:B88"/>
    <mergeCell ref="C86:C88"/>
    <mergeCell ref="G86:G88"/>
    <mergeCell ref="A89:A91"/>
    <mergeCell ref="B89:B91"/>
    <mergeCell ref="C89:C91"/>
    <mergeCell ref="D86:D88"/>
    <mergeCell ref="D89:D91"/>
    <mergeCell ref="D92:D94"/>
    <mergeCell ref="H101:H103"/>
    <mergeCell ref="A98:A100"/>
    <mergeCell ref="B98:B100"/>
    <mergeCell ref="C98:C100"/>
    <mergeCell ref="G98:G100"/>
    <mergeCell ref="H98:H100"/>
    <mergeCell ref="A101:A103"/>
    <mergeCell ref="B101:B103"/>
    <mergeCell ref="C101:C103"/>
    <mergeCell ref="G101:G103"/>
    <mergeCell ref="D98:D100"/>
    <mergeCell ref="D101:D103"/>
    <mergeCell ref="I98:I100"/>
    <mergeCell ref="J98:J100"/>
    <mergeCell ref="K98:K100"/>
    <mergeCell ref="L98:L100"/>
    <mergeCell ref="O98:O100"/>
    <mergeCell ref="I101:I103"/>
    <mergeCell ref="J101:J103"/>
    <mergeCell ref="K101:K103"/>
    <mergeCell ref="L101:L103"/>
    <mergeCell ref="M101:M103"/>
    <mergeCell ref="N101:N103"/>
    <mergeCell ref="O101:O103"/>
    <mergeCell ref="G107:G109"/>
    <mergeCell ref="H107:H109"/>
    <mergeCell ref="H104:H106"/>
    <mergeCell ref="A110:A112"/>
    <mergeCell ref="B110:B112"/>
    <mergeCell ref="C110:C112"/>
    <mergeCell ref="G110:G112"/>
    <mergeCell ref="H110:H112"/>
    <mergeCell ref="A104:A106"/>
    <mergeCell ref="B104:B106"/>
    <mergeCell ref="C104:C106"/>
    <mergeCell ref="G104:G106"/>
    <mergeCell ref="A107:A109"/>
    <mergeCell ref="B107:B109"/>
    <mergeCell ref="C107:C109"/>
    <mergeCell ref="D104:D106"/>
    <mergeCell ref="D107:D109"/>
    <mergeCell ref="D110:D112"/>
    <mergeCell ref="A113:A115"/>
    <mergeCell ref="B113:B115"/>
    <mergeCell ref="C113:C115"/>
    <mergeCell ref="G113:G115"/>
    <mergeCell ref="H113:H115"/>
    <mergeCell ref="D113:D115"/>
    <mergeCell ref="I113:I115"/>
    <mergeCell ref="J113:J115"/>
    <mergeCell ref="K113:K115"/>
    <mergeCell ref="L113:L115"/>
    <mergeCell ref="M113:M115"/>
    <mergeCell ref="N113:N115"/>
    <mergeCell ref="O113:O115"/>
    <mergeCell ref="P113:P115"/>
    <mergeCell ref="Q116:Q118"/>
    <mergeCell ref="R116:R118"/>
    <mergeCell ref="H119:H121"/>
    <mergeCell ref="A116:A118"/>
    <mergeCell ref="B116:B118"/>
    <mergeCell ref="C116:C118"/>
    <mergeCell ref="G116:G118"/>
    <mergeCell ref="H116:H118"/>
    <mergeCell ref="A119:A121"/>
    <mergeCell ref="B119:B121"/>
    <mergeCell ref="C119:C121"/>
    <mergeCell ref="G119:G121"/>
    <mergeCell ref="D116:D118"/>
    <mergeCell ref="D119:D121"/>
    <mergeCell ref="I116:I118"/>
    <mergeCell ref="J116:J118"/>
    <mergeCell ref="K116:K118"/>
    <mergeCell ref="L116:L118"/>
    <mergeCell ref="P131:P133"/>
    <mergeCell ref="Q134:Q136"/>
    <mergeCell ref="R134:R136"/>
    <mergeCell ref="P134:P136"/>
    <mergeCell ref="G125:G127"/>
    <mergeCell ref="H125:H127"/>
    <mergeCell ref="H122:H124"/>
    <mergeCell ref="A128:A130"/>
    <mergeCell ref="B128:B130"/>
    <mergeCell ref="C128:C130"/>
    <mergeCell ref="G128:G130"/>
    <mergeCell ref="H128:H130"/>
    <mergeCell ref="A122:A124"/>
    <mergeCell ref="B122:B124"/>
    <mergeCell ref="C122:C124"/>
    <mergeCell ref="G122:G124"/>
    <mergeCell ref="A125:A127"/>
    <mergeCell ref="B125:B127"/>
    <mergeCell ref="C125:C127"/>
    <mergeCell ref="D122:D124"/>
    <mergeCell ref="D125:D127"/>
    <mergeCell ref="D128:D130"/>
    <mergeCell ref="P122:P124"/>
    <mergeCell ref="I128:I130"/>
    <mergeCell ref="J128:J130"/>
    <mergeCell ref="K128:K130"/>
    <mergeCell ref="L128:L130"/>
    <mergeCell ref="M128:M130"/>
    <mergeCell ref="N128:N130"/>
    <mergeCell ref="O128:O130"/>
    <mergeCell ref="P128:P130"/>
    <mergeCell ref="M134:M136"/>
    <mergeCell ref="I134:I136"/>
    <mergeCell ref="J134:J136"/>
    <mergeCell ref="K134:K136"/>
    <mergeCell ref="L134:L136"/>
    <mergeCell ref="O134:O136"/>
    <mergeCell ref="I137:I139"/>
    <mergeCell ref="J137:J139"/>
    <mergeCell ref="K137:K139"/>
    <mergeCell ref="L137:L139"/>
    <mergeCell ref="M137:M139"/>
    <mergeCell ref="N137:N139"/>
    <mergeCell ref="O137:O139"/>
    <mergeCell ref="L122:L124"/>
    <mergeCell ref="A131:A133"/>
    <mergeCell ref="B131:B133"/>
    <mergeCell ref="C131:C133"/>
    <mergeCell ref="G131:G133"/>
    <mergeCell ref="H131:H133"/>
    <mergeCell ref="D131:D133"/>
    <mergeCell ref="I131:I133"/>
    <mergeCell ref="J131:J133"/>
    <mergeCell ref="K131:K133"/>
    <mergeCell ref="L131:L133"/>
    <mergeCell ref="M131:M133"/>
    <mergeCell ref="N131:N133"/>
    <mergeCell ref="O131:O133"/>
    <mergeCell ref="N134:N136"/>
    <mergeCell ref="B143:B145"/>
    <mergeCell ref="C143:C145"/>
    <mergeCell ref="D140:D142"/>
    <mergeCell ref="D143:D145"/>
    <mergeCell ref="D146:D148"/>
    <mergeCell ref="H137:H139"/>
    <mergeCell ref="A134:A136"/>
    <mergeCell ref="B134:B136"/>
    <mergeCell ref="C134:C136"/>
    <mergeCell ref="G134:G136"/>
    <mergeCell ref="H134:H136"/>
    <mergeCell ref="A137:A139"/>
    <mergeCell ref="B137:B139"/>
    <mergeCell ref="C137:C139"/>
    <mergeCell ref="G137:G139"/>
    <mergeCell ref="D134:D136"/>
    <mergeCell ref="D137:D139"/>
    <mergeCell ref="P137:P139"/>
    <mergeCell ref="I140:I142"/>
    <mergeCell ref="J140:J142"/>
    <mergeCell ref="K140:K142"/>
    <mergeCell ref="L140:L142"/>
    <mergeCell ref="A149:A151"/>
    <mergeCell ref="B149:B151"/>
    <mergeCell ref="C149:C151"/>
    <mergeCell ref="G149:G151"/>
    <mergeCell ref="H149:H151"/>
    <mergeCell ref="D149:D151"/>
    <mergeCell ref="I149:I151"/>
    <mergeCell ref="J149:J151"/>
    <mergeCell ref="K149:K151"/>
    <mergeCell ref="L149:L151"/>
    <mergeCell ref="M149:M151"/>
    <mergeCell ref="N149:N151"/>
    <mergeCell ref="O149:O151"/>
    <mergeCell ref="P149:P151"/>
    <mergeCell ref="G143:G145"/>
    <mergeCell ref="H143:H145"/>
    <mergeCell ref="H140:H142"/>
    <mergeCell ref="A146:A148"/>
    <mergeCell ref="B146:B148"/>
    <mergeCell ref="C146:C148"/>
    <mergeCell ref="G146:G148"/>
    <mergeCell ref="H146:H148"/>
    <mergeCell ref="A140:A142"/>
    <mergeCell ref="B140:B142"/>
    <mergeCell ref="C140:C142"/>
    <mergeCell ref="G140:G142"/>
    <mergeCell ref="A143:A145"/>
    <mergeCell ref="C158:C160"/>
    <mergeCell ref="G158:G160"/>
    <mergeCell ref="A161:A163"/>
    <mergeCell ref="B161:B163"/>
    <mergeCell ref="C161:C163"/>
    <mergeCell ref="D161:D163"/>
    <mergeCell ref="D164:D166"/>
    <mergeCell ref="D158:D160"/>
    <mergeCell ref="Q152:Q154"/>
    <mergeCell ref="R152:R154"/>
    <mergeCell ref="H155:H157"/>
    <mergeCell ref="A152:A154"/>
    <mergeCell ref="B152:B154"/>
    <mergeCell ref="C152:C154"/>
    <mergeCell ref="G152:G154"/>
    <mergeCell ref="H152:H154"/>
    <mergeCell ref="A155:A157"/>
    <mergeCell ref="B155:B157"/>
    <mergeCell ref="C155:C157"/>
    <mergeCell ref="G155:G157"/>
    <mergeCell ref="D152:D154"/>
    <mergeCell ref="D155:D157"/>
    <mergeCell ref="I152:I154"/>
    <mergeCell ref="J152:J154"/>
    <mergeCell ref="K152:K154"/>
    <mergeCell ref="L152:L154"/>
    <mergeCell ref="M152:M154"/>
    <mergeCell ref="N152:N154"/>
    <mergeCell ref="O152:O154"/>
    <mergeCell ref="P152:P154"/>
    <mergeCell ref="I155:I157"/>
    <mergeCell ref="J155:J157"/>
    <mergeCell ref="O164:O166"/>
    <mergeCell ref="P164:P166"/>
    <mergeCell ref="K155:K157"/>
    <mergeCell ref="L155:L157"/>
    <mergeCell ref="M155:M157"/>
    <mergeCell ref="N155:N157"/>
    <mergeCell ref="O155:O157"/>
    <mergeCell ref="P155:P157"/>
    <mergeCell ref="A167:A169"/>
    <mergeCell ref="B167:B169"/>
    <mergeCell ref="C167:C169"/>
    <mergeCell ref="G167:G169"/>
    <mergeCell ref="H167:H169"/>
    <mergeCell ref="D167:D169"/>
    <mergeCell ref="I167:I169"/>
    <mergeCell ref="J167:J169"/>
    <mergeCell ref="K167:K169"/>
    <mergeCell ref="L167:L169"/>
    <mergeCell ref="M167:M169"/>
    <mergeCell ref="N167:N169"/>
    <mergeCell ref="O167:O169"/>
    <mergeCell ref="P167:P169"/>
    <mergeCell ref="G161:G163"/>
    <mergeCell ref="H161:H163"/>
    <mergeCell ref="H158:H160"/>
    <mergeCell ref="A164:A166"/>
    <mergeCell ref="B164:B166"/>
    <mergeCell ref="C164:C166"/>
    <mergeCell ref="G164:G166"/>
    <mergeCell ref="H164:H166"/>
    <mergeCell ref="A158:A160"/>
    <mergeCell ref="B158:B160"/>
    <mergeCell ref="Q173:Q175"/>
    <mergeCell ref="A182:A184"/>
    <mergeCell ref="B182:B184"/>
    <mergeCell ref="C182:C184"/>
    <mergeCell ref="G182:G184"/>
    <mergeCell ref="H182:H184"/>
    <mergeCell ref="Q179:Q181"/>
    <mergeCell ref="Q182:Q184"/>
    <mergeCell ref="I182:I184"/>
    <mergeCell ref="J182:J184"/>
    <mergeCell ref="K182:K184"/>
    <mergeCell ref="L182:L184"/>
    <mergeCell ref="M182:M184"/>
    <mergeCell ref="N182:N184"/>
    <mergeCell ref="O182:O184"/>
    <mergeCell ref="P182:P184"/>
    <mergeCell ref="I170:I172"/>
    <mergeCell ref="J170:J172"/>
    <mergeCell ref="L173:L175"/>
    <mergeCell ref="M173:M175"/>
    <mergeCell ref="N173:N175"/>
    <mergeCell ref="O173:O175"/>
    <mergeCell ref="P173:P175"/>
    <mergeCell ref="R173:R175"/>
    <mergeCell ref="H170:H172"/>
    <mergeCell ref="A173:A175"/>
    <mergeCell ref="B173:B175"/>
    <mergeCell ref="C173:C175"/>
    <mergeCell ref="G173:G175"/>
    <mergeCell ref="H173:H175"/>
    <mergeCell ref="Q170:Q172"/>
    <mergeCell ref="R170:R172"/>
    <mergeCell ref="A170:A172"/>
    <mergeCell ref="B170:B172"/>
    <mergeCell ref="C170:C172"/>
    <mergeCell ref="G170:G172"/>
    <mergeCell ref="D170:D172"/>
    <mergeCell ref="D173:D175"/>
    <mergeCell ref="D176:D178"/>
    <mergeCell ref="D179:D181"/>
    <mergeCell ref="R179:R181"/>
    <mergeCell ref="A179:A181"/>
    <mergeCell ref="B179:B181"/>
    <mergeCell ref="C179:C181"/>
    <mergeCell ref="G179:G181"/>
    <mergeCell ref="H179:H181"/>
    <mergeCell ref="K170:K172"/>
    <mergeCell ref="L170:L172"/>
    <mergeCell ref="M170:M172"/>
    <mergeCell ref="N170:N172"/>
    <mergeCell ref="O170:O172"/>
    <mergeCell ref="P170:P172"/>
    <mergeCell ref="I173:I175"/>
    <mergeCell ref="J173:J175"/>
    <mergeCell ref="K173:K175"/>
    <mergeCell ref="R182:R184"/>
    <mergeCell ref="R176:R178"/>
    <mergeCell ref="Q176:Q178"/>
    <mergeCell ref="A176:A178"/>
    <mergeCell ref="B176:B178"/>
    <mergeCell ref="C176:C178"/>
    <mergeCell ref="G176:G178"/>
    <mergeCell ref="H176:H178"/>
    <mergeCell ref="D182:D184"/>
    <mergeCell ref="I176:I178"/>
    <mergeCell ref="J176:J178"/>
    <mergeCell ref="K176:K178"/>
    <mergeCell ref="L176:L178"/>
    <mergeCell ref="M176:M178"/>
    <mergeCell ref="N176:N178"/>
    <mergeCell ref="O176:O178"/>
    <mergeCell ref="P176:P178"/>
  </mergeCells>
  <phoneticPr fontId="3"/>
  <printOptions horizontalCentered="1"/>
  <pageMargins left="0.31496062992125984" right="0.31496062992125984" top="0.55118110236220474" bottom="0.55118110236220474" header="0.31496062992125984" footer="0.31496062992125984"/>
  <pageSetup paperSize="9" scale="84" fitToHeight="0" orientation="landscape" r:id="rId1"/>
  <rowBreaks count="2" manualBreakCount="2">
    <brk id="43" max="15" man="1"/>
    <brk id="82" max="15"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22</vt:i4>
      </vt:variant>
    </vt:vector>
  </HeadingPairs>
  <TitlesOfParts>
    <vt:vector size="35" baseType="lpstr">
      <vt:lpstr>表紙 </vt:lpstr>
      <vt:lpstr>管理運営</vt:lpstr>
      <vt:lpstr>利用者処遇</vt:lpstr>
      <vt:lpstr>会計</vt:lpstr>
      <vt:lpstr>会計「計算書類等提出確認表」 </vt:lpstr>
      <vt:lpstr>職員点検資料１ (記入例)</vt:lpstr>
      <vt:lpstr>職員点検資料１</vt:lpstr>
      <vt:lpstr>職員点検資料２ (記入例)</vt:lpstr>
      <vt:lpstr>職員点検資料２</vt:lpstr>
      <vt:lpstr>勤務実績１ (記入例)</vt:lpstr>
      <vt:lpstr>勤務実績１</vt:lpstr>
      <vt:lpstr>勤務実績２ (記入例)</vt:lpstr>
      <vt:lpstr>勤務実績２</vt:lpstr>
      <vt:lpstr>会計!Print_Area</vt:lpstr>
      <vt:lpstr>管理運営!Print_Area</vt:lpstr>
      <vt:lpstr>勤務実績１!Print_Area</vt:lpstr>
      <vt:lpstr>'勤務実績１ (記入例)'!Print_Area</vt:lpstr>
      <vt:lpstr>勤務実績２!Print_Area</vt:lpstr>
      <vt:lpstr>'勤務実績２ (記入例)'!Print_Area</vt:lpstr>
      <vt:lpstr>職員点検資料１!Print_Area</vt:lpstr>
      <vt:lpstr>'職員点検資料１ (記入例)'!Print_Area</vt:lpstr>
      <vt:lpstr>職員点検資料２!Print_Area</vt:lpstr>
      <vt:lpstr>'職員点検資料２ (記入例)'!Print_Area</vt:lpstr>
      <vt:lpstr>'表紙 '!Print_Area</vt:lpstr>
      <vt:lpstr>会計!Print_Titles</vt:lpstr>
      <vt:lpstr>管理運営!Print_Titles</vt:lpstr>
      <vt:lpstr>勤務実績１!Print_Titles</vt:lpstr>
      <vt:lpstr>'勤務実績１ (記入例)'!Print_Titles</vt:lpstr>
      <vt:lpstr>勤務実績２!Print_Titles</vt:lpstr>
      <vt:lpstr>'勤務実績２ (記入例)'!Print_Titles</vt:lpstr>
      <vt:lpstr>職員点検資料１!Print_Titles</vt:lpstr>
      <vt:lpstr>'職員点検資料１ (記入例)'!Print_Titles</vt:lpstr>
      <vt:lpstr>職員点検資料２!Print_Titles</vt:lpstr>
      <vt:lpstr>'職員点検資料２ (記入例)'!Print_Titles</vt:lpstr>
      <vt:lpstr>利用者処遇!Print_Titles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相模原市役所</dc:creator>
  <cp:lastModifiedBy>Administrator</cp:lastModifiedBy>
  <cp:lastPrinted>2024-08-13T00:21:43Z</cp:lastPrinted>
  <dcterms:created xsi:type="dcterms:W3CDTF">2011-05-12T07:08:16Z</dcterms:created>
  <dcterms:modified xsi:type="dcterms:W3CDTF">2024-08-13T23:26:28Z</dcterms:modified>
</cp:coreProperties>
</file>